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BA2DFDA7-033E-4167-9000-284E9711A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MAR 23 " sheetId="3" r:id="rId1"/>
  </sheets>
  <definedNames>
    <definedName name="_xlnm.Print_Area" localSheetId="0">'01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Z33" i="3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<sst xmlns="http://schemas.openxmlformats.org/spreadsheetml/2006/main" count="141" uniqueCount="109">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</sst>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'01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'!$B$9:$B$32</c:f>
              <c:numCache>
                <c:formatCode>General</c:formatCode>
                <c:ptCount val="24"/>
                <c:pt idx="0">
                  <c:v>33.979999999999997</c:v>
                </c:pt>
                <c:pt idx="1">
                  <c:v>24.17</c:v>
                </c:pt>
                <c:pt idx="2">
                  <c:v>16.88</c:v>
                </c:pt>
                <c:pt idx="3">
                  <c:v>16.079999999999998</c:v>
                </c:pt>
                <c:pt idx="4">
                  <c:v>14.47</c:v>
                </c:pt>
                <c:pt idx="5">
                  <c:v>6.28</c:v>
                </c:pt>
                <c:pt idx="6">
                  <c:v>4.34</c:v>
                </c:pt>
                <c:pt idx="7">
                  <c:v>41.8</c:v>
                </c:pt>
                <c:pt idx="8">
                  <c:v>50.97</c:v>
                </c:pt>
                <c:pt idx="9">
                  <c:v>35.14</c:v>
                </c:pt>
                <c:pt idx="10">
                  <c:v>33.5</c:v>
                </c:pt>
                <c:pt idx="11">
                  <c:v>18.87</c:v>
                </c:pt>
                <c:pt idx="12">
                  <c:v>19.079999999999998</c:v>
                </c:pt>
                <c:pt idx="13">
                  <c:v>15.84</c:v>
                </c:pt>
                <c:pt idx="14">
                  <c:v>30.62</c:v>
                </c:pt>
                <c:pt idx="15">
                  <c:v>35.299999999999997</c:v>
                </c:pt>
                <c:pt idx="16">
                  <c:v>28.8</c:v>
                </c:pt>
                <c:pt idx="17">
                  <c:v>19.079999999999998</c:v>
                </c:pt>
                <c:pt idx="18">
                  <c:v>36.869999999999997</c:v>
                </c:pt>
                <c:pt idx="19">
                  <c:v>25.73</c:v>
                </c:pt>
                <c:pt idx="20">
                  <c:v>34.619999999999997</c:v>
                </c:pt>
                <c:pt idx="21">
                  <c:v>26.41</c:v>
                </c:pt>
                <c:pt idx="22">
                  <c:v>24.58</c:v>
                </c:pt>
                <c:pt idx="23">
                  <c:v>12.11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'01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'!$C$9:$C$32</c:f>
              <c:numCache>
                <c:formatCode>General</c:formatCode>
                <c:ptCount val="24"/>
                <c:pt idx="0">
                  <c:v>-0.3546536144675656</c:v>
                </c:pt>
                <c:pt idx="1">
                  <c:v>2.8475268652003223</c:v>
                </c:pt>
                <c:pt idx="2">
                  <c:v>0.32847346090289875</c:v>
                </c:pt>
                <c:pt idx="3">
                  <c:v>-0.85013433248234094</c:v>
                </c:pt>
                <c:pt idx="4">
                  <c:v>1.9657795552179493</c:v>
                </c:pt>
                <c:pt idx="5">
                  <c:v>1.7924609882602454</c:v>
                </c:pt>
                <c:pt idx="6">
                  <c:v>-8.2615598331945392</c:v>
                </c:pt>
                <c:pt idx="7">
                  <c:v>3.246194253860736</c:v>
                </c:pt>
                <c:pt idx="8">
                  <c:v>21.365653585260674</c:v>
                </c:pt>
                <c:pt idx="9">
                  <c:v>30.902587866251537</c:v>
                </c:pt>
                <c:pt idx="10">
                  <c:v>2.4428923572159249</c:v>
                </c:pt>
                <c:pt idx="11">
                  <c:v>2.3518912545710151</c:v>
                </c:pt>
                <c:pt idx="12">
                  <c:v>11.082240888484733</c:v>
                </c:pt>
                <c:pt idx="13">
                  <c:v>5.9481087908963559</c:v>
                </c:pt>
                <c:pt idx="14">
                  <c:v>9.9135848771198312</c:v>
                </c:pt>
                <c:pt idx="15">
                  <c:v>12.030858984091708</c:v>
                </c:pt>
                <c:pt idx="16">
                  <c:v>11.244494352590493</c:v>
                </c:pt>
                <c:pt idx="17">
                  <c:v>10.191545309347077</c:v>
                </c:pt>
                <c:pt idx="18">
                  <c:v>22.651464434814443</c:v>
                </c:pt>
                <c:pt idx="19">
                  <c:v>19.219771396282681</c:v>
                </c:pt>
                <c:pt idx="20">
                  <c:v>17.411159244871314</c:v>
                </c:pt>
                <c:pt idx="21">
                  <c:v>13.60470129225412</c:v>
                </c:pt>
                <c:pt idx="22">
                  <c:v>8.7385517604601688</c:v>
                </c:pt>
                <c:pt idx="23">
                  <c:v>5.6519965180202405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'01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'!$D$9:$D$32</c:f>
              <c:numCache>
                <c:formatCode>0.00</c:formatCode>
                <c:ptCount val="24"/>
                <c:pt idx="0">
                  <c:v>46.665673577731155</c:v>
                </c:pt>
                <c:pt idx="1">
                  <c:v>33.803878796765332</c:v>
                </c:pt>
                <c:pt idx="2">
                  <c:v>29.280152462250811</c:v>
                </c:pt>
                <c:pt idx="3">
                  <c:v>29.678918584089388</c:v>
                </c:pt>
                <c:pt idx="4">
                  <c:v>25.381233831752738</c:v>
                </c:pt>
                <c:pt idx="5">
                  <c:v>17.517978848921004</c:v>
                </c:pt>
                <c:pt idx="6">
                  <c:v>26.269432149496311</c:v>
                </c:pt>
                <c:pt idx="7">
                  <c:v>51.057731213752788</c:v>
                </c:pt>
                <c:pt idx="8">
                  <c:v>41.454028242114887</c:v>
                </c:pt>
                <c:pt idx="9">
                  <c:v>16.255619394142144</c:v>
                </c:pt>
                <c:pt idx="10">
                  <c:v>43.12970587953231</c:v>
                </c:pt>
                <c:pt idx="11">
                  <c:v>28.442699216782415</c:v>
                </c:pt>
                <c:pt idx="12">
                  <c:v>20.056194888181352</c:v>
                </c:pt>
                <c:pt idx="13">
                  <c:v>22.097643702011851</c:v>
                </c:pt>
                <c:pt idx="14">
                  <c:v>32.455103010651158</c:v>
                </c:pt>
                <c:pt idx="15">
                  <c:v>34.788444191724835</c:v>
                </c:pt>
                <c:pt idx="16">
                  <c:v>29.348397829927876</c:v>
                </c:pt>
                <c:pt idx="17">
                  <c:v>20.946013271503574</c:v>
                </c:pt>
                <c:pt idx="18">
                  <c:v>25.777889053229103</c:v>
                </c:pt>
                <c:pt idx="19">
                  <c:v>18.277763705256064</c:v>
                </c:pt>
                <c:pt idx="20">
                  <c:v>28.894700401787958</c:v>
                </c:pt>
                <c:pt idx="21">
                  <c:v>24.706184467307622</c:v>
                </c:pt>
                <c:pt idx="22">
                  <c:v>27.715889745968468</c:v>
                </c:pt>
                <c:pt idx="23">
                  <c:v>18.551189082080498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'01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'!$E$9:$E$32</c:f>
              <c:numCache>
                <c:formatCode>0.00</c:formatCode>
                <c:ptCount val="24"/>
                <c:pt idx="0">
                  <c:v>-12.331019963263586</c:v>
                </c:pt>
                <c:pt idx="1">
                  <c:v>-12.48140566196566</c:v>
                </c:pt>
                <c:pt idx="2">
                  <c:v>-12.728625923153722</c:v>
                </c:pt>
                <c:pt idx="3">
                  <c:v>-12.748784251607056</c:v>
                </c:pt>
                <c:pt idx="4">
                  <c:v>-12.87701338697071</c:v>
                </c:pt>
                <c:pt idx="5">
                  <c:v>-13.030439837181241</c:v>
                </c:pt>
                <c:pt idx="6">
                  <c:v>-13.667872316301754</c:v>
                </c:pt>
                <c:pt idx="7">
                  <c:v>-12.503925467613495</c:v>
                </c:pt>
                <c:pt idx="8">
                  <c:v>-11.849681827375553</c:v>
                </c:pt>
                <c:pt idx="9">
                  <c:v>-12.0182072603937</c:v>
                </c:pt>
                <c:pt idx="10">
                  <c:v>-12.072598236748194</c:v>
                </c:pt>
                <c:pt idx="11">
                  <c:v>-11.924590471353419</c:v>
                </c:pt>
                <c:pt idx="12">
                  <c:v>-12.058435776666157</c:v>
                </c:pt>
                <c:pt idx="13">
                  <c:v>-12.205752492908207</c:v>
                </c:pt>
                <c:pt idx="14">
                  <c:v>-11.748687887770979</c:v>
                </c:pt>
                <c:pt idx="15">
                  <c:v>-11.519303175816566</c:v>
                </c:pt>
                <c:pt idx="16">
                  <c:v>-11.792892182518338</c:v>
                </c:pt>
                <c:pt idx="17">
                  <c:v>-12.057558580850676</c:v>
                </c:pt>
                <c:pt idx="18">
                  <c:v>-11.559353488043508</c:v>
                </c:pt>
                <c:pt idx="19">
                  <c:v>-11.767535101538781</c:v>
                </c:pt>
                <c:pt idx="20">
                  <c:v>-11.685859646659244</c:v>
                </c:pt>
                <c:pt idx="21">
                  <c:v>-11.900885759561723</c:v>
                </c:pt>
                <c:pt idx="22">
                  <c:v>-11.874441506428662</c:v>
                </c:pt>
                <c:pt idx="23">
                  <c:v>-12.093185600100764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'01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'!$Q$9:$Q$32</c:f>
              <c:numCache>
                <c:formatCode>0.00</c:formatCode>
                <c:ptCount val="24"/>
                <c:pt idx="0">
                  <c:v>20.11</c:v>
                </c:pt>
                <c:pt idx="1">
                  <c:v>20.07</c:v>
                </c:pt>
                <c:pt idx="2">
                  <c:v>20.07</c:v>
                </c:pt>
                <c:pt idx="3">
                  <c:v>20.07</c:v>
                </c:pt>
                <c:pt idx="4">
                  <c:v>20.07</c:v>
                </c:pt>
                <c:pt idx="5">
                  <c:v>20.07</c:v>
                </c:pt>
                <c:pt idx="6">
                  <c:v>20.22</c:v>
                </c:pt>
                <c:pt idx="7">
                  <c:v>20.09</c:v>
                </c:pt>
                <c:pt idx="8">
                  <c:v>19.940000000000001</c:v>
                </c:pt>
                <c:pt idx="9">
                  <c:v>20.190000000000001</c:v>
                </c:pt>
                <c:pt idx="10">
                  <c:v>20.11</c:v>
                </c:pt>
                <c:pt idx="11">
                  <c:v>19.850000000000001</c:v>
                </c:pt>
                <c:pt idx="12">
                  <c:v>20.059999999999999</c:v>
                </c:pt>
                <c:pt idx="13">
                  <c:v>20.16</c:v>
                </c:pt>
                <c:pt idx="14">
                  <c:v>19.93</c:v>
                </c:pt>
                <c:pt idx="15">
                  <c:v>19.940000000000001</c:v>
                </c:pt>
                <c:pt idx="16">
                  <c:v>20.04</c:v>
                </c:pt>
                <c:pt idx="17">
                  <c:v>20.100000000000001</c:v>
                </c:pt>
                <c:pt idx="18">
                  <c:v>20.149999999999999</c:v>
                </c:pt>
                <c:pt idx="19">
                  <c:v>20.059999999999999</c:v>
                </c:pt>
                <c:pt idx="20">
                  <c:v>20.05</c:v>
                </c:pt>
                <c:pt idx="21">
                  <c:v>20.05</c:v>
                </c:pt>
                <c:pt idx="22">
                  <c:v>19.96</c:v>
                </c:pt>
                <c:pt idx="23">
                  <c:v>19.95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'01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'!$AE$9:$AE$32</c:f>
              <c:numCache>
                <c:formatCode>0.00</c:formatCode>
                <c:ptCount val="24"/>
                <c:pt idx="0">
                  <c:v>97.86</c:v>
                </c:pt>
                <c:pt idx="1">
                  <c:v>93.47</c:v>
                </c:pt>
                <c:pt idx="2">
                  <c:v>90.85</c:v>
                </c:pt>
                <c:pt idx="3">
                  <c:v>91.64</c:v>
                </c:pt>
                <c:pt idx="4">
                  <c:v>88.54</c:v>
                </c:pt>
                <c:pt idx="5">
                  <c:v>90.68</c:v>
                </c:pt>
                <c:pt idx="6">
                  <c:v>89.03</c:v>
                </c:pt>
                <c:pt idx="7">
                  <c:v>88.17</c:v>
                </c:pt>
                <c:pt idx="8">
                  <c:v>83.93</c:v>
                </c:pt>
                <c:pt idx="9">
                  <c:v>103.66</c:v>
                </c:pt>
                <c:pt idx="10">
                  <c:v>103.24</c:v>
                </c:pt>
                <c:pt idx="11">
                  <c:v>104.28</c:v>
                </c:pt>
                <c:pt idx="12">
                  <c:v>102.53</c:v>
                </c:pt>
                <c:pt idx="13">
                  <c:v>102.15</c:v>
                </c:pt>
                <c:pt idx="14">
                  <c:v>99.81</c:v>
                </c:pt>
                <c:pt idx="15">
                  <c:v>101.25</c:v>
                </c:pt>
                <c:pt idx="16">
                  <c:v>101.14</c:v>
                </c:pt>
                <c:pt idx="17">
                  <c:v>101.82</c:v>
                </c:pt>
                <c:pt idx="18">
                  <c:v>103.65</c:v>
                </c:pt>
                <c:pt idx="19">
                  <c:v>102.29</c:v>
                </c:pt>
                <c:pt idx="20">
                  <c:v>100.46</c:v>
                </c:pt>
                <c:pt idx="21">
                  <c:v>100.03</c:v>
                </c:pt>
                <c:pt idx="22">
                  <c:v>102.41</c:v>
                </c:pt>
                <c:pt idx="23">
                  <c:v>102.91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'01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'!$AK$9:$AK$32</c:f>
              <c:numCache>
                <c:formatCode>0.00</c:formatCode>
                <c:ptCount val="24"/>
                <c:pt idx="0">
                  <c:v>97.505346385532434</c:v>
                </c:pt>
                <c:pt idx="1">
                  <c:v>96.317526865200321</c:v>
                </c:pt>
                <c:pt idx="2">
                  <c:v>91.178473460902893</c:v>
                </c:pt>
                <c:pt idx="3">
                  <c:v>90.78986566751766</c:v>
                </c:pt>
                <c:pt idx="4">
                  <c:v>90.505779555217956</c:v>
                </c:pt>
                <c:pt idx="5">
                  <c:v>92.472460988260252</c:v>
                </c:pt>
                <c:pt idx="6">
                  <c:v>80.768440166805462</c:v>
                </c:pt>
                <c:pt idx="7">
                  <c:v>91.416194253860738</c:v>
                </c:pt>
                <c:pt idx="8">
                  <c:v>105.29565358526068</c:v>
                </c:pt>
                <c:pt idx="9">
                  <c:v>134.56258786625153</c:v>
                </c:pt>
                <c:pt idx="10">
                  <c:v>105.68289235721592</c:v>
                </c:pt>
                <c:pt idx="11">
                  <c:v>106.63189125457102</c:v>
                </c:pt>
                <c:pt idx="12">
                  <c:v>113.61224088848473</c:v>
                </c:pt>
                <c:pt idx="13">
                  <c:v>108.09810879089636</c:v>
                </c:pt>
                <c:pt idx="14">
                  <c:v>109.72358487711983</c:v>
                </c:pt>
                <c:pt idx="15">
                  <c:v>113.28085898409171</c:v>
                </c:pt>
                <c:pt idx="16">
                  <c:v>112.38449435259049</c:v>
                </c:pt>
                <c:pt idx="17">
                  <c:v>112.01154530934707</c:v>
                </c:pt>
                <c:pt idx="18">
                  <c:v>126.30146443481445</c:v>
                </c:pt>
                <c:pt idx="19">
                  <c:v>121.50977139628269</c:v>
                </c:pt>
                <c:pt idx="20">
                  <c:v>117.87115924487131</c:v>
                </c:pt>
                <c:pt idx="21">
                  <c:v>113.63470129225412</c:v>
                </c:pt>
                <c:pt idx="22">
                  <c:v>111.14855176046017</c:v>
                </c:pt>
                <c:pt idx="23">
                  <c:v>108.56199651802024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'01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'!$AM$9:$AM$32</c:f>
              <c:numCache>
                <c:formatCode>0.00</c:formatCode>
                <c:ptCount val="24"/>
                <c:pt idx="0">
                  <c:v>159.20567357773115</c:v>
                </c:pt>
                <c:pt idx="1">
                  <c:v>153.78387879676532</c:v>
                </c:pt>
                <c:pt idx="2">
                  <c:v>150.34015246225081</c:v>
                </c:pt>
                <c:pt idx="3">
                  <c:v>150.02891858408938</c:v>
                </c:pt>
                <c:pt idx="4">
                  <c:v>145.86123383175274</c:v>
                </c:pt>
                <c:pt idx="5">
                  <c:v>138.567978848921</c:v>
                </c:pt>
                <c:pt idx="6">
                  <c:v>133.34943214949632</c:v>
                </c:pt>
                <c:pt idx="7">
                  <c:v>158.59773121375278</c:v>
                </c:pt>
                <c:pt idx="8">
                  <c:v>162.22402824211488</c:v>
                </c:pt>
                <c:pt idx="9">
                  <c:v>135.78561939414215</c:v>
                </c:pt>
                <c:pt idx="10">
                  <c:v>159.99970587953231</c:v>
                </c:pt>
                <c:pt idx="11">
                  <c:v>155.16269921678241</c:v>
                </c:pt>
                <c:pt idx="12">
                  <c:v>150.82619488818133</c:v>
                </c:pt>
                <c:pt idx="13">
                  <c:v>154.69764370201185</c:v>
                </c:pt>
                <c:pt idx="14">
                  <c:v>160.95510301065116</c:v>
                </c:pt>
                <c:pt idx="15">
                  <c:v>165.70844419172482</c:v>
                </c:pt>
                <c:pt idx="16">
                  <c:v>160.57839782992789</c:v>
                </c:pt>
                <c:pt idx="17">
                  <c:v>153.84601327150358</c:v>
                </c:pt>
                <c:pt idx="18">
                  <c:v>158.58788905322911</c:v>
                </c:pt>
                <c:pt idx="19">
                  <c:v>153.02776370525606</c:v>
                </c:pt>
                <c:pt idx="20">
                  <c:v>159.15470040178795</c:v>
                </c:pt>
                <c:pt idx="21">
                  <c:v>155.92618446730762</c:v>
                </c:pt>
                <c:pt idx="22">
                  <c:v>156.20588974596848</c:v>
                </c:pt>
                <c:pt idx="23">
                  <c:v>150.85118908208051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'01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'!$F$9:$F$32</c:f>
              <c:numCache>
                <c:formatCode>General</c:formatCode>
                <c:ptCount val="24"/>
                <c:pt idx="0">
                  <c:v>237.74</c:v>
                </c:pt>
                <c:pt idx="1">
                  <c:v>228.63</c:v>
                </c:pt>
                <c:pt idx="2">
                  <c:v>224.21</c:v>
                </c:pt>
                <c:pt idx="3">
                  <c:v>222.98</c:v>
                </c:pt>
                <c:pt idx="4">
                  <c:v>215.99</c:v>
                </c:pt>
                <c:pt idx="5">
                  <c:v>213.7</c:v>
                </c:pt>
                <c:pt idx="6">
                  <c:v>190.16</c:v>
                </c:pt>
                <c:pt idx="7">
                  <c:v>177.02</c:v>
                </c:pt>
                <c:pt idx="8">
                  <c:v>175.26</c:v>
                </c:pt>
                <c:pt idx="9">
                  <c:v>139.80000000000001</c:v>
                </c:pt>
                <c:pt idx="10">
                  <c:v>132.06</c:v>
                </c:pt>
                <c:pt idx="11">
                  <c:v>154.81</c:v>
                </c:pt>
                <c:pt idx="12">
                  <c:v>159.02000000000001</c:v>
                </c:pt>
                <c:pt idx="13">
                  <c:v>164.07</c:v>
                </c:pt>
                <c:pt idx="14">
                  <c:v>218.58</c:v>
                </c:pt>
                <c:pt idx="15">
                  <c:v>236.46</c:v>
                </c:pt>
                <c:pt idx="16">
                  <c:v>219.44</c:v>
                </c:pt>
                <c:pt idx="17">
                  <c:v>216.53</c:v>
                </c:pt>
                <c:pt idx="18">
                  <c:v>248.25</c:v>
                </c:pt>
                <c:pt idx="19">
                  <c:v>247.81</c:v>
                </c:pt>
                <c:pt idx="20">
                  <c:v>248.63</c:v>
                </c:pt>
                <c:pt idx="21">
                  <c:v>257.42</c:v>
                </c:pt>
                <c:pt idx="22">
                  <c:v>252.07</c:v>
                </c:pt>
                <c:pt idx="23">
                  <c:v>243.01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'01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'!$G$9:$G$32</c:f>
              <c:numCache>
                <c:formatCode>0.00</c:formatCode>
                <c:ptCount val="24"/>
                <c:pt idx="0">
                  <c:v>139.03484478653834</c:v>
                </c:pt>
                <c:pt idx="1">
                  <c:v>131.98478005800837</c:v>
                </c:pt>
                <c:pt idx="2">
                  <c:v>127.88793932326189</c:v>
                </c:pt>
                <c:pt idx="3">
                  <c:v>128.74281918039532</c:v>
                </c:pt>
                <c:pt idx="4">
                  <c:v>121.18452885427131</c:v>
                </c:pt>
                <c:pt idx="5">
                  <c:v>128.12318180952698</c:v>
                </c:pt>
                <c:pt idx="6">
                  <c:v>119.01651637829686</c:v>
                </c:pt>
                <c:pt idx="7">
                  <c:v>99.586829925550816</c:v>
                </c:pt>
                <c:pt idx="8">
                  <c:v>117.07377275954359</c:v>
                </c:pt>
                <c:pt idx="9">
                  <c:v>102.35215166323813</c:v>
                </c:pt>
                <c:pt idx="10">
                  <c:v>85.362774776121569</c:v>
                </c:pt>
                <c:pt idx="11">
                  <c:v>102.34079957836794</c:v>
                </c:pt>
                <c:pt idx="12">
                  <c:v>109.89397582569323</c:v>
                </c:pt>
                <c:pt idx="13">
                  <c:v>128.96899374670798</c:v>
                </c:pt>
                <c:pt idx="14">
                  <c:v>149.80349665818477</c:v>
                </c:pt>
                <c:pt idx="15">
                  <c:v>145.11659318164229</c:v>
                </c:pt>
                <c:pt idx="16">
                  <c:v>136.94789239249121</c:v>
                </c:pt>
                <c:pt idx="17">
                  <c:v>127.80727682460206</c:v>
                </c:pt>
                <c:pt idx="18">
                  <c:v>147.56600441718339</c:v>
                </c:pt>
                <c:pt idx="19">
                  <c:v>144.96074409598887</c:v>
                </c:pt>
                <c:pt idx="20">
                  <c:v>147.46043274786769</c:v>
                </c:pt>
                <c:pt idx="21">
                  <c:v>156.40434166735565</c:v>
                </c:pt>
                <c:pt idx="22">
                  <c:v>152.85477891749008</c:v>
                </c:pt>
                <c:pt idx="23">
                  <c:v>145.14123243527655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'01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'!$H$9:$H$32</c:f>
              <c:numCache>
                <c:formatCode>0.00</c:formatCode>
                <c:ptCount val="24"/>
                <c:pt idx="0">
                  <c:v>89.492146360804185</c:v>
                </c:pt>
                <c:pt idx="1">
                  <c:v>87.778385513781402</c:v>
                </c:pt>
                <c:pt idx="2">
                  <c:v>87.623183379996632</c:v>
                </c:pt>
                <c:pt idx="3">
                  <c:v>85.585042704363133</c:v>
                </c:pt>
                <c:pt idx="4">
                  <c:v>86.418948201836386</c:v>
                </c:pt>
                <c:pt idx="5">
                  <c:v>77.264393843219892</c:v>
                </c:pt>
                <c:pt idx="6">
                  <c:v>63.628282380703943</c:v>
                </c:pt>
                <c:pt idx="7">
                  <c:v>69.500738108599961</c:v>
                </c:pt>
                <c:pt idx="8">
                  <c:v>50.057719296834819</c:v>
                </c:pt>
                <c:pt idx="9">
                  <c:v>30.02460490768329</c:v>
                </c:pt>
                <c:pt idx="10">
                  <c:v>39.657392039004577</c:v>
                </c:pt>
                <c:pt idx="11">
                  <c:v>45.199093222698778</c:v>
                </c:pt>
                <c:pt idx="12">
                  <c:v>40.840579309709639</c:v>
                </c:pt>
                <c:pt idx="13">
                  <c:v>26.769582268309165</c:v>
                </c:pt>
                <c:pt idx="14">
                  <c:v>58.754485988868204</c:v>
                </c:pt>
                <c:pt idx="15">
                  <c:v>81.871241867623255</c:v>
                </c:pt>
                <c:pt idx="16">
                  <c:v>73.925087978213867</c:v>
                </c:pt>
                <c:pt idx="17">
                  <c:v>80.315680615655765</c:v>
                </c:pt>
                <c:pt idx="18">
                  <c:v>91.071612653794261</c:v>
                </c:pt>
                <c:pt idx="19">
                  <c:v>93.253592737081433</c:v>
                </c:pt>
                <c:pt idx="20">
                  <c:v>91.54274452789727</c:v>
                </c:pt>
                <c:pt idx="21">
                  <c:v>91.054820176594475</c:v>
                </c:pt>
                <c:pt idx="22">
                  <c:v>89.457680184023829</c:v>
                </c:pt>
                <c:pt idx="23">
                  <c:v>88.455501746434493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'01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'!$I$9:$I$32</c:f>
              <c:numCache>
                <c:formatCode>0.00</c:formatCode>
                <c:ptCount val="24"/>
                <c:pt idx="0">
                  <c:v>9.213008852657472</c:v>
                </c:pt>
                <c:pt idx="1">
                  <c:v>8.8668344282102023</c:v>
                </c:pt>
                <c:pt idx="2">
                  <c:v>8.6988772967414629</c:v>
                </c:pt>
                <c:pt idx="3">
                  <c:v>8.6521381152415326</c:v>
                </c:pt>
                <c:pt idx="4">
                  <c:v>8.3865229438923077</c:v>
                </c:pt>
                <c:pt idx="5">
                  <c:v>8.3124243472531045</c:v>
                </c:pt>
                <c:pt idx="6">
                  <c:v>7.5152012409991951</c:v>
                </c:pt>
                <c:pt idx="7">
                  <c:v>7.9324319658492382</c:v>
                </c:pt>
                <c:pt idx="8">
                  <c:v>8.1285079436215621</c:v>
                </c:pt>
                <c:pt idx="9">
                  <c:v>7.4232434290786014</c:v>
                </c:pt>
                <c:pt idx="10">
                  <c:v>7.0398331848738476</c:v>
                </c:pt>
                <c:pt idx="11">
                  <c:v>7.2701071989332799</c:v>
                </c:pt>
                <c:pt idx="12">
                  <c:v>8.2854448645971015</c:v>
                </c:pt>
                <c:pt idx="13">
                  <c:v>8.3314239849828393</c:v>
                </c:pt>
                <c:pt idx="14">
                  <c:v>10.022017352947037</c:v>
                </c:pt>
                <c:pt idx="15">
                  <c:v>9.4721649507344434</c:v>
                </c:pt>
                <c:pt idx="16">
                  <c:v>8.5670196292949097</c:v>
                </c:pt>
                <c:pt idx="17">
                  <c:v>8.4070425597421572</c:v>
                </c:pt>
                <c:pt idx="18">
                  <c:v>9.6123829290223366</c:v>
                </c:pt>
                <c:pt idx="19">
                  <c:v>9.5956631669296737</c:v>
                </c:pt>
                <c:pt idx="20">
                  <c:v>9.6268227242350317</c:v>
                </c:pt>
                <c:pt idx="21">
                  <c:v>9.9608381560498653</c:v>
                </c:pt>
                <c:pt idx="22">
                  <c:v>9.7575408984860612</c:v>
                </c:pt>
                <c:pt idx="23">
                  <c:v>9.4132658182889397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'01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  <c:pt idx="7">
                  <c:v>11</c:v>
                </c:pt>
                <c:pt idx="8">
                  <c:v>8</c:v>
                </c:pt>
                <c:pt idx="9">
                  <c:v>17.3</c:v>
                </c:pt>
                <c:pt idx="10">
                  <c:v>17.100000000000001</c:v>
                </c:pt>
                <c:pt idx="11">
                  <c:v>19.5</c:v>
                </c:pt>
                <c:pt idx="12">
                  <c:v>18.2</c:v>
                </c:pt>
                <c:pt idx="13">
                  <c:v>15.6</c:v>
                </c:pt>
                <c:pt idx="14">
                  <c:v>13.1</c:v>
                </c:pt>
                <c:pt idx="15">
                  <c:v>8.1</c:v>
                </c:pt>
                <c:pt idx="16">
                  <c:v>1.3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'01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'01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MAR 23 '!$AJ$9:$AJ$32</c:f>
              <c:numCache>
                <c:formatCode>0.00</c:formatCode>
                <c:ptCount val="24"/>
                <c:pt idx="0">
                  <c:v>139.03484478653834</c:v>
                </c:pt>
                <c:pt idx="1">
                  <c:v>131.98478005800837</c:v>
                </c:pt>
                <c:pt idx="2">
                  <c:v>127.88793932326189</c:v>
                </c:pt>
                <c:pt idx="3">
                  <c:v>128.74281918039532</c:v>
                </c:pt>
                <c:pt idx="4">
                  <c:v>121.18452885427131</c:v>
                </c:pt>
                <c:pt idx="5">
                  <c:v>128.12318180952698</c:v>
                </c:pt>
                <c:pt idx="6">
                  <c:v>120.81651637829685</c:v>
                </c:pt>
                <c:pt idx="7">
                  <c:v>110.58682992555082</c:v>
                </c:pt>
                <c:pt idx="8">
                  <c:v>125.07377275954359</c:v>
                </c:pt>
                <c:pt idx="9">
                  <c:v>119.65215166323813</c:v>
                </c:pt>
                <c:pt idx="10">
                  <c:v>102.46277477612156</c:v>
                </c:pt>
                <c:pt idx="11">
                  <c:v>121.84079957836794</c:v>
                </c:pt>
                <c:pt idx="12">
                  <c:v>128.09397582569324</c:v>
                </c:pt>
                <c:pt idx="13">
                  <c:v>144.56899374670797</c:v>
                </c:pt>
                <c:pt idx="14">
                  <c:v>162.90349665818476</c:v>
                </c:pt>
                <c:pt idx="15">
                  <c:v>153.21659318164228</c:v>
                </c:pt>
                <c:pt idx="16">
                  <c:v>138.24789239249122</c:v>
                </c:pt>
                <c:pt idx="17">
                  <c:v>127.80727682460206</c:v>
                </c:pt>
                <c:pt idx="18">
                  <c:v>147.56600441718339</c:v>
                </c:pt>
                <c:pt idx="19">
                  <c:v>144.96074409598887</c:v>
                </c:pt>
                <c:pt idx="20">
                  <c:v>147.46043274786769</c:v>
                </c:pt>
                <c:pt idx="21">
                  <c:v>156.40434166735565</c:v>
                </c:pt>
                <c:pt idx="22">
                  <c:v>152.85477891749008</c:v>
                </c:pt>
                <c:pt idx="23">
                  <c:v>145.14123243527655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'01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'01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MAR 23 '!$AL$9:$AL$32</c:f>
              <c:numCache>
                <c:formatCode>0.00</c:formatCode>
                <c:ptCount val="24"/>
                <c:pt idx="0">
                  <c:v>89.492146360804185</c:v>
                </c:pt>
                <c:pt idx="1">
                  <c:v>87.778385513781402</c:v>
                </c:pt>
                <c:pt idx="2">
                  <c:v>87.623183379996632</c:v>
                </c:pt>
                <c:pt idx="3">
                  <c:v>85.585042704363133</c:v>
                </c:pt>
                <c:pt idx="4">
                  <c:v>86.418948201836386</c:v>
                </c:pt>
                <c:pt idx="5">
                  <c:v>77.604393843219896</c:v>
                </c:pt>
                <c:pt idx="6">
                  <c:v>64.728282380703945</c:v>
                </c:pt>
                <c:pt idx="7">
                  <c:v>85.520738108599957</c:v>
                </c:pt>
                <c:pt idx="8">
                  <c:v>75.997719296834816</c:v>
                </c:pt>
                <c:pt idx="9">
                  <c:v>63.56460490768329</c:v>
                </c:pt>
                <c:pt idx="10">
                  <c:v>71.047392039004578</c:v>
                </c:pt>
                <c:pt idx="11">
                  <c:v>57.499093222698782</c:v>
                </c:pt>
                <c:pt idx="12">
                  <c:v>76.950579309709639</c:v>
                </c:pt>
                <c:pt idx="13">
                  <c:v>61.639582268309162</c:v>
                </c:pt>
                <c:pt idx="14">
                  <c:v>86.104485988868205</c:v>
                </c:pt>
                <c:pt idx="15">
                  <c:v>81.871241867623255</c:v>
                </c:pt>
                <c:pt idx="16">
                  <c:v>73.925087978213867</c:v>
                </c:pt>
                <c:pt idx="17">
                  <c:v>80.315680615655765</c:v>
                </c:pt>
                <c:pt idx="18">
                  <c:v>91.071612653794261</c:v>
                </c:pt>
                <c:pt idx="19">
                  <c:v>93.253592737081433</c:v>
                </c:pt>
                <c:pt idx="20">
                  <c:v>91.54274452789727</c:v>
                </c:pt>
                <c:pt idx="21">
                  <c:v>91.054820176594475</c:v>
                </c:pt>
                <c:pt idx="22">
                  <c:v>89.457680184023829</c:v>
                </c:pt>
                <c:pt idx="23">
                  <c:v>88.455501746434493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8" zoomScale="85" zoomScaleNormal="85" zoomScaleSheetLayoutView="85" workbookViewId="0">
      <selection activeCell="F50" sqref="F5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103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44986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91</v>
      </c>
      <c r="AG4" s="173"/>
      <c r="AH4" s="173"/>
      <c r="AI4" s="173"/>
      <c r="AJ4" s="148" t="s">
        <v>104</v>
      </c>
      <c r="AK4" s="149"/>
      <c r="AL4" s="148" t="s">
        <v>105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92</v>
      </c>
      <c r="S6" s="158"/>
      <c r="T6" s="158"/>
      <c r="U6" s="158"/>
      <c r="V6" s="158"/>
      <c r="W6" s="158"/>
      <c r="X6" s="158"/>
      <c r="Y6" s="158"/>
      <c r="Z6" s="157" t="s">
        <v>93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90</v>
      </c>
      <c r="Y7" s="156"/>
      <c r="Z7" s="179" t="s">
        <v>3</v>
      </c>
      <c r="AA7" s="180"/>
      <c r="AB7" s="180"/>
      <c r="AC7" s="155"/>
      <c r="AD7" s="208" t="s">
        <v>90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33.979999999999997</v>
      </c>
      <c r="C9" s="51">
        <f t="shared" ref="C9:C32" si="0">AK9-AE9</f>
        <v>-0.3546536144675656</v>
      </c>
      <c r="D9" s="52">
        <f t="shared" ref="D9:D32" si="1">AM9-Y9</f>
        <v>46.665673577731155</v>
      </c>
      <c r="E9" s="59">
        <f t="shared" ref="E9:E32" si="2">(AG9+AI9)-Q9</f>
        <v>-12.331019963263586</v>
      </c>
      <c r="F9" s="76">
        <v>237.74</v>
      </c>
      <c r="G9" s="52">
        <f t="shared" ref="G9:G32" si="3">AJ9-AD9</f>
        <v>139.03484478653834</v>
      </c>
      <c r="H9" s="52">
        <f t="shared" ref="H9:H32" si="4">AL9-X9</f>
        <v>89.492146360804185</v>
      </c>
      <c r="I9" s="53">
        <f t="shared" ref="I9:I32" si="5">(AH9+AF9)-P9</f>
        <v>9.213008852657472</v>
      </c>
      <c r="J9" s="58">
        <v>0</v>
      </c>
      <c r="K9" s="84">
        <v>20.11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20.11</v>
      </c>
      <c r="R9" s="91">
        <v>0</v>
      </c>
      <c r="S9" s="84">
        <v>0</v>
      </c>
      <c r="T9" s="84">
        <v>0</v>
      </c>
      <c r="U9" s="84">
        <v>49.24</v>
      </c>
      <c r="V9" s="68">
        <v>0</v>
      </c>
      <c r="W9" s="90">
        <v>63.3</v>
      </c>
      <c r="X9" s="94">
        <f>R9+T9+V9</f>
        <v>0</v>
      </c>
      <c r="Y9" s="95">
        <f>S9+U9+W9</f>
        <v>112.53999999999999</v>
      </c>
      <c r="Z9" s="91">
        <v>0</v>
      </c>
      <c r="AA9" s="84">
        <v>0</v>
      </c>
      <c r="AB9" s="84">
        <v>0</v>
      </c>
      <c r="AC9" s="84">
        <v>97.86</v>
      </c>
      <c r="AD9" s="96">
        <f>Z9+AB9</f>
        <v>0</v>
      </c>
      <c r="AE9" s="52">
        <f>AA9+AC9</f>
        <v>97.86</v>
      </c>
      <c r="AF9" s="116">
        <v>0.185809811827957</v>
      </c>
      <c r="AG9" s="117">
        <v>0.38345564516128999</v>
      </c>
      <c r="AH9" s="54">
        <f t="shared" ref="AH9:AH32" si="6">(F9+P9+X9+AD9)-(AJ9+AL9+AF9)</f>
        <v>9.0271990408295153</v>
      </c>
      <c r="AI9" s="63">
        <f t="shared" ref="AI9:AI32" si="7">(B9+Q9+Y9+AE9)-(AM9+AK9+AG9)</f>
        <v>7.3955243915751225</v>
      </c>
      <c r="AJ9" s="64">
        <v>139.03484478653834</v>
      </c>
      <c r="AK9" s="61">
        <v>97.505346385532434</v>
      </c>
      <c r="AL9" s="66">
        <v>89.492146360804185</v>
      </c>
      <c r="AM9" s="61">
        <v>159.20567357773115</v>
      </c>
      <c r="AS9" s="121"/>
      <c r="BA9" s="42"/>
      <c r="BB9" s="42"/>
    </row>
    <row r="10" spans="1:54" ht="15.75" x14ac:dyDescent="0.25">
      <c r="A10" s="25">
        <v>2</v>
      </c>
      <c r="B10" s="69">
        <v>24.17</v>
      </c>
      <c r="C10" s="51">
        <f t="shared" si="0"/>
        <v>2.8475268652003223</v>
      </c>
      <c r="D10" s="52">
        <f t="shared" si="1"/>
        <v>33.803878796765332</v>
      </c>
      <c r="E10" s="59">
        <f t="shared" si="2"/>
        <v>-12.48140566196566</v>
      </c>
      <c r="F10" s="68">
        <v>228.63</v>
      </c>
      <c r="G10" s="52">
        <f t="shared" si="3"/>
        <v>131.98478005800837</v>
      </c>
      <c r="H10" s="52">
        <f t="shared" si="4"/>
        <v>87.778385513781402</v>
      </c>
      <c r="I10" s="53">
        <f t="shared" si="5"/>
        <v>8.8668344282102023</v>
      </c>
      <c r="J10" s="58">
        <v>0</v>
      </c>
      <c r="K10" s="81">
        <v>20.07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20.07</v>
      </c>
      <c r="R10" s="91">
        <v>0</v>
      </c>
      <c r="S10" s="84">
        <v>0</v>
      </c>
      <c r="T10" s="84">
        <v>0</v>
      </c>
      <c r="U10" s="84">
        <v>56.66</v>
      </c>
      <c r="V10" s="84">
        <v>0</v>
      </c>
      <c r="W10" s="84">
        <v>63.32</v>
      </c>
      <c r="X10" s="94">
        <f t="shared" ref="X10:X32" si="10">R10+T10+V10</f>
        <v>0</v>
      </c>
      <c r="Y10" s="95">
        <f t="shared" ref="Y10:Y32" si="11">S10+U10+W10</f>
        <v>119.97999999999999</v>
      </c>
      <c r="Z10" s="91">
        <v>0</v>
      </c>
      <c r="AA10" s="84">
        <v>0</v>
      </c>
      <c r="AB10" s="84">
        <v>0</v>
      </c>
      <c r="AC10" s="84">
        <v>93.47</v>
      </c>
      <c r="AD10" s="96">
        <f t="shared" ref="AD10:AD32" si="12">Z10+AB10</f>
        <v>0</v>
      </c>
      <c r="AE10" s="52">
        <f t="shared" ref="AE10:AE32" si="13">AA10+AC10</f>
        <v>93.47</v>
      </c>
      <c r="AF10" s="118">
        <v>0.185809811827957</v>
      </c>
      <c r="AG10" s="117">
        <v>0.38345564516128999</v>
      </c>
      <c r="AH10" s="54">
        <f t="shared" si="6"/>
        <v>8.6810246163822455</v>
      </c>
      <c r="AI10" s="63">
        <f t="shared" si="7"/>
        <v>7.2051386928730494</v>
      </c>
      <c r="AJ10" s="64">
        <v>131.98478005800837</v>
      </c>
      <c r="AK10" s="61">
        <v>96.317526865200321</v>
      </c>
      <c r="AL10" s="66">
        <v>87.778385513781402</v>
      </c>
      <c r="AM10" s="61">
        <v>153.78387879676532</v>
      </c>
      <c r="AS10" s="121"/>
      <c r="BA10" s="42"/>
      <c r="BB10" s="42"/>
    </row>
    <row r="11" spans="1:54" ht="15" customHeight="1" x14ac:dyDescent="0.25">
      <c r="A11" s="25">
        <v>3</v>
      </c>
      <c r="B11" s="69">
        <v>16.88</v>
      </c>
      <c r="C11" s="51">
        <f t="shared" si="0"/>
        <v>0.32847346090289875</v>
      </c>
      <c r="D11" s="52">
        <f t="shared" si="1"/>
        <v>29.280152462250811</v>
      </c>
      <c r="E11" s="59">
        <f t="shared" si="2"/>
        <v>-12.728625923153722</v>
      </c>
      <c r="F11" s="68">
        <v>224.21</v>
      </c>
      <c r="G11" s="52">
        <f t="shared" si="3"/>
        <v>127.88793932326189</v>
      </c>
      <c r="H11" s="52">
        <f t="shared" si="4"/>
        <v>87.623183379996632</v>
      </c>
      <c r="I11" s="53">
        <f t="shared" si="5"/>
        <v>8.6988772967414629</v>
      </c>
      <c r="J11" s="58">
        <v>0</v>
      </c>
      <c r="K11" s="81">
        <v>20.07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20.07</v>
      </c>
      <c r="R11" s="91">
        <v>0</v>
      </c>
      <c r="S11" s="84">
        <v>0</v>
      </c>
      <c r="T11" s="84">
        <v>0</v>
      </c>
      <c r="U11" s="84">
        <v>57.7</v>
      </c>
      <c r="V11" s="84">
        <v>0</v>
      </c>
      <c r="W11" s="84">
        <v>63.36</v>
      </c>
      <c r="X11" s="94">
        <f t="shared" si="10"/>
        <v>0</v>
      </c>
      <c r="Y11" s="95">
        <f t="shared" si="11"/>
        <v>121.06</v>
      </c>
      <c r="Z11" s="91">
        <v>0</v>
      </c>
      <c r="AA11" s="84">
        <v>0</v>
      </c>
      <c r="AB11" s="84">
        <v>0</v>
      </c>
      <c r="AC11" s="84">
        <v>90.85</v>
      </c>
      <c r="AD11" s="96">
        <f t="shared" si="12"/>
        <v>0</v>
      </c>
      <c r="AE11" s="52">
        <f t="shared" si="13"/>
        <v>90.85</v>
      </c>
      <c r="AF11" s="118">
        <v>0.185809811827957</v>
      </c>
      <c r="AG11" s="117">
        <v>0.38345564516128999</v>
      </c>
      <c r="AH11" s="54">
        <f t="shared" si="6"/>
        <v>8.5130674849135062</v>
      </c>
      <c r="AI11" s="63">
        <f t="shared" si="7"/>
        <v>6.9579184316849876</v>
      </c>
      <c r="AJ11" s="64">
        <v>127.88793932326189</v>
      </c>
      <c r="AK11" s="61">
        <v>91.178473460902893</v>
      </c>
      <c r="AL11" s="66">
        <v>87.623183379996632</v>
      </c>
      <c r="AM11" s="61">
        <v>150.34015246225081</v>
      </c>
      <c r="AS11" s="121"/>
      <c r="BA11" s="42"/>
      <c r="BB11" s="42"/>
    </row>
    <row r="12" spans="1:54" ht="15" customHeight="1" x14ac:dyDescent="0.25">
      <c r="A12" s="25">
        <v>4</v>
      </c>
      <c r="B12" s="69">
        <v>16.079999999999998</v>
      </c>
      <c r="C12" s="51">
        <f t="shared" si="0"/>
        <v>-0.85013433248234094</v>
      </c>
      <c r="D12" s="52">
        <f t="shared" si="1"/>
        <v>29.678918584089388</v>
      </c>
      <c r="E12" s="59">
        <f t="shared" si="2"/>
        <v>-12.748784251607056</v>
      </c>
      <c r="F12" s="68">
        <v>222.98</v>
      </c>
      <c r="G12" s="52">
        <f t="shared" si="3"/>
        <v>128.74281918039532</v>
      </c>
      <c r="H12" s="52">
        <f t="shared" si="4"/>
        <v>85.585042704363133</v>
      </c>
      <c r="I12" s="53">
        <f t="shared" si="5"/>
        <v>8.6521381152415326</v>
      </c>
      <c r="J12" s="58">
        <v>0</v>
      </c>
      <c r="K12" s="81">
        <v>20.07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20.07</v>
      </c>
      <c r="R12" s="91">
        <v>0</v>
      </c>
      <c r="S12" s="84">
        <v>0</v>
      </c>
      <c r="T12" s="84">
        <v>0</v>
      </c>
      <c r="U12" s="84">
        <v>57.32</v>
      </c>
      <c r="V12" s="84">
        <v>0</v>
      </c>
      <c r="W12" s="84">
        <v>63.03</v>
      </c>
      <c r="X12" s="94">
        <f t="shared" si="10"/>
        <v>0</v>
      </c>
      <c r="Y12" s="95">
        <f t="shared" si="11"/>
        <v>120.35</v>
      </c>
      <c r="Z12" s="91">
        <v>0</v>
      </c>
      <c r="AA12" s="84">
        <v>0</v>
      </c>
      <c r="AB12" s="84">
        <v>0</v>
      </c>
      <c r="AC12" s="84">
        <v>91.64</v>
      </c>
      <c r="AD12" s="96">
        <f t="shared" si="12"/>
        <v>0</v>
      </c>
      <c r="AE12" s="52">
        <f t="shared" si="13"/>
        <v>91.64</v>
      </c>
      <c r="AF12" s="118">
        <v>0.185809811827957</v>
      </c>
      <c r="AG12" s="117">
        <v>0.38345564516128999</v>
      </c>
      <c r="AH12" s="54">
        <f t="shared" si="6"/>
        <v>8.4663283034135759</v>
      </c>
      <c r="AI12" s="63">
        <f t="shared" si="7"/>
        <v>6.9377601032316534</v>
      </c>
      <c r="AJ12" s="64">
        <v>128.74281918039532</v>
      </c>
      <c r="AK12" s="61">
        <v>90.78986566751766</v>
      </c>
      <c r="AL12" s="66">
        <v>85.585042704363133</v>
      </c>
      <c r="AM12" s="61">
        <v>150.02891858408938</v>
      </c>
      <c r="AS12" s="121"/>
      <c r="BA12" s="42"/>
      <c r="BB12" s="42"/>
    </row>
    <row r="13" spans="1:54" ht="15.75" x14ac:dyDescent="0.25">
      <c r="A13" s="25">
        <v>5</v>
      </c>
      <c r="B13" s="69">
        <v>14.47</v>
      </c>
      <c r="C13" s="51">
        <f t="shared" si="0"/>
        <v>1.9657795552179493</v>
      </c>
      <c r="D13" s="52">
        <f t="shared" si="1"/>
        <v>25.381233831752738</v>
      </c>
      <c r="E13" s="59">
        <f t="shared" si="2"/>
        <v>-12.87701338697071</v>
      </c>
      <c r="F13" s="68">
        <v>215.99</v>
      </c>
      <c r="G13" s="52">
        <f t="shared" si="3"/>
        <v>121.18452885427131</v>
      </c>
      <c r="H13" s="52">
        <f t="shared" si="4"/>
        <v>86.418948201836386</v>
      </c>
      <c r="I13" s="53">
        <f t="shared" si="5"/>
        <v>8.3865229438923077</v>
      </c>
      <c r="J13" s="58">
        <v>0</v>
      </c>
      <c r="K13" s="81">
        <v>20.07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20.07</v>
      </c>
      <c r="R13" s="91">
        <v>0</v>
      </c>
      <c r="S13" s="84">
        <v>0</v>
      </c>
      <c r="T13" s="84">
        <v>0</v>
      </c>
      <c r="U13" s="84">
        <v>57.38</v>
      </c>
      <c r="V13" s="84">
        <v>0</v>
      </c>
      <c r="W13" s="84">
        <v>63.1</v>
      </c>
      <c r="X13" s="94">
        <f t="shared" si="10"/>
        <v>0</v>
      </c>
      <c r="Y13" s="95">
        <f t="shared" si="11"/>
        <v>120.48</v>
      </c>
      <c r="Z13" s="91">
        <v>0</v>
      </c>
      <c r="AA13" s="84">
        <v>0</v>
      </c>
      <c r="AB13" s="84">
        <v>0</v>
      </c>
      <c r="AC13" s="84">
        <v>88.54</v>
      </c>
      <c r="AD13" s="96">
        <f t="shared" si="12"/>
        <v>0</v>
      </c>
      <c r="AE13" s="52">
        <f t="shared" si="13"/>
        <v>88.54</v>
      </c>
      <c r="AF13" s="118">
        <v>0.185809811827957</v>
      </c>
      <c r="AG13" s="117">
        <v>0.38345564516128999</v>
      </c>
      <c r="AH13" s="54">
        <f t="shared" si="6"/>
        <v>8.2007131320643509</v>
      </c>
      <c r="AI13" s="63">
        <f t="shared" si="7"/>
        <v>6.8095309678679996</v>
      </c>
      <c r="AJ13" s="64">
        <v>121.18452885427131</v>
      </c>
      <c r="AK13" s="61">
        <v>90.505779555217956</v>
      </c>
      <c r="AL13" s="66">
        <v>86.418948201836386</v>
      </c>
      <c r="AM13" s="61">
        <v>145.86123383175274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6.28</v>
      </c>
      <c r="C14" s="51">
        <f t="shared" si="0"/>
        <v>1.7924609882602454</v>
      </c>
      <c r="D14" s="52">
        <f t="shared" si="1"/>
        <v>17.517978848921004</v>
      </c>
      <c r="E14" s="59">
        <f t="shared" si="2"/>
        <v>-13.030439837181241</v>
      </c>
      <c r="F14" s="68">
        <v>213.7</v>
      </c>
      <c r="G14" s="52">
        <f t="shared" si="3"/>
        <v>128.12318180952698</v>
      </c>
      <c r="H14" s="52">
        <f t="shared" si="4"/>
        <v>77.264393843219892</v>
      </c>
      <c r="I14" s="53">
        <f t="shared" si="5"/>
        <v>8.3124243472531045</v>
      </c>
      <c r="J14" s="58">
        <v>0</v>
      </c>
      <c r="K14" s="81">
        <v>20.07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20.07</v>
      </c>
      <c r="R14" s="91">
        <v>0.34</v>
      </c>
      <c r="S14" s="84">
        <v>0</v>
      </c>
      <c r="T14" s="84">
        <v>0</v>
      </c>
      <c r="U14" s="84">
        <v>57.32</v>
      </c>
      <c r="V14" s="84">
        <v>0</v>
      </c>
      <c r="W14" s="84">
        <v>63.73</v>
      </c>
      <c r="X14" s="94">
        <f t="shared" si="10"/>
        <v>0.34</v>
      </c>
      <c r="Y14" s="95">
        <f t="shared" si="11"/>
        <v>121.05</v>
      </c>
      <c r="Z14" s="91">
        <v>0</v>
      </c>
      <c r="AA14" s="84">
        <v>0</v>
      </c>
      <c r="AB14" s="84">
        <v>0</v>
      </c>
      <c r="AC14" s="84">
        <v>90.68</v>
      </c>
      <c r="AD14" s="96">
        <f t="shared" si="12"/>
        <v>0</v>
      </c>
      <c r="AE14" s="52">
        <f t="shared" si="13"/>
        <v>90.68</v>
      </c>
      <c r="AF14" s="118">
        <v>0.185809811827957</v>
      </c>
      <c r="AG14" s="117">
        <v>0.38345564516128999</v>
      </c>
      <c r="AH14" s="54">
        <f t="shared" si="6"/>
        <v>8.1266145354251478</v>
      </c>
      <c r="AI14" s="63">
        <f t="shared" si="7"/>
        <v>6.656104517657468</v>
      </c>
      <c r="AJ14" s="64">
        <v>128.12318180952698</v>
      </c>
      <c r="AK14" s="61">
        <v>92.472460988260252</v>
      </c>
      <c r="AL14" s="66">
        <v>77.604393843219896</v>
      </c>
      <c r="AM14" s="61">
        <v>138.567978848921</v>
      </c>
      <c r="AS14" s="121"/>
      <c r="BA14" s="42"/>
      <c r="BB14" s="42"/>
    </row>
    <row r="15" spans="1:54" ht="15.75" x14ac:dyDescent="0.25">
      <c r="A15" s="25">
        <v>7</v>
      </c>
      <c r="B15" s="69">
        <v>4.34</v>
      </c>
      <c r="C15" s="51">
        <f t="shared" si="0"/>
        <v>-8.2615598331945392</v>
      </c>
      <c r="D15" s="52">
        <f t="shared" si="1"/>
        <v>26.269432149496311</v>
      </c>
      <c r="E15" s="59">
        <f t="shared" si="2"/>
        <v>-13.667872316301754</v>
      </c>
      <c r="F15" s="68">
        <v>190.16</v>
      </c>
      <c r="G15" s="52">
        <f t="shared" si="3"/>
        <v>119.01651637829686</v>
      </c>
      <c r="H15" s="52">
        <f t="shared" si="4"/>
        <v>63.628282380703943</v>
      </c>
      <c r="I15" s="53">
        <f t="shared" si="5"/>
        <v>7.5152012409991951</v>
      </c>
      <c r="J15" s="58">
        <v>0</v>
      </c>
      <c r="K15" s="81">
        <v>20.22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20.22</v>
      </c>
      <c r="R15" s="91">
        <v>1.1000000000000001</v>
      </c>
      <c r="S15" s="84">
        <v>0</v>
      </c>
      <c r="T15" s="84">
        <v>0</v>
      </c>
      <c r="U15" s="84">
        <v>43.13</v>
      </c>
      <c r="V15" s="84">
        <v>0</v>
      </c>
      <c r="W15" s="84">
        <v>63.95</v>
      </c>
      <c r="X15" s="94">
        <f t="shared" si="10"/>
        <v>1.1000000000000001</v>
      </c>
      <c r="Y15" s="95">
        <f t="shared" si="11"/>
        <v>107.08000000000001</v>
      </c>
      <c r="Z15" s="91">
        <v>1.8</v>
      </c>
      <c r="AA15" s="84">
        <v>0</v>
      </c>
      <c r="AB15" s="84">
        <v>0</v>
      </c>
      <c r="AC15" s="84">
        <v>89.03</v>
      </c>
      <c r="AD15" s="96">
        <f t="shared" si="12"/>
        <v>1.8</v>
      </c>
      <c r="AE15" s="52">
        <f t="shared" si="13"/>
        <v>89.03</v>
      </c>
      <c r="AF15" s="118">
        <v>0.185809811827957</v>
      </c>
      <c r="AG15" s="117">
        <v>0.38345564516128999</v>
      </c>
      <c r="AH15" s="54">
        <f t="shared" si="6"/>
        <v>7.3293914291712383</v>
      </c>
      <c r="AI15" s="63">
        <f t="shared" si="7"/>
        <v>6.168672038536954</v>
      </c>
      <c r="AJ15" s="64">
        <v>120.81651637829685</v>
      </c>
      <c r="AK15" s="61">
        <v>80.768440166805462</v>
      </c>
      <c r="AL15" s="66">
        <v>64.728282380703945</v>
      </c>
      <c r="AM15" s="61">
        <v>133.34943214949632</v>
      </c>
      <c r="AS15" s="121"/>
      <c r="BA15" s="42"/>
      <c r="BB15" s="42"/>
    </row>
    <row r="16" spans="1:54" ht="15.75" x14ac:dyDescent="0.25">
      <c r="A16" s="25">
        <v>8</v>
      </c>
      <c r="B16" s="69">
        <v>41.8</v>
      </c>
      <c r="C16" s="51">
        <f t="shared" si="0"/>
        <v>3.246194253860736</v>
      </c>
      <c r="D16" s="52">
        <f t="shared" si="1"/>
        <v>51.057731213752788</v>
      </c>
      <c r="E16" s="59">
        <f t="shared" si="2"/>
        <v>-12.503925467613495</v>
      </c>
      <c r="F16" s="68">
        <v>177.02</v>
      </c>
      <c r="G16" s="52">
        <f t="shared" si="3"/>
        <v>99.586829925550816</v>
      </c>
      <c r="H16" s="52">
        <f t="shared" si="4"/>
        <v>69.500738108599961</v>
      </c>
      <c r="I16" s="53">
        <f t="shared" si="5"/>
        <v>7.9324319658492382</v>
      </c>
      <c r="J16" s="58">
        <v>0</v>
      </c>
      <c r="K16" s="81">
        <v>20.09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20.09</v>
      </c>
      <c r="R16" s="91">
        <v>16.02</v>
      </c>
      <c r="S16" s="84">
        <v>0</v>
      </c>
      <c r="T16" s="84">
        <v>0</v>
      </c>
      <c r="U16" s="84">
        <v>43.62</v>
      </c>
      <c r="V16" s="84">
        <v>0</v>
      </c>
      <c r="W16" s="84">
        <v>63.92</v>
      </c>
      <c r="X16" s="94">
        <f t="shared" si="10"/>
        <v>16.02</v>
      </c>
      <c r="Y16" s="95">
        <f t="shared" si="11"/>
        <v>107.53999999999999</v>
      </c>
      <c r="Z16" s="91">
        <v>11</v>
      </c>
      <c r="AA16" s="84">
        <v>0</v>
      </c>
      <c r="AB16" s="84">
        <v>0</v>
      </c>
      <c r="AC16" s="84">
        <v>88.17</v>
      </c>
      <c r="AD16" s="96">
        <f t="shared" si="12"/>
        <v>11</v>
      </c>
      <c r="AE16" s="52">
        <f t="shared" si="13"/>
        <v>88.17</v>
      </c>
      <c r="AF16" s="118">
        <v>0.185809811827957</v>
      </c>
      <c r="AG16" s="117">
        <v>0.38345564516128999</v>
      </c>
      <c r="AH16" s="54">
        <f t="shared" si="6"/>
        <v>7.7466221540212814</v>
      </c>
      <c r="AI16" s="63">
        <f t="shared" si="7"/>
        <v>7.2026188872252135</v>
      </c>
      <c r="AJ16" s="64">
        <v>110.58682992555082</v>
      </c>
      <c r="AK16" s="61">
        <v>91.416194253860738</v>
      </c>
      <c r="AL16" s="66">
        <v>85.520738108599957</v>
      </c>
      <c r="AM16" s="61">
        <v>158.59773121375278</v>
      </c>
      <c r="AS16" s="121"/>
      <c r="BA16" s="42"/>
      <c r="BB16" s="42"/>
    </row>
    <row r="17" spans="1:54" ht="15.75" x14ac:dyDescent="0.25">
      <c r="A17" s="25">
        <v>9</v>
      </c>
      <c r="B17" s="69">
        <v>50.97</v>
      </c>
      <c r="C17" s="51">
        <f t="shared" si="0"/>
        <v>21.365653585260674</v>
      </c>
      <c r="D17" s="52">
        <f t="shared" si="1"/>
        <v>41.454028242114887</v>
      </c>
      <c r="E17" s="59">
        <f t="shared" si="2"/>
        <v>-11.849681827375553</v>
      </c>
      <c r="F17" s="68">
        <v>175.26</v>
      </c>
      <c r="G17" s="52">
        <f t="shared" si="3"/>
        <v>117.07377275954359</v>
      </c>
      <c r="H17" s="52">
        <f t="shared" si="4"/>
        <v>50.057719296834819</v>
      </c>
      <c r="I17" s="53">
        <f t="shared" si="5"/>
        <v>8.1285079436215621</v>
      </c>
      <c r="J17" s="58">
        <v>0</v>
      </c>
      <c r="K17" s="81">
        <v>19.940000000000001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19.940000000000001</v>
      </c>
      <c r="R17" s="91">
        <v>25.94</v>
      </c>
      <c r="S17" s="84">
        <v>0</v>
      </c>
      <c r="T17" s="84">
        <v>0</v>
      </c>
      <c r="U17" s="84">
        <v>57.61</v>
      </c>
      <c r="V17" s="84">
        <v>0</v>
      </c>
      <c r="W17" s="84">
        <v>63.16</v>
      </c>
      <c r="X17" s="94">
        <f t="shared" si="10"/>
        <v>25.94</v>
      </c>
      <c r="Y17" s="95">
        <f t="shared" si="11"/>
        <v>120.77</v>
      </c>
      <c r="Z17" s="91">
        <v>8</v>
      </c>
      <c r="AA17" s="84">
        <v>0</v>
      </c>
      <c r="AB17" s="84">
        <v>0</v>
      </c>
      <c r="AC17" s="84">
        <v>83.93</v>
      </c>
      <c r="AD17" s="96">
        <f t="shared" si="12"/>
        <v>8</v>
      </c>
      <c r="AE17" s="52">
        <f t="shared" si="13"/>
        <v>83.93</v>
      </c>
      <c r="AF17" s="118">
        <v>0.185809811827957</v>
      </c>
      <c r="AG17" s="117">
        <v>0.38345564516128999</v>
      </c>
      <c r="AH17" s="54">
        <f t="shared" si="6"/>
        <v>7.9426981317936054</v>
      </c>
      <c r="AI17" s="63">
        <f t="shared" si="7"/>
        <v>7.7068625274631586</v>
      </c>
      <c r="AJ17" s="64">
        <v>125.07377275954359</v>
      </c>
      <c r="AK17" s="61">
        <v>105.29565358526068</v>
      </c>
      <c r="AL17" s="66">
        <v>75.997719296834816</v>
      </c>
      <c r="AM17" s="61">
        <v>162.22402824211488</v>
      </c>
      <c r="AS17" s="121"/>
      <c r="BA17" s="42"/>
      <c r="BB17" s="42"/>
    </row>
    <row r="18" spans="1:54" ht="15.75" x14ac:dyDescent="0.25">
      <c r="A18" s="25">
        <v>10</v>
      </c>
      <c r="B18" s="69">
        <v>35.14</v>
      </c>
      <c r="C18" s="51">
        <f t="shared" si="0"/>
        <v>30.902587866251537</v>
      </c>
      <c r="D18" s="52">
        <f t="shared" si="1"/>
        <v>16.255619394142144</v>
      </c>
      <c r="E18" s="59">
        <f t="shared" si="2"/>
        <v>-12.0182072603937</v>
      </c>
      <c r="F18" s="68">
        <v>139.80000000000001</v>
      </c>
      <c r="G18" s="52">
        <f t="shared" si="3"/>
        <v>102.35215166323813</v>
      </c>
      <c r="H18" s="52">
        <f t="shared" si="4"/>
        <v>30.02460490768329</v>
      </c>
      <c r="I18" s="53">
        <f t="shared" si="5"/>
        <v>7.4232434290786014</v>
      </c>
      <c r="J18" s="58">
        <v>0</v>
      </c>
      <c r="K18" s="81">
        <v>20.190000000000001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20.190000000000001</v>
      </c>
      <c r="R18" s="91">
        <v>33.54</v>
      </c>
      <c r="S18" s="84">
        <v>0</v>
      </c>
      <c r="T18" s="84">
        <v>0</v>
      </c>
      <c r="U18" s="84">
        <v>56.27</v>
      </c>
      <c r="V18" s="84">
        <v>0</v>
      </c>
      <c r="W18" s="84">
        <v>63.26</v>
      </c>
      <c r="X18" s="94">
        <f t="shared" si="10"/>
        <v>33.54</v>
      </c>
      <c r="Y18" s="95">
        <f t="shared" si="11"/>
        <v>119.53</v>
      </c>
      <c r="Z18" s="91">
        <v>17.3</v>
      </c>
      <c r="AA18" s="84">
        <v>0</v>
      </c>
      <c r="AB18" s="84">
        <v>0</v>
      </c>
      <c r="AC18" s="84">
        <v>103.66</v>
      </c>
      <c r="AD18" s="96">
        <f t="shared" si="12"/>
        <v>17.3</v>
      </c>
      <c r="AE18" s="52">
        <f t="shared" si="13"/>
        <v>103.66</v>
      </c>
      <c r="AF18" s="118">
        <v>0.185809811827957</v>
      </c>
      <c r="AG18" s="117">
        <v>0.38345564516128999</v>
      </c>
      <c r="AH18" s="54">
        <f t="shared" si="6"/>
        <v>7.2374336172506446</v>
      </c>
      <c r="AI18" s="63">
        <f t="shared" si="7"/>
        <v>7.7883370944450121</v>
      </c>
      <c r="AJ18" s="64">
        <v>119.65215166323813</v>
      </c>
      <c r="AK18" s="61">
        <v>134.56258786625153</v>
      </c>
      <c r="AL18" s="66">
        <v>63.56460490768329</v>
      </c>
      <c r="AM18" s="61">
        <v>135.78561939414215</v>
      </c>
      <c r="AS18" s="121"/>
      <c r="BA18" s="42"/>
      <c r="BB18" s="42"/>
    </row>
    <row r="19" spans="1:54" ht="15.75" x14ac:dyDescent="0.25">
      <c r="A19" s="25">
        <v>11</v>
      </c>
      <c r="B19" s="69">
        <v>33.5</v>
      </c>
      <c r="C19" s="51">
        <f t="shared" si="0"/>
        <v>2.4428923572159249</v>
      </c>
      <c r="D19" s="52">
        <f t="shared" si="1"/>
        <v>43.12970587953231</v>
      </c>
      <c r="E19" s="59">
        <f t="shared" si="2"/>
        <v>-12.072598236748194</v>
      </c>
      <c r="F19" s="68">
        <v>132.06</v>
      </c>
      <c r="G19" s="52">
        <f t="shared" si="3"/>
        <v>85.362774776121569</v>
      </c>
      <c r="H19" s="52">
        <f t="shared" si="4"/>
        <v>39.657392039004577</v>
      </c>
      <c r="I19" s="53">
        <f t="shared" si="5"/>
        <v>7.0398331848738476</v>
      </c>
      <c r="J19" s="58">
        <v>0</v>
      </c>
      <c r="K19" s="81">
        <v>20.11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20.11</v>
      </c>
      <c r="R19" s="91">
        <v>31.39</v>
      </c>
      <c r="S19" s="84">
        <v>0</v>
      </c>
      <c r="T19" s="84">
        <v>0</v>
      </c>
      <c r="U19" s="84">
        <v>54.35</v>
      </c>
      <c r="V19" s="84">
        <v>0</v>
      </c>
      <c r="W19" s="84">
        <v>62.52</v>
      </c>
      <c r="X19" s="94">
        <f t="shared" si="10"/>
        <v>31.39</v>
      </c>
      <c r="Y19" s="95">
        <f t="shared" si="11"/>
        <v>116.87</v>
      </c>
      <c r="Z19" s="91">
        <v>17.100000000000001</v>
      </c>
      <c r="AA19" s="84">
        <v>0</v>
      </c>
      <c r="AB19" s="84">
        <v>0</v>
      </c>
      <c r="AC19" s="84">
        <v>103.24</v>
      </c>
      <c r="AD19" s="96">
        <f t="shared" si="12"/>
        <v>17.100000000000001</v>
      </c>
      <c r="AE19" s="52">
        <f t="shared" si="13"/>
        <v>103.24</v>
      </c>
      <c r="AF19" s="118">
        <v>0.185809811827957</v>
      </c>
      <c r="AG19" s="117">
        <v>0.38345564516128999</v>
      </c>
      <c r="AH19" s="54">
        <f t="shared" si="6"/>
        <v>6.8540233730458908</v>
      </c>
      <c r="AI19" s="63">
        <f t="shared" si="7"/>
        <v>7.6539461180905164</v>
      </c>
      <c r="AJ19" s="64">
        <v>102.46277477612156</v>
      </c>
      <c r="AK19" s="61">
        <v>105.68289235721592</v>
      </c>
      <c r="AL19" s="66">
        <v>71.047392039004578</v>
      </c>
      <c r="AM19" s="61">
        <v>159.99970587953231</v>
      </c>
      <c r="AS19" s="121"/>
      <c r="BA19" s="42"/>
      <c r="BB19" s="42"/>
    </row>
    <row r="20" spans="1:54" ht="15.75" x14ac:dyDescent="0.25">
      <c r="A20" s="25">
        <v>12</v>
      </c>
      <c r="B20" s="69">
        <v>18.87</v>
      </c>
      <c r="C20" s="51">
        <f t="shared" si="0"/>
        <v>2.3518912545710151</v>
      </c>
      <c r="D20" s="52">
        <f t="shared" si="1"/>
        <v>28.442699216782415</v>
      </c>
      <c r="E20" s="59">
        <f t="shared" si="2"/>
        <v>-11.924590471353419</v>
      </c>
      <c r="F20" s="68">
        <v>154.81</v>
      </c>
      <c r="G20" s="52">
        <f t="shared" si="3"/>
        <v>102.34079957836794</v>
      </c>
      <c r="H20" s="52">
        <f t="shared" si="4"/>
        <v>45.199093222698778</v>
      </c>
      <c r="I20" s="53">
        <f t="shared" si="5"/>
        <v>7.2701071989332799</v>
      </c>
      <c r="J20" s="58">
        <v>0</v>
      </c>
      <c r="K20" s="81">
        <v>19.850000000000001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19.850000000000001</v>
      </c>
      <c r="R20" s="91">
        <v>12.3</v>
      </c>
      <c r="S20" s="84">
        <v>0</v>
      </c>
      <c r="T20" s="84">
        <v>0</v>
      </c>
      <c r="U20" s="84">
        <v>64.38</v>
      </c>
      <c r="V20" s="84">
        <v>0</v>
      </c>
      <c r="W20" s="84">
        <v>62.34</v>
      </c>
      <c r="X20" s="94">
        <f t="shared" si="10"/>
        <v>12.3</v>
      </c>
      <c r="Y20" s="95">
        <f t="shared" si="11"/>
        <v>126.72</v>
      </c>
      <c r="Z20" s="91">
        <v>19.5</v>
      </c>
      <c r="AA20" s="84">
        <v>0</v>
      </c>
      <c r="AB20" s="84">
        <v>0</v>
      </c>
      <c r="AC20" s="84">
        <v>104.28</v>
      </c>
      <c r="AD20" s="96">
        <f t="shared" si="12"/>
        <v>19.5</v>
      </c>
      <c r="AE20" s="52">
        <f t="shared" si="13"/>
        <v>104.28</v>
      </c>
      <c r="AF20" s="118">
        <v>0.185809811827957</v>
      </c>
      <c r="AG20" s="117">
        <v>0.38345564516128999</v>
      </c>
      <c r="AH20" s="54">
        <f t="shared" si="6"/>
        <v>7.0842973871053232</v>
      </c>
      <c r="AI20" s="63">
        <f t="shared" si="7"/>
        <v>7.5419538834852915</v>
      </c>
      <c r="AJ20" s="64">
        <v>121.84079957836794</v>
      </c>
      <c r="AK20" s="61">
        <v>106.63189125457102</v>
      </c>
      <c r="AL20" s="66">
        <v>57.499093222698782</v>
      </c>
      <c r="AM20" s="61">
        <v>155.16269921678241</v>
      </c>
      <c r="AS20" s="121"/>
      <c r="BA20" s="42"/>
      <c r="BB20" s="42"/>
    </row>
    <row r="21" spans="1:54" ht="15.75" x14ac:dyDescent="0.25">
      <c r="A21" s="25">
        <v>13</v>
      </c>
      <c r="B21" s="69">
        <v>19.079999999999998</v>
      </c>
      <c r="C21" s="51">
        <f t="shared" si="0"/>
        <v>11.082240888484733</v>
      </c>
      <c r="D21" s="52">
        <f t="shared" si="1"/>
        <v>20.056194888181352</v>
      </c>
      <c r="E21" s="59">
        <f t="shared" si="2"/>
        <v>-12.058435776666157</v>
      </c>
      <c r="F21" s="68">
        <v>159.02000000000001</v>
      </c>
      <c r="G21" s="52">
        <f t="shared" si="3"/>
        <v>109.89397582569323</v>
      </c>
      <c r="H21" s="52">
        <f t="shared" si="4"/>
        <v>40.840579309709639</v>
      </c>
      <c r="I21" s="53">
        <f t="shared" si="5"/>
        <v>8.2854448645971015</v>
      </c>
      <c r="J21" s="58">
        <v>0</v>
      </c>
      <c r="K21" s="81">
        <v>20.059999999999999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20.059999999999999</v>
      </c>
      <c r="R21" s="91">
        <v>36.11</v>
      </c>
      <c r="S21" s="84">
        <v>0</v>
      </c>
      <c r="T21" s="84">
        <v>0</v>
      </c>
      <c r="U21" s="84">
        <v>68.8</v>
      </c>
      <c r="V21" s="84">
        <v>0</v>
      </c>
      <c r="W21" s="84">
        <v>61.97</v>
      </c>
      <c r="X21" s="94">
        <f t="shared" si="10"/>
        <v>36.11</v>
      </c>
      <c r="Y21" s="95">
        <f t="shared" si="11"/>
        <v>130.76999999999998</v>
      </c>
      <c r="Z21" s="91">
        <v>18.2</v>
      </c>
      <c r="AA21" s="84">
        <v>0</v>
      </c>
      <c r="AB21" s="84">
        <v>0</v>
      </c>
      <c r="AC21" s="84">
        <v>102.53</v>
      </c>
      <c r="AD21" s="96">
        <f t="shared" si="12"/>
        <v>18.2</v>
      </c>
      <c r="AE21" s="52">
        <f t="shared" si="13"/>
        <v>102.53</v>
      </c>
      <c r="AF21" s="118">
        <v>0.185809811827957</v>
      </c>
      <c r="AG21" s="117">
        <v>0.38345564516128999</v>
      </c>
      <c r="AH21" s="54">
        <f t="shared" si="6"/>
        <v>8.0996350527691447</v>
      </c>
      <c r="AI21" s="63">
        <f t="shared" si="7"/>
        <v>7.6181085781725528</v>
      </c>
      <c r="AJ21" s="64">
        <v>128.09397582569324</v>
      </c>
      <c r="AK21" s="61">
        <v>113.61224088848473</v>
      </c>
      <c r="AL21" s="66">
        <v>76.950579309709639</v>
      </c>
      <c r="AM21" s="61">
        <v>150.82619488818133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15.84</v>
      </c>
      <c r="C22" s="51">
        <f t="shared" si="0"/>
        <v>5.9481087908963559</v>
      </c>
      <c r="D22" s="52">
        <f t="shared" si="1"/>
        <v>22.097643702011851</v>
      </c>
      <c r="E22" s="59">
        <f t="shared" si="2"/>
        <v>-12.205752492908207</v>
      </c>
      <c r="F22" s="68">
        <v>164.07</v>
      </c>
      <c r="G22" s="52">
        <f t="shared" si="3"/>
        <v>128.96899374670798</v>
      </c>
      <c r="H22" s="52">
        <f t="shared" si="4"/>
        <v>26.769582268309165</v>
      </c>
      <c r="I22" s="53">
        <f t="shared" si="5"/>
        <v>8.3314239849828393</v>
      </c>
      <c r="J22" s="58">
        <v>0</v>
      </c>
      <c r="K22" s="81">
        <v>20.16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20.16</v>
      </c>
      <c r="R22" s="91">
        <v>34.869999999999997</v>
      </c>
      <c r="S22" s="84">
        <v>0</v>
      </c>
      <c r="T22" s="84">
        <v>0</v>
      </c>
      <c r="U22" s="84">
        <v>69.64</v>
      </c>
      <c r="V22" s="84">
        <v>0</v>
      </c>
      <c r="W22" s="84">
        <v>62.96</v>
      </c>
      <c r="X22" s="94">
        <f t="shared" si="10"/>
        <v>34.869999999999997</v>
      </c>
      <c r="Y22" s="95">
        <f t="shared" si="11"/>
        <v>132.6</v>
      </c>
      <c r="Z22" s="91">
        <v>15.6</v>
      </c>
      <c r="AA22" s="84">
        <v>0</v>
      </c>
      <c r="AB22" s="84">
        <v>0</v>
      </c>
      <c r="AC22" s="84">
        <v>102.15</v>
      </c>
      <c r="AD22" s="96">
        <f t="shared" si="12"/>
        <v>15.6</v>
      </c>
      <c r="AE22" s="52">
        <f t="shared" si="13"/>
        <v>102.15</v>
      </c>
      <c r="AF22" s="118">
        <v>0.185809811827957</v>
      </c>
      <c r="AG22" s="117">
        <v>0.38345564516128999</v>
      </c>
      <c r="AH22" s="54">
        <f t="shared" si="6"/>
        <v>8.1456141731548826</v>
      </c>
      <c r="AI22" s="63">
        <f t="shared" si="7"/>
        <v>7.5707918619305019</v>
      </c>
      <c r="AJ22" s="64">
        <v>144.56899374670797</v>
      </c>
      <c r="AK22" s="61">
        <v>108.09810879089636</v>
      </c>
      <c r="AL22" s="66">
        <v>61.639582268309162</v>
      </c>
      <c r="AM22" s="61">
        <v>154.69764370201185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30.62</v>
      </c>
      <c r="C23" s="51">
        <f t="shared" si="0"/>
        <v>9.9135848771198312</v>
      </c>
      <c r="D23" s="52">
        <f t="shared" si="1"/>
        <v>32.455103010651158</v>
      </c>
      <c r="E23" s="59">
        <f t="shared" si="2"/>
        <v>-11.748687887770979</v>
      </c>
      <c r="F23" s="68">
        <v>218.58</v>
      </c>
      <c r="G23" s="52">
        <f t="shared" si="3"/>
        <v>149.80349665818477</v>
      </c>
      <c r="H23" s="52">
        <f t="shared" si="4"/>
        <v>58.754485988868204</v>
      </c>
      <c r="I23" s="53">
        <f t="shared" si="5"/>
        <v>10.022017352947037</v>
      </c>
      <c r="J23" s="58">
        <v>0</v>
      </c>
      <c r="K23" s="81">
        <v>19.93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19.93</v>
      </c>
      <c r="R23" s="91">
        <v>27.35</v>
      </c>
      <c r="S23" s="84">
        <v>0</v>
      </c>
      <c r="T23" s="84">
        <v>0</v>
      </c>
      <c r="U23" s="84">
        <v>66.44</v>
      </c>
      <c r="V23" s="84">
        <v>0</v>
      </c>
      <c r="W23" s="84">
        <v>62.06</v>
      </c>
      <c r="X23" s="94">
        <f t="shared" si="10"/>
        <v>27.35</v>
      </c>
      <c r="Y23" s="95">
        <f t="shared" si="11"/>
        <v>128.5</v>
      </c>
      <c r="Z23" s="91">
        <v>13.1</v>
      </c>
      <c r="AA23" s="84">
        <v>0</v>
      </c>
      <c r="AB23" s="84">
        <v>0</v>
      </c>
      <c r="AC23" s="84">
        <v>99.81</v>
      </c>
      <c r="AD23" s="96">
        <f t="shared" si="12"/>
        <v>13.1</v>
      </c>
      <c r="AE23" s="52">
        <f t="shared" si="13"/>
        <v>99.81</v>
      </c>
      <c r="AF23" s="118">
        <v>0.185809811827957</v>
      </c>
      <c r="AG23" s="117">
        <v>0.38345564516128999</v>
      </c>
      <c r="AH23" s="54">
        <f t="shared" si="6"/>
        <v>9.8362075411190801</v>
      </c>
      <c r="AI23" s="63">
        <f t="shared" si="7"/>
        <v>7.7978564670677315</v>
      </c>
      <c r="AJ23" s="64">
        <v>162.90349665818476</v>
      </c>
      <c r="AK23" s="61">
        <v>109.72358487711983</v>
      </c>
      <c r="AL23" s="66">
        <v>86.104485988868205</v>
      </c>
      <c r="AM23" s="61">
        <v>160.95510301065116</v>
      </c>
      <c r="AS23" s="121"/>
      <c r="BA23" s="42"/>
      <c r="BB23" s="42"/>
    </row>
    <row r="24" spans="1:54" ht="15.75" x14ac:dyDescent="0.25">
      <c r="A24" s="25">
        <v>16</v>
      </c>
      <c r="B24" s="69">
        <v>35.299999999999997</v>
      </c>
      <c r="C24" s="51">
        <f t="shared" si="0"/>
        <v>12.030858984091708</v>
      </c>
      <c r="D24" s="52">
        <f t="shared" si="1"/>
        <v>34.788444191724835</v>
      </c>
      <c r="E24" s="59">
        <f t="shared" si="2"/>
        <v>-11.519303175816566</v>
      </c>
      <c r="F24" s="68">
        <v>236.46</v>
      </c>
      <c r="G24" s="52">
        <f t="shared" si="3"/>
        <v>145.11659318164229</v>
      </c>
      <c r="H24" s="52">
        <f t="shared" si="4"/>
        <v>81.871241867623255</v>
      </c>
      <c r="I24" s="53">
        <f t="shared" si="5"/>
        <v>9.4721649507344434</v>
      </c>
      <c r="J24" s="58">
        <v>0</v>
      </c>
      <c r="K24" s="81">
        <v>19.940000000000001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19.940000000000001</v>
      </c>
      <c r="R24" s="91">
        <v>0</v>
      </c>
      <c r="S24" s="84">
        <v>0</v>
      </c>
      <c r="T24" s="84">
        <v>0</v>
      </c>
      <c r="U24" s="84">
        <v>68.63</v>
      </c>
      <c r="V24" s="84">
        <v>0</v>
      </c>
      <c r="W24" s="84">
        <v>62.29</v>
      </c>
      <c r="X24" s="94">
        <f t="shared" si="10"/>
        <v>0</v>
      </c>
      <c r="Y24" s="95">
        <f t="shared" si="11"/>
        <v>130.91999999999999</v>
      </c>
      <c r="Z24" s="91">
        <v>8.1</v>
      </c>
      <c r="AA24" s="84">
        <v>0</v>
      </c>
      <c r="AB24" s="84">
        <v>0</v>
      </c>
      <c r="AC24" s="84">
        <v>101.25</v>
      </c>
      <c r="AD24" s="96">
        <f t="shared" si="12"/>
        <v>8.1</v>
      </c>
      <c r="AE24" s="52">
        <f t="shared" si="13"/>
        <v>101.25</v>
      </c>
      <c r="AF24" s="118">
        <v>0.185809811827957</v>
      </c>
      <c r="AG24" s="117">
        <v>0.38345564516128999</v>
      </c>
      <c r="AH24" s="54">
        <f t="shared" si="6"/>
        <v>9.2863551389064867</v>
      </c>
      <c r="AI24" s="63">
        <f t="shared" si="7"/>
        <v>8.0372411790221463</v>
      </c>
      <c r="AJ24" s="64">
        <v>153.21659318164228</v>
      </c>
      <c r="AK24" s="61">
        <v>113.28085898409171</v>
      </c>
      <c r="AL24" s="66">
        <v>81.871241867623255</v>
      </c>
      <c r="AM24" s="61">
        <v>165.70844419172482</v>
      </c>
      <c r="AS24" s="121"/>
      <c r="BA24" s="42"/>
      <c r="BB24" s="42"/>
    </row>
    <row r="25" spans="1:54" ht="15.75" x14ac:dyDescent="0.25">
      <c r="A25" s="25">
        <v>17</v>
      </c>
      <c r="B25" s="69">
        <v>28.8</v>
      </c>
      <c r="C25" s="51">
        <f t="shared" si="0"/>
        <v>11.244494352590493</v>
      </c>
      <c r="D25" s="52">
        <f t="shared" si="1"/>
        <v>29.348397829927876</v>
      </c>
      <c r="E25" s="59">
        <f t="shared" si="2"/>
        <v>-11.792892182518338</v>
      </c>
      <c r="F25" s="68">
        <v>219.44</v>
      </c>
      <c r="G25" s="52">
        <f t="shared" si="3"/>
        <v>136.94789239249121</v>
      </c>
      <c r="H25" s="52">
        <f t="shared" si="4"/>
        <v>73.925087978213867</v>
      </c>
      <c r="I25" s="53">
        <f t="shared" si="5"/>
        <v>8.5670196292949097</v>
      </c>
      <c r="J25" s="58">
        <v>0</v>
      </c>
      <c r="K25" s="81">
        <v>20.04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20.04</v>
      </c>
      <c r="R25" s="91">
        <v>0</v>
      </c>
      <c r="S25" s="84">
        <v>0</v>
      </c>
      <c r="T25" s="84">
        <v>0</v>
      </c>
      <c r="U25" s="84">
        <v>68.7</v>
      </c>
      <c r="V25" s="84">
        <v>0</v>
      </c>
      <c r="W25" s="84">
        <v>62.53</v>
      </c>
      <c r="X25" s="94">
        <f t="shared" si="10"/>
        <v>0</v>
      </c>
      <c r="Y25" s="95">
        <f t="shared" si="11"/>
        <v>131.23000000000002</v>
      </c>
      <c r="Z25" s="91">
        <v>1.3</v>
      </c>
      <c r="AA25" s="84">
        <v>0</v>
      </c>
      <c r="AB25" s="84">
        <v>0</v>
      </c>
      <c r="AC25" s="84">
        <v>101.14</v>
      </c>
      <c r="AD25" s="96">
        <f t="shared" si="12"/>
        <v>1.3</v>
      </c>
      <c r="AE25" s="52">
        <f t="shared" si="13"/>
        <v>101.14</v>
      </c>
      <c r="AF25" s="118">
        <v>0.185809811827957</v>
      </c>
      <c r="AG25" s="117">
        <v>0.38345564516128999</v>
      </c>
      <c r="AH25" s="54">
        <f t="shared" si="6"/>
        <v>8.3812098174669529</v>
      </c>
      <c r="AI25" s="63">
        <f t="shared" si="7"/>
        <v>7.8636521723203714</v>
      </c>
      <c r="AJ25" s="64">
        <v>138.24789239249122</v>
      </c>
      <c r="AK25" s="61">
        <v>112.38449435259049</v>
      </c>
      <c r="AL25" s="66">
        <v>73.925087978213867</v>
      </c>
      <c r="AM25" s="61">
        <v>160.57839782992789</v>
      </c>
      <c r="AS25" s="121"/>
      <c r="BA25" s="42"/>
      <c r="BB25" s="42"/>
    </row>
    <row r="26" spans="1:54" ht="15.75" x14ac:dyDescent="0.25">
      <c r="A26" s="25">
        <v>18</v>
      </c>
      <c r="B26" s="69">
        <v>19.079999999999998</v>
      </c>
      <c r="C26" s="51">
        <f t="shared" si="0"/>
        <v>10.191545309347077</v>
      </c>
      <c r="D26" s="52">
        <f t="shared" si="1"/>
        <v>20.946013271503574</v>
      </c>
      <c r="E26" s="59">
        <f t="shared" si="2"/>
        <v>-12.057558580850676</v>
      </c>
      <c r="F26" s="68">
        <v>216.53</v>
      </c>
      <c r="G26" s="52">
        <f t="shared" si="3"/>
        <v>127.80727682460206</v>
      </c>
      <c r="H26" s="52">
        <f t="shared" si="4"/>
        <v>80.315680615655765</v>
      </c>
      <c r="I26" s="53">
        <f t="shared" si="5"/>
        <v>8.4070425597421572</v>
      </c>
      <c r="J26" s="58">
        <v>0</v>
      </c>
      <c r="K26" s="81">
        <v>20.100000000000001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20.100000000000001</v>
      </c>
      <c r="R26" s="91">
        <v>0</v>
      </c>
      <c r="S26" s="84">
        <v>0</v>
      </c>
      <c r="T26" s="84">
        <v>0</v>
      </c>
      <c r="U26" s="84">
        <v>69.650000000000006</v>
      </c>
      <c r="V26" s="84">
        <v>0</v>
      </c>
      <c r="W26" s="84">
        <v>63.25</v>
      </c>
      <c r="X26" s="94">
        <f t="shared" si="10"/>
        <v>0</v>
      </c>
      <c r="Y26" s="95">
        <f t="shared" si="11"/>
        <v>132.9</v>
      </c>
      <c r="Z26" s="91">
        <v>0</v>
      </c>
      <c r="AA26" s="84">
        <v>0</v>
      </c>
      <c r="AB26" s="84">
        <v>0</v>
      </c>
      <c r="AC26" s="84">
        <v>101.82</v>
      </c>
      <c r="AD26" s="96">
        <f t="shared" si="12"/>
        <v>0</v>
      </c>
      <c r="AE26" s="52">
        <f t="shared" si="13"/>
        <v>101.82</v>
      </c>
      <c r="AF26" s="118">
        <v>0.185809811827957</v>
      </c>
      <c r="AG26" s="117">
        <v>0.38345564516128999</v>
      </c>
      <c r="AH26" s="54">
        <f t="shared" si="6"/>
        <v>8.2212327479142004</v>
      </c>
      <c r="AI26" s="63">
        <f t="shared" si="7"/>
        <v>7.6589857739880358</v>
      </c>
      <c r="AJ26" s="64">
        <v>127.80727682460206</v>
      </c>
      <c r="AK26" s="61">
        <v>112.01154530934707</v>
      </c>
      <c r="AL26" s="128">
        <v>80.315680615655765</v>
      </c>
      <c r="AM26" s="61">
        <v>153.84601327150358</v>
      </c>
      <c r="AS26" s="121"/>
      <c r="BA26" s="42"/>
      <c r="BB26" s="42"/>
    </row>
    <row r="27" spans="1:54" ht="15.75" x14ac:dyDescent="0.25">
      <c r="A27" s="25">
        <v>19</v>
      </c>
      <c r="B27" s="69">
        <v>36.869999999999997</v>
      </c>
      <c r="C27" s="51">
        <f t="shared" si="0"/>
        <v>22.651464434814443</v>
      </c>
      <c r="D27" s="52">
        <f t="shared" si="1"/>
        <v>25.777889053229103</v>
      </c>
      <c r="E27" s="59">
        <f t="shared" si="2"/>
        <v>-11.559353488043508</v>
      </c>
      <c r="F27" s="68">
        <v>248.25</v>
      </c>
      <c r="G27" s="52">
        <f t="shared" si="3"/>
        <v>147.56600441718339</v>
      </c>
      <c r="H27" s="52">
        <f t="shared" si="4"/>
        <v>91.071612653794261</v>
      </c>
      <c r="I27" s="53">
        <f t="shared" si="5"/>
        <v>9.6123829290223366</v>
      </c>
      <c r="J27" s="58">
        <v>0</v>
      </c>
      <c r="K27" s="81">
        <v>20.149999999999999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20.149999999999999</v>
      </c>
      <c r="R27" s="91">
        <v>0</v>
      </c>
      <c r="S27" s="84">
        <v>0</v>
      </c>
      <c r="T27" s="84">
        <v>0</v>
      </c>
      <c r="U27" s="84">
        <v>70.42</v>
      </c>
      <c r="V27" s="84">
        <v>0</v>
      </c>
      <c r="W27" s="84">
        <v>62.39</v>
      </c>
      <c r="X27" s="94">
        <f t="shared" si="10"/>
        <v>0</v>
      </c>
      <c r="Y27" s="95">
        <f t="shared" si="11"/>
        <v>132.81</v>
      </c>
      <c r="Z27" s="91">
        <v>0</v>
      </c>
      <c r="AA27" s="84">
        <v>0</v>
      </c>
      <c r="AB27" s="84">
        <v>0</v>
      </c>
      <c r="AC27" s="84">
        <v>103.65</v>
      </c>
      <c r="AD27" s="96">
        <f t="shared" si="12"/>
        <v>0</v>
      </c>
      <c r="AE27" s="52">
        <f t="shared" si="13"/>
        <v>103.65</v>
      </c>
      <c r="AF27" s="118">
        <v>0.185809811827957</v>
      </c>
      <c r="AG27" s="117">
        <v>0.38345564516128999</v>
      </c>
      <c r="AH27" s="54">
        <f t="shared" si="6"/>
        <v>9.4265731171943798</v>
      </c>
      <c r="AI27" s="63">
        <f t="shared" si="7"/>
        <v>8.2071908667952016</v>
      </c>
      <c r="AJ27" s="64">
        <v>147.56600441718339</v>
      </c>
      <c r="AK27" s="61">
        <v>126.30146443481445</v>
      </c>
      <c r="AL27" s="128">
        <v>91.071612653794261</v>
      </c>
      <c r="AM27" s="61">
        <v>158.58788905322911</v>
      </c>
      <c r="AS27" s="121"/>
      <c r="BA27" s="42"/>
      <c r="BB27" s="42"/>
    </row>
    <row r="28" spans="1:54" ht="15.75" x14ac:dyDescent="0.25">
      <c r="A28" s="25">
        <v>20</v>
      </c>
      <c r="B28" s="69">
        <v>25.73</v>
      </c>
      <c r="C28" s="51">
        <f t="shared" si="0"/>
        <v>19.219771396282681</v>
      </c>
      <c r="D28" s="52">
        <f t="shared" si="1"/>
        <v>18.277763705256064</v>
      </c>
      <c r="E28" s="59">
        <f t="shared" si="2"/>
        <v>-11.767535101538781</v>
      </c>
      <c r="F28" s="68">
        <v>247.81</v>
      </c>
      <c r="G28" s="52">
        <f t="shared" si="3"/>
        <v>144.96074409598887</v>
      </c>
      <c r="H28" s="52">
        <f t="shared" si="4"/>
        <v>93.253592737081433</v>
      </c>
      <c r="I28" s="53">
        <f t="shared" si="5"/>
        <v>9.5956631669296737</v>
      </c>
      <c r="J28" s="58">
        <v>0</v>
      </c>
      <c r="K28" s="81">
        <v>20.059999999999999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20.059999999999999</v>
      </c>
      <c r="R28" s="91">
        <v>0</v>
      </c>
      <c r="S28" s="84">
        <v>0</v>
      </c>
      <c r="T28" s="84">
        <v>0</v>
      </c>
      <c r="U28" s="84">
        <v>71.900000000000006</v>
      </c>
      <c r="V28" s="84">
        <v>0</v>
      </c>
      <c r="W28" s="84">
        <v>62.85</v>
      </c>
      <c r="X28" s="94">
        <f t="shared" si="10"/>
        <v>0</v>
      </c>
      <c r="Y28" s="95">
        <f t="shared" si="11"/>
        <v>134.75</v>
      </c>
      <c r="Z28" s="91">
        <v>0</v>
      </c>
      <c r="AA28" s="84">
        <v>0</v>
      </c>
      <c r="AB28" s="84">
        <v>0</v>
      </c>
      <c r="AC28" s="84">
        <v>102.29</v>
      </c>
      <c r="AD28" s="96">
        <f t="shared" si="12"/>
        <v>0</v>
      </c>
      <c r="AE28" s="52">
        <f t="shared" si="13"/>
        <v>102.29</v>
      </c>
      <c r="AF28" s="118">
        <v>0.185809811827957</v>
      </c>
      <c r="AG28" s="117">
        <v>0.38345564516128999</v>
      </c>
      <c r="AH28" s="54">
        <f t="shared" si="6"/>
        <v>9.4098533551017169</v>
      </c>
      <c r="AI28" s="63">
        <f t="shared" si="7"/>
        <v>7.9090092532999279</v>
      </c>
      <c r="AJ28" s="64">
        <v>144.96074409598887</v>
      </c>
      <c r="AK28" s="61">
        <v>121.50977139628269</v>
      </c>
      <c r="AL28" s="128">
        <v>93.253592737081433</v>
      </c>
      <c r="AM28" s="61">
        <v>153.02776370525606</v>
      </c>
      <c r="AS28" s="121"/>
      <c r="BA28" s="42"/>
      <c r="BB28" s="42"/>
    </row>
    <row r="29" spans="1:54" ht="15.75" x14ac:dyDescent="0.25">
      <c r="A29" s="25">
        <v>21</v>
      </c>
      <c r="B29" s="69">
        <v>34.619999999999997</v>
      </c>
      <c r="C29" s="51">
        <f t="shared" si="0"/>
        <v>17.411159244871314</v>
      </c>
      <c r="D29" s="52">
        <f t="shared" si="1"/>
        <v>28.894700401787958</v>
      </c>
      <c r="E29" s="59">
        <f t="shared" si="2"/>
        <v>-11.685859646659244</v>
      </c>
      <c r="F29" s="68">
        <v>248.63</v>
      </c>
      <c r="G29" s="52">
        <f t="shared" si="3"/>
        <v>147.46043274786769</v>
      </c>
      <c r="H29" s="52">
        <f t="shared" si="4"/>
        <v>91.54274452789727</v>
      </c>
      <c r="I29" s="53">
        <f t="shared" si="5"/>
        <v>9.6268227242350317</v>
      </c>
      <c r="J29" s="58">
        <v>0</v>
      </c>
      <c r="K29" s="81">
        <v>20.05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20.05</v>
      </c>
      <c r="R29" s="91">
        <v>0</v>
      </c>
      <c r="S29" s="84">
        <v>0</v>
      </c>
      <c r="T29" s="84">
        <v>0</v>
      </c>
      <c r="U29" s="84">
        <v>68.28</v>
      </c>
      <c r="V29" s="84">
        <v>0</v>
      </c>
      <c r="W29" s="84">
        <v>61.98</v>
      </c>
      <c r="X29" s="94">
        <f t="shared" si="10"/>
        <v>0</v>
      </c>
      <c r="Y29" s="95">
        <f t="shared" si="11"/>
        <v>130.26</v>
      </c>
      <c r="Z29" s="91">
        <v>0</v>
      </c>
      <c r="AA29" s="84">
        <v>0</v>
      </c>
      <c r="AB29" s="84">
        <v>0</v>
      </c>
      <c r="AC29" s="84">
        <v>100.46</v>
      </c>
      <c r="AD29" s="96">
        <f t="shared" si="12"/>
        <v>0</v>
      </c>
      <c r="AE29" s="52">
        <f t="shared" si="13"/>
        <v>100.46</v>
      </c>
      <c r="AF29" s="118">
        <v>0.185809811827957</v>
      </c>
      <c r="AG29" s="117">
        <v>0.38345564516128999</v>
      </c>
      <c r="AH29" s="54">
        <f t="shared" si="6"/>
        <v>9.441012912407075</v>
      </c>
      <c r="AI29" s="63">
        <f t="shared" si="7"/>
        <v>7.9806847081794672</v>
      </c>
      <c r="AJ29" s="64">
        <v>147.46043274786769</v>
      </c>
      <c r="AK29" s="61">
        <v>117.87115924487131</v>
      </c>
      <c r="AL29" s="128">
        <v>91.54274452789727</v>
      </c>
      <c r="AM29" s="61">
        <v>159.15470040178795</v>
      </c>
      <c r="AS29" s="121"/>
      <c r="BA29" s="42"/>
      <c r="BB29" s="42"/>
    </row>
    <row r="30" spans="1:54" ht="15.75" x14ac:dyDescent="0.25">
      <c r="A30" s="25">
        <v>22</v>
      </c>
      <c r="B30" s="69">
        <v>26.41</v>
      </c>
      <c r="C30" s="51">
        <f t="shared" si="0"/>
        <v>13.60470129225412</v>
      </c>
      <c r="D30" s="52">
        <f t="shared" si="1"/>
        <v>24.706184467307622</v>
      </c>
      <c r="E30" s="59">
        <f t="shared" si="2"/>
        <v>-11.900885759561723</v>
      </c>
      <c r="F30" s="68">
        <v>257.42</v>
      </c>
      <c r="G30" s="52">
        <f t="shared" si="3"/>
        <v>156.40434166735565</v>
      </c>
      <c r="H30" s="52">
        <f t="shared" si="4"/>
        <v>91.054820176594475</v>
      </c>
      <c r="I30" s="53">
        <f t="shared" si="5"/>
        <v>9.9608381560498653</v>
      </c>
      <c r="J30" s="58">
        <v>0</v>
      </c>
      <c r="K30" s="81">
        <v>20.05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20.05</v>
      </c>
      <c r="R30" s="91">
        <v>0</v>
      </c>
      <c r="S30" s="84">
        <v>0</v>
      </c>
      <c r="T30" s="84">
        <v>0</v>
      </c>
      <c r="U30" s="84">
        <v>67.95</v>
      </c>
      <c r="V30" s="84">
        <v>0</v>
      </c>
      <c r="W30" s="84">
        <v>63.27</v>
      </c>
      <c r="X30" s="94">
        <f t="shared" si="10"/>
        <v>0</v>
      </c>
      <c r="Y30" s="95">
        <f t="shared" si="11"/>
        <v>131.22</v>
      </c>
      <c r="Z30" s="91">
        <v>0</v>
      </c>
      <c r="AA30" s="84">
        <v>0</v>
      </c>
      <c r="AB30" s="84">
        <v>0</v>
      </c>
      <c r="AC30" s="84">
        <v>100.03</v>
      </c>
      <c r="AD30" s="96">
        <f t="shared" si="12"/>
        <v>0</v>
      </c>
      <c r="AE30" s="52">
        <f t="shared" si="13"/>
        <v>100.03</v>
      </c>
      <c r="AF30" s="118">
        <v>0.185809811827957</v>
      </c>
      <c r="AG30" s="117">
        <v>0.38345564516128999</v>
      </c>
      <c r="AH30" s="54">
        <f t="shared" si="6"/>
        <v>9.7750283442219086</v>
      </c>
      <c r="AI30" s="63">
        <f t="shared" si="7"/>
        <v>7.7656585952769888</v>
      </c>
      <c r="AJ30" s="64">
        <v>156.40434166735565</v>
      </c>
      <c r="AK30" s="61">
        <v>113.63470129225412</v>
      </c>
      <c r="AL30" s="128">
        <v>91.054820176594475</v>
      </c>
      <c r="AM30" s="61">
        <v>155.92618446730762</v>
      </c>
      <c r="AS30" s="121"/>
      <c r="BA30" s="42"/>
      <c r="BB30" s="42"/>
    </row>
    <row r="31" spans="1:54" ht="15.75" x14ac:dyDescent="0.25">
      <c r="A31" s="25">
        <v>23</v>
      </c>
      <c r="B31" s="69">
        <v>24.58</v>
      </c>
      <c r="C31" s="51">
        <f t="shared" si="0"/>
        <v>8.7385517604601688</v>
      </c>
      <c r="D31" s="52">
        <f t="shared" si="1"/>
        <v>27.715889745968468</v>
      </c>
      <c r="E31" s="59">
        <f t="shared" si="2"/>
        <v>-11.874441506428662</v>
      </c>
      <c r="F31" s="68">
        <v>252.07</v>
      </c>
      <c r="G31" s="52">
        <f t="shared" si="3"/>
        <v>152.85477891749008</v>
      </c>
      <c r="H31" s="52">
        <f t="shared" si="4"/>
        <v>89.457680184023829</v>
      </c>
      <c r="I31" s="53">
        <f t="shared" si="5"/>
        <v>9.7575408984860612</v>
      </c>
      <c r="J31" s="58">
        <v>0</v>
      </c>
      <c r="K31" s="81">
        <v>19.96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19.96</v>
      </c>
      <c r="R31" s="91">
        <v>0</v>
      </c>
      <c r="S31" s="84">
        <v>0</v>
      </c>
      <c r="T31" s="84">
        <v>0</v>
      </c>
      <c r="U31" s="84">
        <v>65.349999999999994</v>
      </c>
      <c r="V31" s="84">
        <v>0</v>
      </c>
      <c r="W31" s="84">
        <v>63.14</v>
      </c>
      <c r="X31" s="94">
        <f t="shared" si="10"/>
        <v>0</v>
      </c>
      <c r="Y31" s="95">
        <f t="shared" si="11"/>
        <v>128.49</v>
      </c>
      <c r="Z31" s="91">
        <v>0</v>
      </c>
      <c r="AA31" s="84">
        <v>0</v>
      </c>
      <c r="AB31" s="84">
        <v>0</v>
      </c>
      <c r="AC31" s="84">
        <v>102.41</v>
      </c>
      <c r="AD31" s="96">
        <f t="shared" si="12"/>
        <v>0</v>
      </c>
      <c r="AE31" s="52">
        <f t="shared" si="13"/>
        <v>102.41</v>
      </c>
      <c r="AF31" s="118">
        <v>0.185809811827957</v>
      </c>
      <c r="AG31" s="117">
        <v>0.38345564516128999</v>
      </c>
      <c r="AH31" s="54">
        <f t="shared" si="6"/>
        <v>9.5717310866581045</v>
      </c>
      <c r="AI31" s="63">
        <f t="shared" si="7"/>
        <v>7.7021028484100498</v>
      </c>
      <c r="AJ31" s="64">
        <v>152.85477891749008</v>
      </c>
      <c r="AK31" s="61">
        <v>111.14855176046017</v>
      </c>
      <c r="AL31" s="128">
        <v>89.457680184023829</v>
      </c>
      <c r="AM31" s="61">
        <v>156.20588974596848</v>
      </c>
      <c r="AS31" s="121"/>
      <c r="BA31" s="42"/>
      <c r="BB31" s="42"/>
    </row>
    <row r="32" spans="1:54" ht="16.5" thickBot="1" x14ac:dyDescent="0.3">
      <c r="A32" s="26">
        <v>24</v>
      </c>
      <c r="B32" s="70">
        <v>12.11</v>
      </c>
      <c r="C32" s="55">
        <f t="shared" si="0"/>
        <v>5.6519965180202405</v>
      </c>
      <c r="D32" s="52">
        <f t="shared" si="1"/>
        <v>18.551189082080498</v>
      </c>
      <c r="E32" s="59">
        <f t="shared" si="2"/>
        <v>-12.093185600100764</v>
      </c>
      <c r="F32" s="71">
        <v>243.01</v>
      </c>
      <c r="G32" s="56">
        <f t="shared" si="3"/>
        <v>145.14123243527655</v>
      </c>
      <c r="H32" s="52">
        <f t="shared" si="4"/>
        <v>88.455501746434493</v>
      </c>
      <c r="I32" s="53">
        <f t="shared" si="5"/>
        <v>9.4132658182889397</v>
      </c>
      <c r="J32" s="58">
        <v>0</v>
      </c>
      <c r="K32" s="81">
        <v>19.95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19.95</v>
      </c>
      <c r="R32" s="91">
        <v>0</v>
      </c>
      <c r="S32" s="84">
        <v>0</v>
      </c>
      <c r="T32" s="84">
        <v>0</v>
      </c>
      <c r="U32" s="84">
        <v>68.010000000000005</v>
      </c>
      <c r="V32" s="84">
        <v>0</v>
      </c>
      <c r="W32" s="84">
        <v>64.290000000000006</v>
      </c>
      <c r="X32" s="94">
        <f t="shared" si="10"/>
        <v>0</v>
      </c>
      <c r="Y32" s="95">
        <f t="shared" si="11"/>
        <v>132.30000000000001</v>
      </c>
      <c r="Z32" s="92">
        <v>0</v>
      </c>
      <c r="AA32" s="93">
        <v>0</v>
      </c>
      <c r="AB32" s="93">
        <v>0</v>
      </c>
      <c r="AC32" s="93">
        <v>102.91</v>
      </c>
      <c r="AD32" s="96">
        <f t="shared" si="12"/>
        <v>0</v>
      </c>
      <c r="AE32" s="52">
        <f t="shared" si="13"/>
        <v>102.91</v>
      </c>
      <c r="AF32" s="118">
        <v>0.185809811827957</v>
      </c>
      <c r="AG32" s="117">
        <v>0.38345564516128999</v>
      </c>
      <c r="AH32" s="54">
        <f t="shared" si="6"/>
        <v>9.227456006460983</v>
      </c>
      <c r="AI32" s="63">
        <f t="shared" si="7"/>
        <v>7.4733587547379443</v>
      </c>
      <c r="AJ32" s="65">
        <v>145.14123243527655</v>
      </c>
      <c r="AK32" s="62">
        <v>108.56199651802024</v>
      </c>
      <c r="AL32" s="129">
        <v>88.455501746434493</v>
      </c>
      <c r="AM32" s="62">
        <v>150.85118908208051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50.97</v>
      </c>
      <c r="C33" s="40">
        <f t="shared" ref="C33:AE33" si="14">MAX(C9:C32)</f>
        <v>30.902587866251537</v>
      </c>
      <c r="D33" s="40">
        <f t="shared" si="14"/>
        <v>51.057731213752788</v>
      </c>
      <c r="E33" s="40">
        <f t="shared" si="14"/>
        <v>-11.519303175816566</v>
      </c>
      <c r="F33" s="40">
        <f t="shared" si="14"/>
        <v>257.42</v>
      </c>
      <c r="G33" s="40">
        <f t="shared" si="14"/>
        <v>156.40434166735565</v>
      </c>
      <c r="H33" s="40">
        <f t="shared" si="14"/>
        <v>93.253592737081433</v>
      </c>
      <c r="I33" s="40">
        <f t="shared" si="14"/>
        <v>10.022017352947037</v>
      </c>
      <c r="J33" s="40">
        <f t="shared" si="14"/>
        <v>0</v>
      </c>
      <c r="K33" s="40">
        <f t="shared" si="14"/>
        <v>20.22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20.22</v>
      </c>
      <c r="R33" s="40">
        <f t="shared" si="14"/>
        <v>36.11</v>
      </c>
      <c r="S33" s="40">
        <f t="shared" si="14"/>
        <v>0</v>
      </c>
      <c r="T33" s="40">
        <f t="shared" si="14"/>
        <v>0</v>
      </c>
      <c r="U33" s="40">
        <f t="shared" si="14"/>
        <v>71.900000000000006</v>
      </c>
      <c r="V33" s="40">
        <f t="shared" si="14"/>
        <v>0</v>
      </c>
      <c r="W33" s="40">
        <f t="shared" si="14"/>
        <v>64.290000000000006</v>
      </c>
      <c r="X33" s="40">
        <f t="shared" si="14"/>
        <v>36.11</v>
      </c>
      <c r="Y33" s="40">
        <f t="shared" si="14"/>
        <v>134.75</v>
      </c>
      <c r="Z33" s="40">
        <f>MAX(Z9:Z32)</f>
        <v>19.5</v>
      </c>
      <c r="AA33" s="40">
        <f>MAX(AA9:AA32)</f>
        <v>0</v>
      </c>
      <c r="AB33" s="40">
        <f>MAX(AB9:AB32)</f>
        <v>0</v>
      </c>
      <c r="AC33" s="40">
        <f t="shared" si="14"/>
        <v>104.28</v>
      </c>
      <c r="AD33" s="40">
        <f t="shared" si="14"/>
        <v>19.5</v>
      </c>
      <c r="AE33" s="40">
        <f t="shared" si="14"/>
        <v>104.28</v>
      </c>
      <c r="AF33" s="40">
        <f t="shared" ref="AF33:AM33" si="15">MAX(AF9:AF32)</f>
        <v>0.185809811827957</v>
      </c>
      <c r="AG33" s="40">
        <f t="shared" si="15"/>
        <v>0.38345564516128999</v>
      </c>
      <c r="AH33" s="40">
        <f t="shared" si="15"/>
        <v>9.8362075411190801</v>
      </c>
      <c r="AI33" s="40">
        <f t="shared" si="15"/>
        <v>8.2071908667952016</v>
      </c>
      <c r="AJ33" s="40">
        <f t="shared" si="15"/>
        <v>162.90349665818476</v>
      </c>
      <c r="AK33" s="40">
        <f t="shared" si="15"/>
        <v>134.56258786625153</v>
      </c>
      <c r="AL33" s="40">
        <f t="shared" si="15"/>
        <v>93.253592737081433</v>
      </c>
      <c r="AM33" s="130">
        <f t="shared" si="15"/>
        <v>165.70844419172482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25.755306122448975</v>
      </c>
      <c r="C34" s="41">
        <f t="shared" ref="C34:AE34" si="16">AVERAGE(C9:C33,C9:C32)</f>
        <v>9.0170156811818689</v>
      </c>
      <c r="D34" s="41">
        <f t="shared" si="16"/>
        <v>29.309442087911766</v>
      </c>
      <c r="E34" s="41">
        <f t="shared" si="16"/>
        <v>-12.173783975130611</v>
      </c>
      <c r="F34" s="41">
        <f t="shared" si="16"/>
        <v>210.30040816326533</v>
      </c>
      <c r="G34" s="41">
        <f t="shared" si="16"/>
        <v>129.54362746274623</v>
      </c>
      <c r="H34" s="41">
        <f t="shared" si="16"/>
        <v>72.088544342133588</v>
      </c>
      <c r="I34" s="41">
        <f t="shared" si="16"/>
        <v>8.7143578228218672</v>
      </c>
      <c r="J34" s="41">
        <f t="shared" si="16"/>
        <v>0</v>
      </c>
      <c r="K34" s="41">
        <f t="shared" si="16"/>
        <v>20.057959183673475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20.057959183673475</v>
      </c>
      <c r="R34" s="41">
        <f t="shared" si="16"/>
        <v>9.6740816326530616</v>
      </c>
      <c r="S34" s="41">
        <f t="shared" si="16"/>
        <v>0</v>
      </c>
      <c r="T34" s="41">
        <f t="shared" si="16"/>
        <v>0</v>
      </c>
      <c r="U34" s="41">
        <f t="shared" si="16"/>
        <v>61.824489795918382</v>
      </c>
      <c r="V34" s="41">
        <f t="shared" si="16"/>
        <v>0</v>
      </c>
      <c r="W34" s="41">
        <f t="shared" si="16"/>
        <v>63.025102040816314</v>
      </c>
      <c r="X34" s="41">
        <f t="shared" si="16"/>
        <v>9.6740816326530616</v>
      </c>
      <c r="Y34" s="41">
        <f t="shared" si="16"/>
        <v>124.82020408163268</v>
      </c>
      <c r="Z34" s="41">
        <f>AVERAGE(Z9:Z33,Z9:Z32)</f>
        <v>5.7448979591836746</v>
      </c>
      <c r="AA34" s="41">
        <f>AVERAGE(AA9:AA33,AA9:AA32)</f>
        <v>0</v>
      </c>
      <c r="AB34" s="41">
        <f>AVERAGE(AB9:AB33,AB9:AB32)</f>
        <v>0</v>
      </c>
      <c r="AC34" s="41">
        <f t="shared" si="16"/>
        <v>97.875102040816287</v>
      </c>
      <c r="AD34" s="41">
        <f t="shared" si="16"/>
        <v>5.7448979591836746</v>
      </c>
      <c r="AE34" s="41">
        <f t="shared" si="16"/>
        <v>97.875102040816287</v>
      </c>
      <c r="AF34" s="41">
        <f t="shared" ref="AF34:AM34" si="17">AVERAGE(AF9:AF33,AF9:AF32)</f>
        <v>0.18580981182795689</v>
      </c>
      <c r="AG34" s="41">
        <f t="shared" si="17"/>
        <v>0.38345564516128994</v>
      </c>
      <c r="AH34" s="41">
        <f t="shared" si="17"/>
        <v>8.5285480109939105</v>
      </c>
      <c r="AI34" s="41">
        <f t="shared" si="17"/>
        <v>7.4984736386422428</v>
      </c>
      <c r="AJ34" s="41">
        <f t="shared" si="17"/>
        <v>135.02320205439582</v>
      </c>
      <c r="AK34" s="41">
        <f t="shared" si="17"/>
        <v>106.87946466077368</v>
      </c>
      <c r="AL34" s="41">
        <f t="shared" si="17"/>
        <v>81.025687199276476</v>
      </c>
      <c r="AM34" s="131">
        <f t="shared" si="17"/>
        <v>153.7194566384826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96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97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98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95</v>
      </c>
      <c r="B37" s="199"/>
      <c r="C37" s="199"/>
      <c r="D37" s="198" t="s">
        <v>102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99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94</v>
      </c>
      <c r="AM37" s="196"/>
      <c r="AN37" s="196"/>
      <c r="AO37" s="197"/>
      <c r="AP37" s="212" t="s">
        <v>100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468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209.9</v>
      </c>
      <c r="Z38" s="132"/>
      <c r="AA38" s="8" t="s">
        <v>21</v>
      </c>
      <c r="AB38" s="5" t="s">
        <v>23</v>
      </c>
      <c r="AC38" s="30"/>
      <c r="AD38" s="133">
        <v>1521</v>
      </c>
      <c r="AE38" s="132"/>
      <c r="AF38" s="7" t="s">
        <v>21</v>
      </c>
      <c r="AG38" s="5" t="s">
        <v>24</v>
      </c>
      <c r="AH38" s="6"/>
      <c r="AI38" s="133">
        <v>1527.1420000000001</v>
      </c>
      <c r="AJ38" s="132"/>
      <c r="AK38" s="100" t="s">
        <v>21</v>
      </c>
      <c r="AL38" s="99" t="s">
        <v>24</v>
      </c>
      <c r="AM38" s="132">
        <v>121.27</v>
      </c>
      <c r="AN38" s="134"/>
      <c r="AO38" s="8" t="s">
        <v>21</v>
      </c>
      <c r="AP38" s="5" t="s">
        <v>24</v>
      </c>
      <c r="AQ38" s="132">
        <v>2284.5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5008.76</v>
      </c>
      <c r="C39" s="11" t="s">
        <v>21</v>
      </c>
      <c r="D39" s="9" t="s">
        <v>72</v>
      </c>
      <c r="E39" s="10">
        <v>648</v>
      </c>
      <c r="F39" s="12" t="s">
        <v>21</v>
      </c>
      <c r="G39" s="98"/>
      <c r="H39" s="101" t="s">
        <v>25</v>
      </c>
      <c r="I39" s="102"/>
      <c r="J39" s="103">
        <v>20.22</v>
      </c>
      <c r="K39" s="104" t="s">
        <v>63</v>
      </c>
      <c r="L39" s="105">
        <v>0.29166666666666669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36.11</v>
      </c>
      <c r="Z39" s="102" t="s">
        <v>63</v>
      </c>
      <c r="AA39" s="108">
        <v>0.54166666666666663</v>
      </c>
      <c r="AB39" s="106" t="s">
        <v>25</v>
      </c>
      <c r="AC39" s="109"/>
      <c r="AD39" s="103">
        <v>73.459999999999994</v>
      </c>
      <c r="AE39" s="104" t="s">
        <v>63</v>
      </c>
      <c r="AF39" s="108">
        <v>0.82916666666666661</v>
      </c>
      <c r="AG39" s="106" t="s">
        <v>25</v>
      </c>
      <c r="AH39" s="102"/>
      <c r="AI39" s="103">
        <v>64.290000000000006</v>
      </c>
      <c r="AJ39" s="102" t="s">
        <v>78</v>
      </c>
      <c r="AK39" s="107">
        <v>0</v>
      </c>
      <c r="AL39" s="101" t="s">
        <v>25</v>
      </c>
      <c r="AM39" s="102">
        <v>19.5</v>
      </c>
      <c r="AN39" s="103" t="s">
        <v>78</v>
      </c>
      <c r="AO39" s="111">
        <v>0.5</v>
      </c>
      <c r="AP39" s="106" t="s">
        <v>25</v>
      </c>
      <c r="AQ39" s="102">
        <v>104.28</v>
      </c>
      <c r="AR39" s="104" t="s">
        <v>62</v>
      </c>
      <c r="AS39" s="107">
        <v>0.5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541.73</v>
      </c>
      <c r="F42" s="44" t="s">
        <v>70</v>
      </c>
      <c r="G42" s="47">
        <v>0.79166666666666663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 t="s">
        <v>76</v>
      </c>
      <c r="F43" s="78"/>
      <c r="G43" s="79">
        <f>70.42+62.39</f>
        <v>132.81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77</v>
      </c>
      <c r="F44" s="78"/>
      <c r="G44" s="79">
        <v>103.65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259.19</v>
      </c>
      <c r="F45" s="83" t="s">
        <v>73</v>
      </c>
      <c r="G45" s="48">
        <v>0.875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290.02</v>
      </c>
      <c r="F46" s="80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106</v>
      </c>
    </row>
    <row r="57" spans="1:44" x14ac:dyDescent="0.25">
      <c r="A57" s="37" t="s">
        <v>66</v>
      </c>
      <c r="B57" t="s">
        <v>107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 MAR 23 </vt:lpstr>
      <vt:lpstr>'01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2023-03-02T07:54:27Z</dcterms:modified>
</cp:coreProperties>
</file>