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8F67B0A1-A9FB-43F8-B04B-82F57F17A1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 MAR 23 " sheetId="3" r:id="rId1"/>
  </sheets>
  <definedNames>
    <definedName name="_xlnm.Print_Area" localSheetId="0">'10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<sst xmlns="http://schemas.openxmlformats.org/spreadsheetml/2006/main" count="140" uniqueCount="108">
  <si>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</si>
  <si>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</si>
  <si>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</si>
  <si>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</si>
  <si>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</si>
  <si>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</si>
  <si>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</si>
  <si>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</si>
  <si>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</si>
  <si>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</si>
  <si>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</si>
  <si>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</si>
  <si>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</si>
  <si>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</si>
  <si>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</si>
  <si>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</si>
  <si>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</si>
  <si>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</si>
  <si>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</si>
  <si>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</si>
  <si>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</si>
  <si>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</si>
  <si>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</si>
  <si>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</si>
  <si>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</si>
  <si>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</si>
  <si>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</si>
  <si>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</si>
  <si>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</si>
  <si>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</si>
  <si>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</si>
  <si>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</si>
  <si>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</si>
  <si>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</si>
  <si>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</si>
  <si>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</si>
  <si>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</si>
  <si>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</si>
  <si>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</si>
  <si>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</si>
  <si>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</si>
  <si>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</si>
  <si>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</si>
  <si>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</si>
  <si>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</si>
  <si>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</si>
  <si>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</si>
  <si>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</si>
  <si>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</si>
  <si>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</si>
  <si>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</si>
  <si>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</si>
  <si>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</si>
  <si>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</si>
  <si>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</si>
  <si>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</si>
  <si>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</si>
  <si>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</si>
  <si>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</si>
  <si>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</si>
  <si>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</si>
  <si>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</si>
  <si>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</si>
  <si>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</si>
  <si>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</si>
  <si>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</si>
  <si>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</si>
  <si>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</si>
  <si>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</si>
  <si>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</si>
  <si>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</si>
  <si>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</si>
  <si>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</si>
  <si>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</si>
  <si>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</si>
  <si>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</si>
  <si>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</si>
  <si>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</si>
  <si>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</si>
  <si>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</si>
  <si>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</si>
  <si>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</si>
  <si>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</si>
  <si>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</si>
  <si>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</si>
  <si>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</si>
  <si>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</si>
  <si>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</si>
  <si>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</si>
  <si>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</si>
  <si>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</si>
  <si>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</si>
  <si>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</si>
  <si>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</si>
  <si>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</si>
  <si>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</si>
  <si>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</si>
  <si>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</si>
  <si>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</si>
  <si>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</si>
  <si>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</si>
  <si>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</si>
  <si>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</si>
  <si>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</si>
  <si>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</si>
  <si>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FOFANA</t>
  </si>
  <si>
    <t>TETE et MONTCHO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</si>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</sst>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'10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'!$B$9:$B$32</c:f>
              <c:numCache>
                <c:formatCode>General</c:formatCode>
                <c:ptCount val="24"/>
                <c:pt idx="0">
                  <c:v>83.45</c:v>
                </c:pt>
                <c:pt idx="1">
                  <c:v>81.14</c:v>
                </c:pt>
                <c:pt idx="2">
                  <c:v>74.900000000000006</c:v>
                </c:pt>
                <c:pt idx="3">
                  <c:v>71.819999999999993</c:v>
                </c:pt>
                <c:pt idx="4">
                  <c:v>63.41</c:v>
                </c:pt>
                <c:pt idx="5">
                  <c:v>56.540000000000006</c:v>
                </c:pt>
                <c:pt idx="6">
                  <c:v>48.51</c:v>
                </c:pt>
                <c:pt idx="7">
                  <c:v>63.64</c:v>
                </c:pt>
                <c:pt idx="8">
                  <c:v>76.52000000000001</c:v>
                </c:pt>
                <c:pt idx="9">
                  <c:v>67.87</c:v>
                </c:pt>
                <c:pt idx="10">
                  <c:v>62.540000000000006</c:v>
                </c:pt>
                <c:pt idx="11">
                  <c:v>69.569999999999993</c:v>
                </c:pt>
                <c:pt idx="12">
                  <c:v>70.739999999999995</c:v>
                </c:pt>
                <c:pt idx="13">
                  <c:v>72.91</c:v>
                </c:pt>
                <c:pt idx="14">
                  <c:v>78.300000000000011</c:v>
                </c:pt>
                <c:pt idx="15">
                  <c:v>81.759999999999991</c:v>
                </c:pt>
                <c:pt idx="16">
                  <c:v>77.83</c:v>
                </c:pt>
                <c:pt idx="17">
                  <c:v>76.47</c:v>
                </c:pt>
                <c:pt idx="18">
                  <c:v>104.28999999999999</c:v>
                </c:pt>
                <c:pt idx="19">
                  <c:v>86.06</c:v>
                </c:pt>
                <c:pt idx="20">
                  <c:v>82.61</c:v>
                </c:pt>
                <c:pt idx="21">
                  <c:v>86.63</c:v>
                </c:pt>
                <c:pt idx="22">
                  <c:v>99.5</c:v>
                </c:pt>
                <c:pt idx="23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'10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'!$C$9:$C$32</c:f>
              <c:numCache>
                <c:formatCode>General</c:formatCode>
                <c:ptCount val="24"/>
                <c:pt idx="0">
                  <c:v>38.274366256201041</c:v>
                </c:pt>
                <c:pt idx="1">
                  <c:v>37.536406544829745</c:v>
                </c:pt>
                <c:pt idx="2">
                  <c:v>37.989941371147168</c:v>
                </c:pt>
                <c:pt idx="3">
                  <c:v>36.737286627128512</c:v>
                </c:pt>
                <c:pt idx="4">
                  <c:v>39.822884657388322</c:v>
                </c:pt>
                <c:pt idx="5">
                  <c:v>35.495136425937488</c:v>
                </c:pt>
                <c:pt idx="6">
                  <c:v>34.296571204466062</c:v>
                </c:pt>
                <c:pt idx="7">
                  <c:v>36.4185631604674</c:v>
                </c:pt>
                <c:pt idx="8">
                  <c:v>37.907706087422774</c:v>
                </c:pt>
                <c:pt idx="9">
                  <c:v>37.545669945589154</c:v>
                </c:pt>
                <c:pt idx="10">
                  <c:v>40.245237765867799</c:v>
                </c:pt>
                <c:pt idx="11">
                  <c:v>38.477544201308781</c:v>
                </c:pt>
                <c:pt idx="12">
                  <c:v>37.818080193966992</c:v>
                </c:pt>
                <c:pt idx="13">
                  <c:v>37.363029571801896</c:v>
                </c:pt>
                <c:pt idx="14">
                  <c:v>40.110870417031123</c:v>
                </c:pt>
                <c:pt idx="15">
                  <c:v>40.228478812999889</c:v>
                </c:pt>
                <c:pt idx="16">
                  <c:v>42.768961502853337</c:v>
                </c:pt>
                <c:pt idx="17">
                  <c:v>41.895411341185735</c:v>
                </c:pt>
                <c:pt idx="18">
                  <c:v>50.678100340017203</c:v>
                </c:pt>
                <c:pt idx="19">
                  <c:v>45.689019334013771</c:v>
                </c:pt>
                <c:pt idx="20">
                  <c:v>45.675888317411101</c:v>
                </c:pt>
                <c:pt idx="21">
                  <c:v>44.42387887025459</c:v>
                </c:pt>
                <c:pt idx="22">
                  <c:v>43.906685955839485</c:v>
                </c:pt>
                <c:pt idx="23">
                  <c:v>41.014632050887066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'10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'!$D$9:$D$32</c:f>
              <c:numCache>
                <c:formatCode>0.00</c:formatCode>
                <c:ptCount val="24"/>
                <c:pt idx="0">
                  <c:v>59.405443993815766</c:v>
                </c:pt>
                <c:pt idx="1">
                  <c:v>57.880718018874717</c:v>
                </c:pt>
                <c:pt idx="2">
                  <c:v>51.407760546373112</c:v>
                </c:pt>
                <c:pt idx="3">
                  <c:v>49.667203841382346</c:v>
                </c:pt>
                <c:pt idx="4">
                  <c:v>38.12429210006357</c:v>
                </c:pt>
                <c:pt idx="5">
                  <c:v>35.661269734688602</c:v>
                </c:pt>
                <c:pt idx="6">
                  <c:v>29.204700020156338</c:v>
                </c:pt>
                <c:pt idx="7">
                  <c:v>41.702900857132761</c:v>
                </c:pt>
                <c:pt idx="8">
                  <c:v>52.72084282496391</c:v>
                </c:pt>
                <c:pt idx="9">
                  <c:v>44.675050519845144</c:v>
                </c:pt>
                <c:pt idx="10">
                  <c:v>36.462664403421812</c:v>
                </c:pt>
                <c:pt idx="11">
                  <c:v>45.405100904996033</c:v>
                </c:pt>
                <c:pt idx="12">
                  <c:v>47.214407342990313</c:v>
                </c:pt>
                <c:pt idx="13">
                  <c:v>49.764986791094842</c:v>
                </c:pt>
                <c:pt idx="14">
                  <c:v>52.243084573372371</c:v>
                </c:pt>
                <c:pt idx="15">
                  <c:v>55.490846440532806</c:v>
                </c:pt>
                <c:pt idx="16">
                  <c:v>49.147749854834501</c:v>
                </c:pt>
                <c:pt idx="17">
                  <c:v>48.685097350822659</c:v>
                </c:pt>
                <c:pt idx="18">
                  <c:v>66.902088886680673</c:v>
                </c:pt>
                <c:pt idx="19">
                  <c:v>53.73648336341833</c:v>
                </c:pt>
                <c:pt idx="20">
                  <c:v>50.11123799046382</c:v>
                </c:pt>
                <c:pt idx="21">
                  <c:v>55.382285601163687</c:v>
                </c:pt>
                <c:pt idx="22">
                  <c:v>69.016413684767031</c:v>
                </c:pt>
                <c:pt idx="23">
                  <c:v>71.053822814702585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'10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'!$E$9:$E$32</c:f>
              <c:numCache>
                <c:formatCode>0.00</c:formatCode>
                <c:ptCount val="24"/>
                <c:pt idx="0">
                  <c:v>-14.22981025001682</c:v>
                </c:pt>
                <c:pt idx="1">
                  <c:v>-14.277124563704499</c:v>
                </c:pt>
                <c:pt idx="2">
                  <c:v>-14.497701917520308</c:v>
                </c:pt>
                <c:pt idx="3">
                  <c:v>-14.584490468510912</c:v>
                </c:pt>
                <c:pt idx="4">
                  <c:v>-14.537176757451922</c:v>
                </c:pt>
                <c:pt idx="5">
                  <c:v>-14.61640616062609</c:v>
                </c:pt>
                <c:pt idx="6">
                  <c:v>-14.9912712246224</c:v>
                </c:pt>
                <c:pt idx="7">
                  <c:v>-14.48146401760018</c:v>
                </c:pt>
                <c:pt idx="8">
                  <c:v>-14.1085489123867</c:v>
                </c:pt>
                <c:pt idx="9">
                  <c:v>-14.350720465434327</c:v>
                </c:pt>
                <c:pt idx="10">
                  <c:v>-14.16790216928961</c:v>
                </c:pt>
                <c:pt idx="11">
                  <c:v>-14.312645106304833</c:v>
                </c:pt>
                <c:pt idx="12">
                  <c:v>-14.29248753695733</c:v>
                </c:pt>
                <c:pt idx="13">
                  <c:v>-14.218016362896739</c:v>
                </c:pt>
                <c:pt idx="14">
                  <c:v>-14.053954990403488</c:v>
                </c:pt>
                <c:pt idx="15">
                  <c:v>-13.959325253532731</c:v>
                </c:pt>
                <c:pt idx="16">
                  <c:v>-14.086711357687838</c:v>
                </c:pt>
                <c:pt idx="17">
                  <c:v>-14.110508692008429</c:v>
                </c:pt>
                <c:pt idx="18">
                  <c:v>-13.29018922669791</c:v>
                </c:pt>
                <c:pt idx="19">
                  <c:v>-13.365502697432126</c:v>
                </c:pt>
                <c:pt idx="20">
                  <c:v>-13.177126307874909</c:v>
                </c:pt>
                <c:pt idx="21">
                  <c:v>-13.176164471418248</c:v>
                </c:pt>
                <c:pt idx="22">
                  <c:v>-13.423099640606496</c:v>
                </c:pt>
                <c:pt idx="23">
                  <c:v>-13.468454865589623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'10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'!$Q$9:$Q$32</c:f>
              <c:numCache>
                <c:formatCode>0.00</c:formatCode>
                <c:ptCount val="24"/>
                <c:pt idx="0">
                  <c:v>20.059999999999999</c:v>
                </c:pt>
                <c:pt idx="1">
                  <c:v>20.059999999999999</c:v>
                </c:pt>
                <c:pt idx="2">
                  <c:v>20.100000000000001</c:v>
                </c:pt>
                <c:pt idx="3">
                  <c:v>20.100000000000001</c:v>
                </c:pt>
                <c:pt idx="4">
                  <c:v>20.100000000000001</c:v>
                </c:pt>
                <c:pt idx="5">
                  <c:v>20.100000000000001</c:v>
                </c:pt>
                <c:pt idx="6">
                  <c:v>20.100000000000001</c:v>
                </c:pt>
                <c:pt idx="7">
                  <c:v>20.100000000000001</c:v>
                </c:pt>
                <c:pt idx="8">
                  <c:v>20.100000000000001</c:v>
                </c:pt>
                <c:pt idx="9">
                  <c:v>20.100000000000001</c:v>
                </c:pt>
                <c:pt idx="10">
                  <c:v>20.100000000000001</c:v>
                </c:pt>
                <c:pt idx="11">
                  <c:v>20.100000000000001</c:v>
                </c:pt>
                <c:pt idx="12">
                  <c:v>20.100000000000001</c:v>
                </c:pt>
                <c:pt idx="13">
                  <c:v>20.100000000000001</c:v>
                </c:pt>
                <c:pt idx="14">
                  <c:v>20.100000000000001</c:v>
                </c:pt>
                <c:pt idx="15">
                  <c:v>20.100000000000001</c:v>
                </c:pt>
                <c:pt idx="16">
                  <c:v>20.100000000000001</c:v>
                </c:pt>
                <c:pt idx="17">
                  <c:v>20.100000000000001</c:v>
                </c:pt>
                <c:pt idx="18">
                  <c:v>20.100000000000001</c:v>
                </c:pt>
                <c:pt idx="19">
                  <c:v>20.100000000000001</c:v>
                </c:pt>
                <c:pt idx="20">
                  <c:v>20.100000000000001</c:v>
                </c:pt>
                <c:pt idx="21">
                  <c:v>20.079999999999998</c:v>
                </c:pt>
                <c:pt idx="22">
                  <c:v>20.079999999999998</c:v>
                </c:pt>
                <c:pt idx="23">
                  <c:v>20.079999999999998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'10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'10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'!$AK$9:$AK$32</c:f>
              <c:numCache>
                <c:formatCode>0.00</c:formatCode>
                <c:ptCount val="24"/>
                <c:pt idx="0">
                  <c:v>38.274366256201041</c:v>
                </c:pt>
                <c:pt idx="1">
                  <c:v>37.536406544829745</c:v>
                </c:pt>
                <c:pt idx="2">
                  <c:v>37.989941371147168</c:v>
                </c:pt>
                <c:pt idx="3">
                  <c:v>36.737286627128512</c:v>
                </c:pt>
                <c:pt idx="4">
                  <c:v>39.822884657388322</c:v>
                </c:pt>
                <c:pt idx="5">
                  <c:v>35.495136425937488</c:v>
                </c:pt>
                <c:pt idx="6">
                  <c:v>34.296571204466062</c:v>
                </c:pt>
                <c:pt idx="7">
                  <c:v>36.4185631604674</c:v>
                </c:pt>
                <c:pt idx="8">
                  <c:v>37.907706087422774</c:v>
                </c:pt>
                <c:pt idx="9">
                  <c:v>37.545669945589154</c:v>
                </c:pt>
                <c:pt idx="10">
                  <c:v>40.245237765867799</c:v>
                </c:pt>
                <c:pt idx="11">
                  <c:v>38.477544201308781</c:v>
                </c:pt>
                <c:pt idx="12">
                  <c:v>37.818080193966992</c:v>
                </c:pt>
                <c:pt idx="13">
                  <c:v>37.363029571801896</c:v>
                </c:pt>
                <c:pt idx="14">
                  <c:v>40.110870417031123</c:v>
                </c:pt>
                <c:pt idx="15">
                  <c:v>40.228478812999889</c:v>
                </c:pt>
                <c:pt idx="16">
                  <c:v>42.768961502853337</c:v>
                </c:pt>
                <c:pt idx="17">
                  <c:v>41.895411341185735</c:v>
                </c:pt>
                <c:pt idx="18">
                  <c:v>50.678100340017203</c:v>
                </c:pt>
                <c:pt idx="19">
                  <c:v>45.689019334013771</c:v>
                </c:pt>
                <c:pt idx="20">
                  <c:v>45.675888317411101</c:v>
                </c:pt>
                <c:pt idx="21">
                  <c:v>44.42387887025459</c:v>
                </c:pt>
                <c:pt idx="22">
                  <c:v>43.906685955839485</c:v>
                </c:pt>
                <c:pt idx="23">
                  <c:v>41.014632050887066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'10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'!$AM$9:$AM$32</c:f>
              <c:numCache>
                <c:formatCode>0.00</c:formatCode>
                <c:ptCount val="24"/>
                <c:pt idx="0">
                  <c:v>151.53544399381576</c:v>
                </c:pt>
                <c:pt idx="1">
                  <c:v>150.63071801887472</c:v>
                </c:pt>
                <c:pt idx="2">
                  <c:v>143.90776054637311</c:v>
                </c:pt>
                <c:pt idx="3">
                  <c:v>142.14720384138235</c:v>
                </c:pt>
                <c:pt idx="4">
                  <c:v>140.70429210006358</c:v>
                </c:pt>
                <c:pt idx="5">
                  <c:v>142.28126973468861</c:v>
                </c:pt>
                <c:pt idx="6">
                  <c:v>130.46470002015633</c:v>
                </c:pt>
                <c:pt idx="7">
                  <c:v>146.04290085713276</c:v>
                </c:pt>
                <c:pt idx="8">
                  <c:v>157.50084282496391</c:v>
                </c:pt>
                <c:pt idx="9">
                  <c:v>149.45505051984514</c:v>
                </c:pt>
                <c:pt idx="10">
                  <c:v>153.10266440342181</c:v>
                </c:pt>
                <c:pt idx="11">
                  <c:v>149.84510090499603</c:v>
                </c:pt>
                <c:pt idx="12">
                  <c:v>151.20440734299032</c:v>
                </c:pt>
                <c:pt idx="13">
                  <c:v>154.24498679109485</c:v>
                </c:pt>
                <c:pt idx="14">
                  <c:v>157.19308457337237</c:v>
                </c:pt>
                <c:pt idx="15">
                  <c:v>160.36084644053281</c:v>
                </c:pt>
                <c:pt idx="16">
                  <c:v>153.3977498548345</c:v>
                </c:pt>
                <c:pt idx="17">
                  <c:v>153.44509735082266</c:v>
                </c:pt>
                <c:pt idx="18">
                  <c:v>173.14208888668068</c:v>
                </c:pt>
                <c:pt idx="19">
                  <c:v>175.51648336341833</c:v>
                </c:pt>
                <c:pt idx="20">
                  <c:v>181.14123799046382</c:v>
                </c:pt>
                <c:pt idx="21">
                  <c:v>181.73228560116368</c:v>
                </c:pt>
                <c:pt idx="22">
                  <c:v>173.67641368476703</c:v>
                </c:pt>
                <c:pt idx="23">
                  <c:v>174.99382281470258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'10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'!$F$9:$F$32</c:f>
              <c:numCache>
                <c:formatCode>General</c:formatCode>
                <c:ptCount val="24"/>
                <c:pt idx="0">
                  <c:v>239.97</c:v>
                </c:pt>
                <c:pt idx="1">
                  <c:v>234.07</c:v>
                </c:pt>
                <c:pt idx="2">
                  <c:v>227.86</c:v>
                </c:pt>
                <c:pt idx="3">
                  <c:v>219.85</c:v>
                </c:pt>
                <c:pt idx="4">
                  <c:v>220.87</c:v>
                </c:pt>
                <c:pt idx="5">
                  <c:v>217.36</c:v>
                </c:pt>
                <c:pt idx="6">
                  <c:v>197.58</c:v>
                </c:pt>
                <c:pt idx="7">
                  <c:v>200.94</c:v>
                </c:pt>
                <c:pt idx="8">
                  <c:v>191.94</c:v>
                </c:pt>
                <c:pt idx="9">
                  <c:v>188.12</c:v>
                </c:pt>
                <c:pt idx="10">
                  <c:v>191.8</c:v>
                </c:pt>
                <c:pt idx="11">
                  <c:v>210.29</c:v>
                </c:pt>
                <c:pt idx="12">
                  <c:v>198.92</c:v>
                </c:pt>
                <c:pt idx="13">
                  <c:v>209.94</c:v>
                </c:pt>
                <c:pt idx="14">
                  <c:v>215.76</c:v>
                </c:pt>
                <c:pt idx="15">
                  <c:v>236.51</c:v>
                </c:pt>
                <c:pt idx="16">
                  <c:v>258</c:v>
                </c:pt>
                <c:pt idx="17">
                  <c:v>247.52</c:v>
                </c:pt>
                <c:pt idx="18">
                  <c:v>236.62</c:v>
                </c:pt>
                <c:pt idx="19">
                  <c:v>228.55</c:v>
                </c:pt>
                <c:pt idx="20">
                  <c:v>247.88</c:v>
                </c:pt>
                <c:pt idx="21">
                  <c:v>256.99</c:v>
                </c:pt>
                <c:pt idx="22">
                  <c:v>248.11</c:v>
                </c:pt>
                <c:pt idx="23">
                  <c:v>237.98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'10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'!$G$9:$G$32</c:f>
              <c:numCache>
                <c:formatCode>0.00</c:formatCode>
                <c:ptCount val="24"/>
                <c:pt idx="0">
                  <c:v>148.93264245503215</c:v>
                </c:pt>
                <c:pt idx="1">
                  <c:v>144.18868544726189</c:v>
                </c:pt>
                <c:pt idx="2">
                  <c:v>140.103948579801</c:v>
                </c:pt>
                <c:pt idx="3">
                  <c:v>135.87498110953723</c:v>
                </c:pt>
                <c:pt idx="4">
                  <c:v>136.83550584080587</c:v>
                </c:pt>
                <c:pt idx="5">
                  <c:v>135.35349285348951</c:v>
                </c:pt>
                <c:pt idx="6">
                  <c:v>120.27528886475395</c:v>
                </c:pt>
                <c:pt idx="7">
                  <c:v>136.57558337475996</c:v>
                </c:pt>
                <c:pt idx="8">
                  <c:v>131.53196877351508</c:v>
                </c:pt>
                <c:pt idx="9">
                  <c:v>133.54990937595801</c:v>
                </c:pt>
                <c:pt idx="10">
                  <c:v>139.13722215525462</c:v>
                </c:pt>
                <c:pt idx="11">
                  <c:v>142.56304500848222</c:v>
                </c:pt>
                <c:pt idx="12">
                  <c:v>143.04159797473409</c:v>
                </c:pt>
                <c:pt idx="13">
                  <c:v>140.49895892994272</c:v>
                </c:pt>
                <c:pt idx="14">
                  <c:v>157.88880692027237</c:v>
                </c:pt>
                <c:pt idx="15">
                  <c:v>165.87294475395441</c:v>
                </c:pt>
                <c:pt idx="16">
                  <c:v>163.8860802748884</c:v>
                </c:pt>
                <c:pt idx="17">
                  <c:v>151.8788670011227</c:v>
                </c:pt>
                <c:pt idx="18">
                  <c:v>148.15283289410311</c:v>
                </c:pt>
                <c:pt idx="19">
                  <c:v>141.72740674610782</c:v>
                </c:pt>
                <c:pt idx="20">
                  <c:v>152.85776662878342</c:v>
                </c:pt>
                <c:pt idx="21">
                  <c:v>163.36971880198166</c:v>
                </c:pt>
                <c:pt idx="22">
                  <c:v>153.74398256553309</c:v>
                </c:pt>
                <c:pt idx="23">
                  <c:v>151.35466329411815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'10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'!$H$9:$H$32</c:f>
              <c:numCache>
                <c:formatCode>0.00</c:formatCode>
                <c:ptCount val="24"/>
                <c:pt idx="0">
                  <c:v>80.219236722484069</c:v>
                </c:pt>
                <c:pt idx="1">
                  <c:v>79.342869713591483</c:v>
                </c:pt>
                <c:pt idx="2">
                  <c:v>77.457382960148877</c:v>
                </c:pt>
                <c:pt idx="3">
                  <c:v>73.95678597094242</c:v>
                </c:pt>
                <c:pt idx="4">
                  <c:v>73.995361580792718</c:v>
                </c:pt>
                <c:pt idx="5">
                  <c:v>72.087452588210013</c:v>
                </c:pt>
                <c:pt idx="6">
                  <c:v>68.059004499796728</c:v>
                </c:pt>
                <c:pt idx="7">
                  <c:v>54.698817722795859</c:v>
                </c:pt>
                <c:pt idx="8">
                  <c:v>49.607770153842182</c:v>
                </c:pt>
                <c:pt idx="9">
                  <c:v>43.843548509838655</c:v>
                </c:pt>
                <c:pt idx="10">
                  <c:v>42.096973408104915</c:v>
                </c:pt>
                <c:pt idx="11">
                  <c:v>56.531879259254566</c:v>
                </c:pt>
                <c:pt idx="12">
                  <c:v>45.372256708185638</c:v>
                </c:pt>
                <c:pt idx="13">
                  <c:v>58.680679435490092</c:v>
                </c:pt>
                <c:pt idx="14">
                  <c:v>46.45420018402433</c:v>
                </c:pt>
                <c:pt idx="15">
                  <c:v>58.863626678496431</c:v>
                </c:pt>
                <c:pt idx="16">
                  <c:v>82.321871376339899</c:v>
                </c:pt>
                <c:pt idx="17">
                  <c:v>84.541816006918623</c:v>
                </c:pt>
                <c:pt idx="18">
                  <c:v>77.815103924463699</c:v>
                </c:pt>
                <c:pt idx="19">
                  <c:v>76.477185513100025</c:v>
                </c:pt>
                <c:pt idx="20">
                  <c:v>83.967971340626917</c:v>
                </c:pt>
                <c:pt idx="21">
                  <c:v>82.219842560837876</c:v>
                </c:pt>
                <c:pt idx="22">
                  <c:v>83.342915087802737</c:v>
                </c:pt>
                <c:pt idx="23">
                  <c:v>75.919531034092813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'10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'!$I$9:$I$32</c:f>
              <c:numCache>
                <c:formatCode>0.00</c:formatCode>
                <c:ptCount val="24"/>
                <c:pt idx="0">
                  <c:v>10.818120822483737</c:v>
                </c:pt>
                <c:pt idx="1">
                  <c:v>10.538444839146594</c:v>
                </c:pt>
                <c:pt idx="2">
                  <c:v>10.298668460050125</c:v>
                </c:pt>
                <c:pt idx="3">
                  <c:v>10.01823291952036</c:v>
                </c:pt>
                <c:pt idx="4">
                  <c:v>10.039132578401423</c:v>
                </c:pt>
                <c:pt idx="5">
                  <c:v>9.9190545583004752</c:v>
                </c:pt>
                <c:pt idx="6">
                  <c:v>9.2457066354493254</c:v>
                </c:pt>
                <c:pt idx="7">
                  <c:v>9.6655989024441755</c:v>
                </c:pt>
                <c:pt idx="8">
                  <c:v>10.800261072642714</c:v>
                </c:pt>
                <c:pt idx="9">
                  <c:v>10.726542114203285</c:v>
                </c:pt>
                <c:pt idx="10">
                  <c:v>10.565804436640436</c:v>
                </c:pt>
                <c:pt idx="11">
                  <c:v>11.195075732263179</c:v>
                </c:pt>
                <c:pt idx="12">
                  <c:v>10.506145317080184</c:v>
                </c:pt>
                <c:pt idx="13">
                  <c:v>10.760361634567206</c:v>
                </c:pt>
                <c:pt idx="14">
                  <c:v>11.416992895703261</c:v>
                </c:pt>
                <c:pt idx="15">
                  <c:v>11.773428567549134</c:v>
                </c:pt>
                <c:pt idx="16">
                  <c:v>11.792048348771717</c:v>
                </c:pt>
                <c:pt idx="17">
                  <c:v>11.099316991958718</c:v>
                </c:pt>
                <c:pt idx="18">
                  <c:v>10.652063181433194</c:v>
                </c:pt>
                <c:pt idx="19">
                  <c:v>10.345407740792128</c:v>
                </c:pt>
                <c:pt idx="20">
                  <c:v>11.054262030589634</c:v>
                </c:pt>
                <c:pt idx="21">
                  <c:v>11.400438637180436</c:v>
                </c:pt>
                <c:pt idx="22">
                  <c:v>11.02310234666411</c:v>
                </c:pt>
                <c:pt idx="23">
                  <c:v>10.705805671788973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'10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'!$AD$9:$AD$32</c:f>
              <c:numCache>
                <c:formatCode>0.00</c:formatCode>
                <c:ptCount val="24"/>
                <c:pt idx="0">
                  <c:v>39.46</c:v>
                </c:pt>
                <c:pt idx="1">
                  <c:v>38</c:v>
                </c:pt>
                <c:pt idx="2">
                  <c:v>37.9</c:v>
                </c:pt>
                <c:pt idx="3">
                  <c:v>38.53</c:v>
                </c:pt>
                <c:pt idx="4">
                  <c:v>38.06</c:v>
                </c:pt>
                <c:pt idx="5">
                  <c:v>38.06</c:v>
                </c:pt>
                <c:pt idx="6">
                  <c:v>39.46</c:v>
                </c:pt>
                <c:pt idx="7">
                  <c:v>40.900000000000006</c:v>
                </c:pt>
                <c:pt idx="8">
                  <c:v>64.320000000000007</c:v>
                </c:pt>
                <c:pt idx="9">
                  <c:v>51.9</c:v>
                </c:pt>
                <c:pt idx="10">
                  <c:v>46.82</c:v>
                </c:pt>
                <c:pt idx="11">
                  <c:v>48.18</c:v>
                </c:pt>
                <c:pt idx="12">
                  <c:v>46.260000000000005</c:v>
                </c:pt>
                <c:pt idx="13">
                  <c:v>35.799999999999997</c:v>
                </c:pt>
                <c:pt idx="14">
                  <c:v>48.44</c:v>
                </c:pt>
                <c:pt idx="15">
                  <c:v>45.94</c:v>
                </c:pt>
                <c:pt idx="16">
                  <c:v>41.14</c:v>
                </c:pt>
                <c:pt idx="17">
                  <c:v>38.44</c:v>
                </c:pt>
                <c:pt idx="18">
                  <c:v>38.44</c:v>
                </c:pt>
                <c:pt idx="19">
                  <c:v>38.44</c:v>
                </c:pt>
                <c:pt idx="20">
                  <c:v>38.44</c:v>
                </c:pt>
                <c:pt idx="21">
                  <c:v>38.44</c:v>
                </c:pt>
                <c:pt idx="22">
                  <c:v>37.39</c:v>
                </c:pt>
                <c:pt idx="23">
                  <c:v>39.17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'10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'10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'10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'10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MAR 23 '!$AJ$9:$AJ$32</c:f>
              <c:numCache>
                <c:formatCode>0.00</c:formatCode>
                <c:ptCount val="24"/>
                <c:pt idx="0">
                  <c:v>188.39264245503216</c:v>
                </c:pt>
                <c:pt idx="1">
                  <c:v>182.18868544726189</c:v>
                </c:pt>
                <c:pt idx="2">
                  <c:v>178.003948579801</c:v>
                </c:pt>
                <c:pt idx="3">
                  <c:v>174.40498110953723</c:v>
                </c:pt>
                <c:pt idx="4">
                  <c:v>174.89550584080587</c:v>
                </c:pt>
                <c:pt idx="5">
                  <c:v>173.41349285348952</c:v>
                </c:pt>
                <c:pt idx="6">
                  <c:v>159.73528886475395</c:v>
                </c:pt>
                <c:pt idx="7">
                  <c:v>177.47558337475996</c:v>
                </c:pt>
                <c:pt idx="8">
                  <c:v>195.85196877351507</c:v>
                </c:pt>
                <c:pt idx="9">
                  <c:v>185.44990937595801</c:v>
                </c:pt>
                <c:pt idx="10">
                  <c:v>185.95722215525461</c:v>
                </c:pt>
                <c:pt idx="11">
                  <c:v>190.74304500848223</c:v>
                </c:pt>
                <c:pt idx="12">
                  <c:v>189.30159797473411</c:v>
                </c:pt>
                <c:pt idx="13">
                  <c:v>176.2989589299427</c:v>
                </c:pt>
                <c:pt idx="14">
                  <c:v>206.32880692027237</c:v>
                </c:pt>
                <c:pt idx="15">
                  <c:v>211.81294475395441</c:v>
                </c:pt>
                <c:pt idx="16">
                  <c:v>205.02608027488839</c:v>
                </c:pt>
                <c:pt idx="17">
                  <c:v>190.3188670011227</c:v>
                </c:pt>
                <c:pt idx="18">
                  <c:v>186.59283289410311</c:v>
                </c:pt>
                <c:pt idx="19">
                  <c:v>180.16740674610782</c:v>
                </c:pt>
                <c:pt idx="20">
                  <c:v>191.29776662878342</c:v>
                </c:pt>
                <c:pt idx="21">
                  <c:v>201.80971880198166</c:v>
                </c:pt>
                <c:pt idx="22">
                  <c:v>191.1339825655331</c:v>
                </c:pt>
                <c:pt idx="23">
                  <c:v>190.52466329411817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'10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'10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'10 MAR 23 '!$AL$9:$AL$32</c:f>
              <c:numCache>
                <c:formatCode>0.00</c:formatCode>
                <c:ptCount val="24"/>
                <c:pt idx="0">
                  <c:v>80.219236722484069</c:v>
                </c:pt>
                <c:pt idx="1">
                  <c:v>79.342869713591483</c:v>
                </c:pt>
                <c:pt idx="2">
                  <c:v>77.457382960148877</c:v>
                </c:pt>
                <c:pt idx="3">
                  <c:v>73.95678597094242</c:v>
                </c:pt>
                <c:pt idx="4">
                  <c:v>73.995361580792718</c:v>
                </c:pt>
                <c:pt idx="5">
                  <c:v>72.437452588210007</c:v>
                </c:pt>
                <c:pt idx="6">
                  <c:v>69.069004499796733</c:v>
                </c:pt>
                <c:pt idx="7">
                  <c:v>61.958817722795857</c:v>
                </c:pt>
                <c:pt idx="8">
                  <c:v>72.307770153842185</c:v>
                </c:pt>
                <c:pt idx="9">
                  <c:v>80.843548509838655</c:v>
                </c:pt>
                <c:pt idx="10">
                  <c:v>76.266973408104917</c:v>
                </c:pt>
                <c:pt idx="11">
                  <c:v>87.411879259254562</c:v>
                </c:pt>
                <c:pt idx="12">
                  <c:v>71.412256708185637</c:v>
                </c:pt>
                <c:pt idx="13">
                  <c:v>90.850679435490093</c:v>
                </c:pt>
                <c:pt idx="14">
                  <c:v>77.444200184024325</c:v>
                </c:pt>
                <c:pt idx="15">
                  <c:v>80.983626678496435</c:v>
                </c:pt>
                <c:pt idx="16">
                  <c:v>88.241871376339901</c:v>
                </c:pt>
                <c:pt idx="17">
                  <c:v>85.411816006918627</c:v>
                </c:pt>
                <c:pt idx="18">
                  <c:v>77.815103924463699</c:v>
                </c:pt>
                <c:pt idx="19">
                  <c:v>76.477185513100025</c:v>
                </c:pt>
                <c:pt idx="20">
                  <c:v>83.967971340626917</c:v>
                </c:pt>
                <c:pt idx="21">
                  <c:v>82.219842560837876</c:v>
                </c:pt>
                <c:pt idx="22">
                  <c:v>83.342915087802737</c:v>
                </c:pt>
                <c:pt idx="23">
                  <c:v>75.919531034092813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14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44995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83.45</v>
      </c>
      <c r="C9" s="51">
        <f t="shared" ref="C9:C32" si="0">AK9-AE9</f>
        <v>38.274366256201041</v>
      </c>
      <c r="D9" s="52">
        <f t="shared" ref="D9:D32" si="1">AM9-Y9</f>
        <v>59.405443993815766</v>
      </c>
      <c r="E9" s="59">
        <f t="shared" ref="E9:E32" si="2">(AG9+AI9)-Q9</f>
        <v>-14.22981025001682</v>
      </c>
      <c r="F9" s="76">
        <v>239.97</v>
      </c>
      <c r="G9" s="52">
        <f t="shared" ref="G9:G32" si="3">AJ9-AD9</f>
        <v>148.93264245503215</v>
      </c>
      <c r="H9" s="52">
        <f t="shared" ref="H9:H32" si="4">AL9-X9</f>
        <v>80.219236722484069</v>
      </c>
      <c r="I9" s="53">
        <f t="shared" ref="I9:I32" si="5">(AH9+AF9)-P9</f>
        <v>10.818120822483737</v>
      </c>
      <c r="J9" s="58">
        <v>0</v>
      </c>
      <c r="K9" s="84">
        <v>20.059999999999999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20.059999999999999</v>
      </c>
      <c r="R9" s="91">
        <v>0</v>
      </c>
      <c r="S9" s="84">
        <v>0</v>
      </c>
      <c r="T9" s="84">
        <v>0</v>
      </c>
      <c r="U9" s="84">
        <v>28.32</v>
      </c>
      <c r="V9" s="68">
        <v>0</v>
      </c>
      <c r="W9" s="90">
        <v>63.81</v>
      </c>
      <c r="X9" s="94">
        <f>R9+T9+V9</f>
        <v>0</v>
      </c>
      <c r="Y9" s="95">
        <f>S9+U9+W9</f>
        <v>92.13</v>
      </c>
      <c r="Z9" s="91">
        <v>0</v>
      </c>
      <c r="AA9" s="84">
        <v>0</v>
      </c>
      <c r="AB9" s="84">
        <v>39.46</v>
      </c>
      <c r="AC9" s="84">
        <v>0</v>
      </c>
      <c r="AD9" s="96">
        <f>Z9+AB9</f>
        <v>39.46</v>
      </c>
      <c r="AE9" s="52">
        <f>AA9+AC9</f>
        <v>0</v>
      </c>
      <c r="AF9" s="116">
        <v>0.2075181451612903</v>
      </c>
      <c r="AG9" s="117">
        <v>0.36174731182795694</v>
      </c>
      <c r="AH9" s="54">
        <f t="shared" ref="AH9:AH32" si="6">(F9+P9+X9+AD9)-(AJ9+AL9+AF9)</f>
        <v>10.610602677322447</v>
      </c>
      <c r="AI9" s="63">
        <f t="shared" ref="AI9:AI32" si="7">(B9+Q9+Y9+AE9)-(AM9+AK9+AG9)</f>
        <v>5.4684424381552219</v>
      </c>
      <c r="AJ9" s="64">
        <v>188.39264245503216</v>
      </c>
      <c r="AK9" s="61">
        <v>38.274366256201041</v>
      </c>
      <c r="AL9" s="66">
        <v>80.219236722484069</v>
      </c>
      <c r="AM9" s="61">
        <v>151.53544399381576</v>
      </c>
      <c r="AS9" s="121"/>
      <c r="BA9" s="42"/>
      <c r="BB9" s="42"/>
    </row>
    <row r="10" spans="1:54" ht="15.75" x14ac:dyDescent="0.25">
      <c r="A10" s="25">
        <v>2</v>
      </c>
      <c r="B10" s="69">
        <v>81.14</v>
      </c>
      <c r="C10" s="51">
        <f t="shared" si="0"/>
        <v>37.536406544829745</v>
      </c>
      <c r="D10" s="52">
        <f t="shared" si="1"/>
        <v>57.880718018874717</v>
      </c>
      <c r="E10" s="59">
        <f t="shared" si="2"/>
        <v>-14.277124563704499</v>
      </c>
      <c r="F10" s="68">
        <v>234.07</v>
      </c>
      <c r="G10" s="52">
        <f t="shared" si="3"/>
        <v>144.18868544726189</v>
      </c>
      <c r="H10" s="52">
        <f t="shared" si="4"/>
        <v>79.342869713591483</v>
      </c>
      <c r="I10" s="53">
        <f t="shared" si="5"/>
        <v>10.538444839146594</v>
      </c>
      <c r="J10" s="58">
        <v>0</v>
      </c>
      <c r="K10" s="81">
        <v>20.059999999999999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20.059999999999999</v>
      </c>
      <c r="R10" s="91">
        <v>0</v>
      </c>
      <c r="S10" s="84">
        <v>0</v>
      </c>
      <c r="T10" s="84">
        <v>0</v>
      </c>
      <c r="U10" s="84">
        <v>28.32</v>
      </c>
      <c r="V10" s="84">
        <v>0</v>
      </c>
      <c r="W10" s="84">
        <v>64.430000000000007</v>
      </c>
      <c r="X10" s="94">
        <f t="shared" ref="X10:X32" si="10">R10+T10+V10</f>
        <v>0</v>
      </c>
      <c r="Y10" s="95">
        <f t="shared" ref="Y10:Y32" si="11">S10+U10+W10</f>
        <v>92.75</v>
      </c>
      <c r="Z10" s="91">
        <v>0</v>
      </c>
      <c r="AA10" s="84">
        <v>0</v>
      </c>
      <c r="AB10" s="84">
        <v>38</v>
      </c>
      <c r="AC10" s="84">
        <v>0</v>
      </c>
      <c r="AD10" s="96">
        <f t="shared" ref="AD10:AD32" si="12">Z10+AB10</f>
        <v>38</v>
      </c>
      <c r="AE10" s="52">
        <f t="shared" ref="AE10:AE32" si="13">AA10+AC10</f>
        <v>0</v>
      </c>
      <c r="AF10" s="118">
        <v>0.2075181451612903</v>
      </c>
      <c r="AG10" s="117">
        <v>0.36174731182795694</v>
      </c>
      <c r="AH10" s="54">
        <f t="shared" si="6"/>
        <v>10.330926693985305</v>
      </c>
      <c r="AI10" s="63">
        <f t="shared" si="7"/>
        <v>5.4211281244675433</v>
      </c>
      <c r="AJ10" s="64">
        <v>182.18868544726189</v>
      </c>
      <c r="AK10" s="61">
        <v>37.536406544829745</v>
      </c>
      <c r="AL10" s="66">
        <v>79.342869713591483</v>
      </c>
      <c r="AM10" s="61">
        <v>150.63071801887472</v>
      </c>
      <c r="AS10" s="121"/>
      <c r="BA10" s="42"/>
      <c r="BB10" s="42"/>
    </row>
    <row r="11" spans="1:54" ht="15" customHeight="1" x14ac:dyDescent="0.25">
      <c r="A11" s="25">
        <v>3</v>
      </c>
      <c r="B11" s="69">
        <v>74.900000000000006</v>
      </c>
      <c r="C11" s="51">
        <f t="shared" si="0"/>
        <v>37.989941371147168</v>
      </c>
      <c r="D11" s="52">
        <f t="shared" si="1"/>
        <v>51.407760546373112</v>
      </c>
      <c r="E11" s="59">
        <f t="shared" si="2"/>
        <v>-14.497701917520308</v>
      </c>
      <c r="F11" s="68">
        <v>227.86</v>
      </c>
      <c r="G11" s="52">
        <f t="shared" si="3"/>
        <v>140.103948579801</v>
      </c>
      <c r="H11" s="52">
        <f t="shared" si="4"/>
        <v>77.457382960148877</v>
      </c>
      <c r="I11" s="53">
        <f t="shared" si="5"/>
        <v>10.298668460050125</v>
      </c>
      <c r="J11" s="58">
        <v>0</v>
      </c>
      <c r="K11" s="81">
        <v>20.100000000000001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20.100000000000001</v>
      </c>
      <c r="R11" s="91">
        <v>0</v>
      </c>
      <c r="S11" s="84">
        <v>0</v>
      </c>
      <c r="T11" s="84">
        <v>0</v>
      </c>
      <c r="U11" s="84">
        <v>28.28</v>
      </c>
      <c r="V11" s="84">
        <v>0</v>
      </c>
      <c r="W11" s="84">
        <v>64.22</v>
      </c>
      <c r="X11" s="94">
        <f t="shared" si="10"/>
        <v>0</v>
      </c>
      <c r="Y11" s="95">
        <f t="shared" si="11"/>
        <v>92.5</v>
      </c>
      <c r="Z11" s="91">
        <v>0</v>
      </c>
      <c r="AA11" s="84">
        <v>0</v>
      </c>
      <c r="AB11" s="84">
        <v>37.9</v>
      </c>
      <c r="AC11" s="84">
        <v>0</v>
      </c>
      <c r="AD11" s="96">
        <f t="shared" si="12"/>
        <v>37.9</v>
      </c>
      <c r="AE11" s="52">
        <f t="shared" si="13"/>
        <v>0</v>
      </c>
      <c r="AF11" s="118">
        <v>0.2075181451612903</v>
      </c>
      <c r="AG11" s="117">
        <v>0.36174731182795694</v>
      </c>
      <c r="AH11" s="54">
        <f t="shared" si="6"/>
        <v>10.091150314888836</v>
      </c>
      <c r="AI11" s="63">
        <f t="shared" si="7"/>
        <v>5.2405507706517369</v>
      </c>
      <c r="AJ11" s="64">
        <v>178.003948579801</v>
      </c>
      <c r="AK11" s="61">
        <v>37.989941371147168</v>
      </c>
      <c r="AL11" s="66">
        <v>77.457382960148877</v>
      </c>
      <c r="AM11" s="61">
        <v>143.90776054637311</v>
      </c>
      <c r="AS11" s="121"/>
      <c r="BA11" s="42"/>
      <c r="BB11" s="42"/>
    </row>
    <row r="12" spans="1:54" ht="15" customHeight="1" x14ac:dyDescent="0.25">
      <c r="A12" s="25">
        <v>4</v>
      </c>
      <c r="B12" s="69">
        <v>71.819999999999993</v>
      </c>
      <c r="C12" s="51">
        <f t="shared" si="0"/>
        <v>36.737286627128512</v>
      </c>
      <c r="D12" s="52">
        <f t="shared" si="1"/>
        <v>49.667203841382346</v>
      </c>
      <c r="E12" s="59">
        <f t="shared" si="2"/>
        <v>-14.584490468510912</v>
      </c>
      <c r="F12" s="68">
        <v>219.85</v>
      </c>
      <c r="G12" s="52">
        <f t="shared" si="3"/>
        <v>135.87498110953723</v>
      </c>
      <c r="H12" s="52">
        <f t="shared" si="4"/>
        <v>73.95678597094242</v>
      </c>
      <c r="I12" s="53">
        <f t="shared" si="5"/>
        <v>10.01823291952036</v>
      </c>
      <c r="J12" s="58">
        <v>0</v>
      </c>
      <c r="K12" s="81">
        <v>20.100000000000001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20.100000000000001</v>
      </c>
      <c r="R12" s="91">
        <v>0</v>
      </c>
      <c r="S12" s="84">
        <v>0</v>
      </c>
      <c r="T12" s="84">
        <v>0</v>
      </c>
      <c r="U12" s="84">
        <v>28.39</v>
      </c>
      <c r="V12" s="84">
        <v>0</v>
      </c>
      <c r="W12" s="84">
        <v>64.09</v>
      </c>
      <c r="X12" s="94">
        <f t="shared" si="10"/>
        <v>0</v>
      </c>
      <c r="Y12" s="95">
        <f t="shared" si="11"/>
        <v>92.48</v>
      </c>
      <c r="Z12" s="91">
        <v>0</v>
      </c>
      <c r="AA12" s="84">
        <v>0</v>
      </c>
      <c r="AB12" s="84">
        <v>38.53</v>
      </c>
      <c r="AC12" s="84">
        <v>0</v>
      </c>
      <c r="AD12" s="96">
        <f t="shared" si="12"/>
        <v>38.53</v>
      </c>
      <c r="AE12" s="52">
        <f t="shared" si="13"/>
        <v>0</v>
      </c>
      <c r="AF12" s="118">
        <v>0.2075181451612903</v>
      </c>
      <c r="AG12" s="117">
        <v>0.36174731182795694</v>
      </c>
      <c r="AH12" s="54">
        <f t="shared" si="6"/>
        <v>9.8107147743590701</v>
      </c>
      <c r="AI12" s="63">
        <f t="shared" si="7"/>
        <v>5.1537622196611323</v>
      </c>
      <c r="AJ12" s="64">
        <v>174.40498110953723</v>
      </c>
      <c r="AK12" s="61">
        <v>36.737286627128512</v>
      </c>
      <c r="AL12" s="66">
        <v>73.95678597094242</v>
      </c>
      <c r="AM12" s="61">
        <v>142.14720384138235</v>
      </c>
      <c r="AS12" s="121"/>
      <c r="BA12" s="42"/>
      <c r="BB12" s="42"/>
    </row>
    <row r="13" spans="1:54" ht="15.75" x14ac:dyDescent="0.25">
      <c r="A13" s="25">
        <v>5</v>
      </c>
      <c r="B13" s="69">
        <v>63.41</v>
      </c>
      <c r="C13" s="51">
        <f t="shared" si="0"/>
        <v>39.822884657388322</v>
      </c>
      <c r="D13" s="52">
        <f t="shared" si="1"/>
        <v>38.12429210006357</v>
      </c>
      <c r="E13" s="59">
        <f t="shared" si="2"/>
        <v>-14.537176757451922</v>
      </c>
      <c r="F13" s="68">
        <v>220.87</v>
      </c>
      <c r="G13" s="52">
        <f t="shared" si="3"/>
        <v>136.83550584080587</v>
      </c>
      <c r="H13" s="52">
        <f t="shared" si="4"/>
        <v>73.995361580792718</v>
      </c>
      <c r="I13" s="53">
        <f t="shared" si="5"/>
        <v>10.039132578401423</v>
      </c>
      <c r="J13" s="58">
        <v>0</v>
      </c>
      <c r="K13" s="81">
        <v>20.100000000000001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20.100000000000001</v>
      </c>
      <c r="R13" s="91">
        <v>0</v>
      </c>
      <c r="S13" s="84">
        <v>0</v>
      </c>
      <c r="T13" s="84">
        <v>0</v>
      </c>
      <c r="U13" s="84">
        <v>38.07</v>
      </c>
      <c r="V13" s="84">
        <v>0</v>
      </c>
      <c r="W13" s="84">
        <v>64.510000000000005</v>
      </c>
      <c r="X13" s="94">
        <f t="shared" si="10"/>
        <v>0</v>
      </c>
      <c r="Y13" s="95">
        <f t="shared" si="11"/>
        <v>102.58000000000001</v>
      </c>
      <c r="Z13" s="91">
        <v>0</v>
      </c>
      <c r="AA13" s="84">
        <v>0</v>
      </c>
      <c r="AB13" s="84">
        <v>38.06</v>
      </c>
      <c r="AC13" s="84">
        <v>0</v>
      </c>
      <c r="AD13" s="96">
        <f t="shared" si="12"/>
        <v>38.06</v>
      </c>
      <c r="AE13" s="52">
        <f t="shared" si="13"/>
        <v>0</v>
      </c>
      <c r="AF13" s="118">
        <v>0.2075181451612903</v>
      </c>
      <c r="AG13" s="117">
        <v>0.36174731182795694</v>
      </c>
      <c r="AH13" s="54">
        <f t="shared" si="6"/>
        <v>9.8316144332401336</v>
      </c>
      <c r="AI13" s="63">
        <f t="shared" si="7"/>
        <v>5.2010759307201226</v>
      </c>
      <c r="AJ13" s="64">
        <v>174.89550584080587</v>
      </c>
      <c r="AK13" s="61">
        <v>39.822884657388322</v>
      </c>
      <c r="AL13" s="66">
        <v>73.995361580792718</v>
      </c>
      <c r="AM13" s="61">
        <v>140.70429210006358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56.540000000000006</v>
      </c>
      <c r="C14" s="51">
        <f t="shared" si="0"/>
        <v>35.495136425937488</v>
      </c>
      <c r="D14" s="52">
        <f t="shared" si="1"/>
        <v>35.661269734688602</v>
      </c>
      <c r="E14" s="59">
        <f t="shared" si="2"/>
        <v>-14.61640616062609</v>
      </c>
      <c r="F14" s="68">
        <v>217.36</v>
      </c>
      <c r="G14" s="52">
        <f t="shared" si="3"/>
        <v>135.35349285348951</v>
      </c>
      <c r="H14" s="52">
        <f t="shared" si="4"/>
        <v>72.087452588210013</v>
      </c>
      <c r="I14" s="53">
        <f t="shared" si="5"/>
        <v>9.9190545583004752</v>
      </c>
      <c r="J14" s="58">
        <v>0</v>
      </c>
      <c r="K14" s="81">
        <v>20.100000000000001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20.100000000000001</v>
      </c>
      <c r="R14" s="91">
        <v>0.35</v>
      </c>
      <c r="S14" s="84">
        <v>0</v>
      </c>
      <c r="T14" s="84">
        <v>0</v>
      </c>
      <c r="U14" s="84">
        <v>42.92</v>
      </c>
      <c r="V14" s="84">
        <v>0</v>
      </c>
      <c r="W14" s="84">
        <v>63.7</v>
      </c>
      <c r="X14" s="94">
        <f t="shared" si="10"/>
        <v>0.35</v>
      </c>
      <c r="Y14" s="95">
        <f t="shared" si="11"/>
        <v>106.62</v>
      </c>
      <c r="Z14" s="91">
        <v>0</v>
      </c>
      <c r="AA14" s="84">
        <v>0</v>
      </c>
      <c r="AB14" s="84">
        <v>38.06</v>
      </c>
      <c r="AC14" s="84">
        <v>0</v>
      </c>
      <c r="AD14" s="96">
        <f t="shared" si="12"/>
        <v>38.06</v>
      </c>
      <c r="AE14" s="52">
        <f t="shared" si="13"/>
        <v>0</v>
      </c>
      <c r="AF14" s="118">
        <v>0.2075181451612903</v>
      </c>
      <c r="AG14" s="117">
        <v>0.36174731182795694</v>
      </c>
      <c r="AH14" s="54">
        <f t="shared" si="6"/>
        <v>9.7115364131391857</v>
      </c>
      <c r="AI14" s="63">
        <f t="shared" si="7"/>
        <v>5.121846527545955</v>
      </c>
      <c r="AJ14" s="64">
        <v>173.41349285348952</v>
      </c>
      <c r="AK14" s="61">
        <v>35.495136425937488</v>
      </c>
      <c r="AL14" s="66">
        <v>72.437452588210007</v>
      </c>
      <c r="AM14" s="61">
        <v>142.28126973468861</v>
      </c>
      <c r="AS14" s="121"/>
      <c r="BA14" s="42"/>
      <c r="BB14" s="42"/>
    </row>
    <row r="15" spans="1:54" ht="15.75" x14ac:dyDescent="0.25">
      <c r="A15" s="25">
        <v>7</v>
      </c>
      <c r="B15" s="69">
        <v>48.51</v>
      </c>
      <c r="C15" s="51">
        <f t="shared" si="0"/>
        <v>34.296571204466062</v>
      </c>
      <c r="D15" s="52">
        <f t="shared" si="1"/>
        <v>29.204700020156338</v>
      </c>
      <c r="E15" s="59">
        <f t="shared" si="2"/>
        <v>-14.9912712246224</v>
      </c>
      <c r="F15" s="68">
        <v>197.58</v>
      </c>
      <c r="G15" s="52">
        <f t="shared" si="3"/>
        <v>120.27528886475395</v>
      </c>
      <c r="H15" s="52">
        <f t="shared" si="4"/>
        <v>68.059004499796728</v>
      </c>
      <c r="I15" s="53">
        <f t="shared" si="5"/>
        <v>9.2457066354493254</v>
      </c>
      <c r="J15" s="58">
        <v>0</v>
      </c>
      <c r="K15" s="81">
        <v>20.100000000000001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20.100000000000001</v>
      </c>
      <c r="R15" s="91">
        <v>1.01</v>
      </c>
      <c r="S15" s="84">
        <v>0</v>
      </c>
      <c r="T15" s="84">
        <v>0</v>
      </c>
      <c r="U15" s="84">
        <v>37.28</v>
      </c>
      <c r="V15" s="84">
        <v>0</v>
      </c>
      <c r="W15" s="84">
        <v>63.98</v>
      </c>
      <c r="X15" s="94">
        <f t="shared" si="10"/>
        <v>1.01</v>
      </c>
      <c r="Y15" s="95">
        <f t="shared" si="11"/>
        <v>101.25999999999999</v>
      </c>
      <c r="Z15" s="91">
        <v>1.4</v>
      </c>
      <c r="AA15" s="84">
        <v>0</v>
      </c>
      <c r="AB15" s="84">
        <v>38.06</v>
      </c>
      <c r="AC15" s="84">
        <v>0</v>
      </c>
      <c r="AD15" s="96">
        <f t="shared" si="12"/>
        <v>39.46</v>
      </c>
      <c r="AE15" s="52">
        <f t="shared" si="13"/>
        <v>0</v>
      </c>
      <c r="AF15" s="118">
        <v>0.2075181451612903</v>
      </c>
      <c r="AG15" s="117">
        <v>0.36174731182795694</v>
      </c>
      <c r="AH15" s="54">
        <f t="shared" si="6"/>
        <v>9.0381884902880358</v>
      </c>
      <c r="AI15" s="63">
        <f t="shared" si="7"/>
        <v>4.7469814635496448</v>
      </c>
      <c r="AJ15" s="64">
        <v>159.73528886475395</v>
      </c>
      <c r="AK15" s="61">
        <v>34.296571204466062</v>
      </c>
      <c r="AL15" s="66">
        <v>69.069004499796733</v>
      </c>
      <c r="AM15" s="61">
        <v>130.46470002015633</v>
      </c>
      <c r="AS15" s="121"/>
      <c r="BA15" s="42"/>
      <c r="BB15" s="42"/>
    </row>
    <row r="16" spans="1:54" ht="15.75" x14ac:dyDescent="0.25">
      <c r="A16" s="25">
        <v>8</v>
      </c>
      <c r="B16" s="69">
        <v>63.64</v>
      </c>
      <c r="C16" s="51">
        <f t="shared" si="0"/>
        <v>36.4185631604674</v>
      </c>
      <c r="D16" s="52">
        <f t="shared" si="1"/>
        <v>41.702900857132761</v>
      </c>
      <c r="E16" s="59">
        <f t="shared" si="2"/>
        <v>-14.48146401760018</v>
      </c>
      <c r="F16" s="68">
        <v>200.94</v>
      </c>
      <c r="G16" s="52">
        <f t="shared" si="3"/>
        <v>136.57558337475996</v>
      </c>
      <c r="H16" s="52">
        <f t="shared" si="4"/>
        <v>54.698817722795859</v>
      </c>
      <c r="I16" s="53">
        <f t="shared" si="5"/>
        <v>9.6655989024441755</v>
      </c>
      <c r="J16" s="58">
        <v>0</v>
      </c>
      <c r="K16" s="81">
        <v>20.100000000000001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20.100000000000001</v>
      </c>
      <c r="R16" s="91">
        <v>7.26</v>
      </c>
      <c r="S16" s="84">
        <v>0</v>
      </c>
      <c r="T16" s="84">
        <v>0</v>
      </c>
      <c r="U16" s="84">
        <v>41.22</v>
      </c>
      <c r="V16" s="84">
        <v>0</v>
      </c>
      <c r="W16" s="84">
        <v>63.12</v>
      </c>
      <c r="X16" s="94">
        <f t="shared" si="10"/>
        <v>7.26</v>
      </c>
      <c r="Y16" s="95">
        <f t="shared" si="11"/>
        <v>104.34</v>
      </c>
      <c r="Z16" s="91">
        <v>8.3000000000000007</v>
      </c>
      <c r="AA16" s="84">
        <v>0</v>
      </c>
      <c r="AB16" s="84">
        <v>32.6</v>
      </c>
      <c r="AC16" s="84">
        <v>0</v>
      </c>
      <c r="AD16" s="96">
        <f t="shared" si="12"/>
        <v>40.900000000000006</v>
      </c>
      <c r="AE16" s="52">
        <f t="shared" si="13"/>
        <v>0</v>
      </c>
      <c r="AF16" s="118">
        <v>0.2075181451612903</v>
      </c>
      <c r="AG16" s="117">
        <v>0.36174731182795694</v>
      </c>
      <c r="AH16" s="54">
        <f t="shared" si="6"/>
        <v>9.458080757282886</v>
      </c>
      <c r="AI16" s="63">
        <f t="shared" si="7"/>
        <v>5.2567886705718649</v>
      </c>
      <c r="AJ16" s="64">
        <v>177.47558337475996</v>
      </c>
      <c r="AK16" s="61">
        <v>36.4185631604674</v>
      </c>
      <c r="AL16" s="66">
        <v>61.958817722795857</v>
      </c>
      <c r="AM16" s="61">
        <v>146.04290085713276</v>
      </c>
      <c r="AS16" s="121"/>
      <c r="BA16" s="42"/>
      <c r="BB16" s="42"/>
    </row>
    <row r="17" spans="1:54" ht="15.75" x14ac:dyDescent="0.25">
      <c r="A17" s="25">
        <v>9</v>
      </c>
      <c r="B17" s="69">
        <v>76.52000000000001</v>
      </c>
      <c r="C17" s="51">
        <f t="shared" si="0"/>
        <v>37.907706087422774</v>
      </c>
      <c r="D17" s="52">
        <f t="shared" si="1"/>
        <v>52.72084282496391</v>
      </c>
      <c r="E17" s="59">
        <f t="shared" si="2"/>
        <v>-14.1085489123867</v>
      </c>
      <c r="F17" s="68">
        <v>191.94</v>
      </c>
      <c r="G17" s="52">
        <f t="shared" si="3"/>
        <v>131.53196877351508</v>
      </c>
      <c r="H17" s="52">
        <f t="shared" si="4"/>
        <v>49.607770153842182</v>
      </c>
      <c r="I17" s="53">
        <f t="shared" si="5"/>
        <v>10.800261072642714</v>
      </c>
      <c r="J17" s="58">
        <v>0</v>
      </c>
      <c r="K17" s="81">
        <v>20.100000000000001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20.100000000000001</v>
      </c>
      <c r="R17" s="91">
        <v>22.7</v>
      </c>
      <c r="S17" s="84">
        <v>0</v>
      </c>
      <c r="T17" s="84">
        <v>0</v>
      </c>
      <c r="U17" s="84">
        <v>41.21</v>
      </c>
      <c r="V17" s="84">
        <v>0</v>
      </c>
      <c r="W17" s="84">
        <v>63.57</v>
      </c>
      <c r="X17" s="94">
        <f t="shared" si="10"/>
        <v>22.7</v>
      </c>
      <c r="Y17" s="95">
        <f t="shared" si="11"/>
        <v>104.78</v>
      </c>
      <c r="Z17" s="91">
        <v>9.4</v>
      </c>
      <c r="AA17" s="84">
        <v>0</v>
      </c>
      <c r="AB17" s="84">
        <v>54.92</v>
      </c>
      <c r="AC17" s="84">
        <v>0</v>
      </c>
      <c r="AD17" s="96">
        <f t="shared" si="12"/>
        <v>64.320000000000007</v>
      </c>
      <c r="AE17" s="52">
        <f t="shared" si="13"/>
        <v>0</v>
      </c>
      <c r="AF17" s="118">
        <v>0.2075181451612903</v>
      </c>
      <c r="AG17" s="117">
        <v>0.36174731182795694</v>
      </c>
      <c r="AH17" s="54">
        <f t="shared" si="6"/>
        <v>10.592742927481424</v>
      </c>
      <c r="AI17" s="63">
        <f t="shared" si="7"/>
        <v>5.6297037757853445</v>
      </c>
      <c r="AJ17" s="64">
        <v>195.85196877351507</v>
      </c>
      <c r="AK17" s="61">
        <v>37.907706087422774</v>
      </c>
      <c r="AL17" s="66">
        <v>72.307770153842185</v>
      </c>
      <c r="AM17" s="61">
        <v>157.50084282496391</v>
      </c>
      <c r="AS17" s="121"/>
      <c r="BA17" s="42"/>
      <c r="BB17" s="42"/>
    </row>
    <row r="18" spans="1:54" ht="15.75" x14ac:dyDescent="0.25">
      <c r="A18" s="25">
        <v>10</v>
      </c>
      <c r="B18" s="69">
        <v>67.87</v>
      </c>
      <c r="C18" s="51">
        <f t="shared" si="0"/>
        <v>37.545669945589154</v>
      </c>
      <c r="D18" s="52">
        <f t="shared" si="1"/>
        <v>44.675050519845144</v>
      </c>
      <c r="E18" s="59">
        <f t="shared" si="2"/>
        <v>-14.350720465434327</v>
      </c>
      <c r="F18" s="68">
        <v>188.12</v>
      </c>
      <c r="G18" s="52">
        <f t="shared" si="3"/>
        <v>133.54990937595801</v>
      </c>
      <c r="H18" s="52">
        <f t="shared" si="4"/>
        <v>43.843548509838655</v>
      </c>
      <c r="I18" s="53">
        <f t="shared" si="5"/>
        <v>10.726542114203285</v>
      </c>
      <c r="J18" s="58">
        <v>0</v>
      </c>
      <c r="K18" s="81">
        <v>20.100000000000001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20.100000000000001</v>
      </c>
      <c r="R18" s="91">
        <v>37</v>
      </c>
      <c r="S18" s="84">
        <v>0</v>
      </c>
      <c r="T18" s="84">
        <v>0</v>
      </c>
      <c r="U18" s="84">
        <v>41.21</v>
      </c>
      <c r="V18" s="84">
        <v>0</v>
      </c>
      <c r="W18" s="84">
        <v>63.57</v>
      </c>
      <c r="X18" s="94">
        <f t="shared" si="10"/>
        <v>37</v>
      </c>
      <c r="Y18" s="95">
        <f t="shared" si="11"/>
        <v>104.78</v>
      </c>
      <c r="Z18" s="91">
        <v>16.899999999999999</v>
      </c>
      <c r="AA18" s="84">
        <v>0</v>
      </c>
      <c r="AB18" s="84">
        <v>35</v>
      </c>
      <c r="AC18" s="84">
        <v>0</v>
      </c>
      <c r="AD18" s="96">
        <f t="shared" si="12"/>
        <v>51.9</v>
      </c>
      <c r="AE18" s="52">
        <f t="shared" si="13"/>
        <v>0</v>
      </c>
      <c r="AF18" s="118">
        <v>0.2075181451612903</v>
      </c>
      <c r="AG18" s="117">
        <v>0.36174731182795694</v>
      </c>
      <c r="AH18" s="54">
        <f t="shared" si="6"/>
        <v>10.519023969041996</v>
      </c>
      <c r="AI18" s="63">
        <f t="shared" si="7"/>
        <v>5.3875322227377183</v>
      </c>
      <c r="AJ18" s="64">
        <v>185.44990937595801</v>
      </c>
      <c r="AK18" s="61">
        <v>37.545669945589154</v>
      </c>
      <c r="AL18" s="66">
        <v>80.843548509838655</v>
      </c>
      <c r="AM18" s="61">
        <v>149.45505051984514</v>
      </c>
      <c r="AS18" s="121"/>
      <c r="BA18" s="42"/>
      <c r="BB18" s="42"/>
    </row>
    <row r="19" spans="1:54" ht="15.75" x14ac:dyDescent="0.25">
      <c r="A19" s="25">
        <v>11</v>
      </c>
      <c r="B19" s="69">
        <v>62.540000000000006</v>
      </c>
      <c r="C19" s="51">
        <f t="shared" si="0"/>
        <v>40.245237765867799</v>
      </c>
      <c r="D19" s="52">
        <f t="shared" si="1"/>
        <v>36.462664403421812</v>
      </c>
      <c r="E19" s="59">
        <f t="shared" si="2"/>
        <v>-14.16790216928961</v>
      </c>
      <c r="F19" s="68">
        <v>191.8</v>
      </c>
      <c r="G19" s="52">
        <f t="shared" si="3"/>
        <v>139.13722215525462</v>
      </c>
      <c r="H19" s="52">
        <f t="shared" si="4"/>
        <v>42.096973408104915</v>
      </c>
      <c r="I19" s="53">
        <f t="shared" si="5"/>
        <v>10.565804436640436</v>
      </c>
      <c r="J19" s="58">
        <v>0</v>
      </c>
      <c r="K19" s="81">
        <v>20.100000000000001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20.100000000000001</v>
      </c>
      <c r="R19" s="91">
        <v>34.17</v>
      </c>
      <c r="S19" s="84">
        <v>0</v>
      </c>
      <c r="T19" s="84">
        <v>0</v>
      </c>
      <c r="U19" s="84">
        <v>53.37</v>
      </c>
      <c r="V19" s="84">
        <v>0</v>
      </c>
      <c r="W19" s="84">
        <v>63.27</v>
      </c>
      <c r="X19" s="94">
        <f t="shared" si="10"/>
        <v>34.17</v>
      </c>
      <c r="Y19" s="95">
        <f t="shared" si="11"/>
        <v>116.64</v>
      </c>
      <c r="Z19" s="91">
        <v>11.5</v>
      </c>
      <c r="AA19" s="84">
        <v>0</v>
      </c>
      <c r="AB19" s="84">
        <v>35.32</v>
      </c>
      <c r="AC19" s="84">
        <v>0</v>
      </c>
      <c r="AD19" s="96">
        <f t="shared" si="12"/>
        <v>46.82</v>
      </c>
      <c r="AE19" s="52">
        <f t="shared" si="13"/>
        <v>0</v>
      </c>
      <c r="AF19" s="118">
        <v>0.2075181451612903</v>
      </c>
      <c r="AG19" s="117">
        <v>0.36174731182795694</v>
      </c>
      <c r="AH19" s="54">
        <f t="shared" si="6"/>
        <v>10.358286291479146</v>
      </c>
      <c r="AI19" s="63">
        <f t="shared" si="7"/>
        <v>5.5703505188824352</v>
      </c>
      <c r="AJ19" s="64">
        <v>185.95722215525461</v>
      </c>
      <c r="AK19" s="61">
        <v>40.245237765867799</v>
      </c>
      <c r="AL19" s="66">
        <v>76.266973408104917</v>
      </c>
      <c r="AM19" s="61">
        <v>153.10266440342181</v>
      </c>
      <c r="AS19" s="121"/>
      <c r="BA19" s="42"/>
      <c r="BB19" s="42"/>
    </row>
    <row r="20" spans="1:54" ht="15.75" x14ac:dyDescent="0.25">
      <c r="A20" s="25">
        <v>12</v>
      </c>
      <c r="B20" s="69">
        <v>69.569999999999993</v>
      </c>
      <c r="C20" s="51">
        <f t="shared" si="0"/>
        <v>38.477544201308781</v>
      </c>
      <c r="D20" s="52">
        <f t="shared" si="1"/>
        <v>45.405100904996033</v>
      </c>
      <c r="E20" s="59">
        <f t="shared" si="2"/>
        <v>-14.312645106304833</v>
      </c>
      <c r="F20" s="68">
        <v>210.29</v>
      </c>
      <c r="G20" s="52">
        <f t="shared" si="3"/>
        <v>142.56304500848222</v>
      </c>
      <c r="H20" s="52">
        <f t="shared" si="4"/>
        <v>56.531879259254566</v>
      </c>
      <c r="I20" s="53">
        <f t="shared" si="5"/>
        <v>11.195075732263179</v>
      </c>
      <c r="J20" s="58">
        <v>0</v>
      </c>
      <c r="K20" s="81">
        <v>20.100000000000001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20.100000000000001</v>
      </c>
      <c r="R20" s="91">
        <v>30.88</v>
      </c>
      <c r="S20" s="84">
        <v>0</v>
      </c>
      <c r="T20" s="84">
        <v>0</v>
      </c>
      <c r="U20" s="84">
        <v>42.21</v>
      </c>
      <c r="V20" s="84">
        <v>0</v>
      </c>
      <c r="W20" s="84">
        <v>62.23</v>
      </c>
      <c r="X20" s="94">
        <f t="shared" si="10"/>
        <v>30.88</v>
      </c>
      <c r="Y20" s="95">
        <f t="shared" si="11"/>
        <v>104.44</v>
      </c>
      <c r="Z20" s="91">
        <v>10.4</v>
      </c>
      <c r="AA20" s="84">
        <v>0</v>
      </c>
      <c r="AB20" s="84">
        <v>37.78</v>
      </c>
      <c r="AC20" s="84">
        <v>0</v>
      </c>
      <c r="AD20" s="96">
        <f t="shared" si="12"/>
        <v>48.18</v>
      </c>
      <c r="AE20" s="52">
        <f t="shared" si="13"/>
        <v>0</v>
      </c>
      <c r="AF20" s="118">
        <v>0.2075181451612903</v>
      </c>
      <c r="AG20" s="117">
        <v>0.36174731182795694</v>
      </c>
      <c r="AH20" s="54">
        <f t="shared" si="6"/>
        <v>10.98755758710189</v>
      </c>
      <c r="AI20" s="63">
        <f t="shared" si="7"/>
        <v>5.4256075818672116</v>
      </c>
      <c r="AJ20" s="64">
        <v>190.74304500848223</v>
      </c>
      <c r="AK20" s="61">
        <v>38.477544201308781</v>
      </c>
      <c r="AL20" s="66">
        <v>87.411879259254562</v>
      </c>
      <c r="AM20" s="61">
        <v>149.84510090499603</v>
      </c>
      <c r="AS20" s="121"/>
      <c r="BA20" s="42"/>
      <c r="BB20" s="42"/>
    </row>
    <row r="21" spans="1:54" ht="15.75" x14ac:dyDescent="0.25">
      <c r="A21" s="25">
        <v>13</v>
      </c>
      <c r="B21" s="69">
        <v>70.739999999999995</v>
      </c>
      <c r="C21" s="51">
        <f t="shared" si="0"/>
        <v>37.818080193966992</v>
      </c>
      <c r="D21" s="52">
        <f t="shared" si="1"/>
        <v>47.214407342990313</v>
      </c>
      <c r="E21" s="59">
        <f t="shared" si="2"/>
        <v>-14.29248753695733</v>
      </c>
      <c r="F21" s="68">
        <v>198.92</v>
      </c>
      <c r="G21" s="52">
        <f t="shared" si="3"/>
        <v>143.04159797473409</v>
      </c>
      <c r="H21" s="52">
        <f t="shared" si="4"/>
        <v>45.372256708185638</v>
      </c>
      <c r="I21" s="53">
        <f t="shared" si="5"/>
        <v>10.506145317080184</v>
      </c>
      <c r="J21" s="58">
        <v>0</v>
      </c>
      <c r="K21" s="81">
        <v>20.100000000000001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20.100000000000001</v>
      </c>
      <c r="R21" s="91">
        <v>26.04</v>
      </c>
      <c r="S21" s="84">
        <v>0</v>
      </c>
      <c r="T21" s="84">
        <v>0</v>
      </c>
      <c r="U21" s="84">
        <v>42.11</v>
      </c>
      <c r="V21" s="84">
        <v>0</v>
      </c>
      <c r="W21" s="84">
        <v>61.88</v>
      </c>
      <c r="X21" s="94">
        <f t="shared" si="10"/>
        <v>26.04</v>
      </c>
      <c r="Y21" s="95">
        <f t="shared" si="11"/>
        <v>103.99000000000001</v>
      </c>
      <c r="Z21" s="91">
        <v>15</v>
      </c>
      <c r="AA21" s="84">
        <v>0</v>
      </c>
      <c r="AB21" s="84">
        <v>31.26</v>
      </c>
      <c r="AC21" s="84">
        <v>0</v>
      </c>
      <c r="AD21" s="96">
        <f t="shared" si="12"/>
        <v>46.260000000000005</v>
      </c>
      <c r="AE21" s="52">
        <f t="shared" si="13"/>
        <v>0</v>
      </c>
      <c r="AF21" s="118">
        <v>0.2075181451612903</v>
      </c>
      <c r="AG21" s="117">
        <v>0.36174731182795694</v>
      </c>
      <c r="AH21" s="54">
        <f t="shared" si="6"/>
        <v>10.298627171918895</v>
      </c>
      <c r="AI21" s="63">
        <f t="shared" si="7"/>
        <v>5.4457651512147152</v>
      </c>
      <c r="AJ21" s="64">
        <v>189.30159797473411</v>
      </c>
      <c r="AK21" s="61">
        <v>37.818080193966992</v>
      </c>
      <c r="AL21" s="66">
        <v>71.412256708185637</v>
      </c>
      <c r="AM21" s="61">
        <v>151.20440734299032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72.91</v>
      </c>
      <c r="C22" s="51">
        <f t="shared" si="0"/>
        <v>37.363029571801896</v>
      </c>
      <c r="D22" s="52">
        <f t="shared" si="1"/>
        <v>49.764986791094842</v>
      </c>
      <c r="E22" s="59">
        <f t="shared" si="2"/>
        <v>-14.218016362896739</v>
      </c>
      <c r="F22" s="68">
        <v>209.94</v>
      </c>
      <c r="G22" s="52">
        <f t="shared" si="3"/>
        <v>140.49895892994272</v>
      </c>
      <c r="H22" s="52">
        <f t="shared" si="4"/>
        <v>58.680679435490092</v>
      </c>
      <c r="I22" s="53">
        <f t="shared" si="5"/>
        <v>10.760361634567206</v>
      </c>
      <c r="J22" s="58">
        <v>0</v>
      </c>
      <c r="K22" s="81">
        <v>20.100000000000001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20.100000000000001</v>
      </c>
      <c r="R22" s="91">
        <v>32.17</v>
      </c>
      <c r="S22" s="84">
        <v>0</v>
      </c>
      <c r="T22" s="84">
        <v>0</v>
      </c>
      <c r="U22" s="84">
        <v>42.24</v>
      </c>
      <c r="V22" s="84">
        <v>0</v>
      </c>
      <c r="W22" s="84">
        <v>62.24</v>
      </c>
      <c r="X22" s="94">
        <f t="shared" si="10"/>
        <v>32.17</v>
      </c>
      <c r="Y22" s="95">
        <f t="shared" si="11"/>
        <v>104.48</v>
      </c>
      <c r="Z22" s="91">
        <v>6.4</v>
      </c>
      <c r="AA22" s="84">
        <v>0</v>
      </c>
      <c r="AB22" s="84">
        <v>29.4</v>
      </c>
      <c r="AC22" s="84">
        <v>0</v>
      </c>
      <c r="AD22" s="96">
        <f t="shared" si="12"/>
        <v>35.799999999999997</v>
      </c>
      <c r="AE22" s="52">
        <f t="shared" si="13"/>
        <v>0</v>
      </c>
      <c r="AF22" s="118">
        <v>0.2075181451612903</v>
      </c>
      <c r="AG22" s="117">
        <v>0.36174731182795694</v>
      </c>
      <c r="AH22" s="54">
        <f t="shared" si="6"/>
        <v>10.552843489405916</v>
      </c>
      <c r="AI22" s="63">
        <f t="shared" si="7"/>
        <v>5.5202363252753059</v>
      </c>
      <c r="AJ22" s="64">
        <v>176.2989589299427</v>
      </c>
      <c r="AK22" s="61">
        <v>37.363029571801896</v>
      </c>
      <c r="AL22" s="66">
        <v>90.850679435490093</v>
      </c>
      <c r="AM22" s="61">
        <v>154.24498679109485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78.300000000000011</v>
      </c>
      <c r="C23" s="51">
        <f t="shared" si="0"/>
        <v>40.110870417031123</v>
      </c>
      <c r="D23" s="52">
        <f t="shared" si="1"/>
        <v>52.243084573372371</v>
      </c>
      <c r="E23" s="59">
        <f t="shared" si="2"/>
        <v>-14.053954990403488</v>
      </c>
      <c r="F23" s="68">
        <v>215.76</v>
      </c>
      <c r="G23" s="52">
        <f t="shared" si="3"/>
        <v>157.88880692027237</v>
      </c>
      <c r="H23" s="52">
        <f t="shared" si="4"/>
        <v>46.45420018402433</v>
      </c>
      <c r="I23" s="53">
        <f t="shared" si="5"/>
        <v>11.416992895703261</v>
      </c>
      <c r="J23" s="58">
        <v>0</v>
      </c>
      <c r="K23" s="81">
        <v>20.100000000000001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20.100000000000001</v>
      </c>
      <c r="R23" s="91">
        <v>30.99</v>
      </c>
      <c r="S23" s="84">
        <v>0</v>
      </c>
      <c r="T23" s="84">
        <v>0</v>
      </c>
      <c r="U23" s="84">
        <v>42.24</v>
      </c>
      <c r="V23" s="84">
        <v>0</v>
      </c>
      <c r="W23" s="84">
        <v>62.71</v>
      </c>
      <c r="X23" s="94">
        <f t="shared" si="10"/>
        <v>30.99</v>
      </c>
      <c r="Y23" s="95">
        <f t="shared" si="11"/>
        <v>104.95</v>
      </c>
      <c r="Z23" s="91">
        <v>10</v>
      </c>
      <c r="AA23" s="84">
        <v>0</v>
      </c>
      <c r="AB23" s="84">
        <v>38.44</v>
      </c>
      <c r="AC23" s="84">
        <v>0</v>
      </c>
      <c r="AD23" s="96">
        <f t="shared" si="12"/>
        <v>48.44</v>
      </c>
      <c r="AE23" s="52">
        <f t="shared" si="13"/>
        <v>0</v>
      </c>
      <c r="AF23" s="118">
        <v>0.2075181451612903</v>
      </c>
      <c r="AG23" s="117">
        <v>0.36174731182795694</v>
      </c>
      <c r="AH23" s="54">
        <f t="shared" si="6"/>
        <v>11.209474750541972</v>
      </c>
      <c r="AI23" s="63">
        <f t="shared" si="7"/>
        <v>5.6842976977685566</v>
      </c>
      <c r="AJ23" s="64">
        <v>206.32880692027237</v>
      </c>
      <c r="AK23" s="61">
        <v>40.110870417031123</v>
      </c>
      <c r="AL23" s="66">
        <v>77.444200184024325</v>
      </c>
      <c r="AM23" s="61">
        <v>157.19308457337237</v>
      </c>
      <c r="AS23" s="121"/>
      <c r="BA23" s="42"/>
      <c r="BB23" s="42"/>
    </row>
    <row r="24" spans="1:54" ht="15.75" x14ac:dyDescent="0.25">
      <c r="A24" s="25">
        <v>16</v>
      </c>
      <c r="B24" s="69">
        <v>81.759999999999991</v>
      </c>
      <c r="C24" s="51">
        <f t="shared" si="0"/>
        <v>40.228478812999889</v>
      </c>
      <c r="D24" s="52">
        <f t="shared" si="1"/>
        <v>55.490846440532806</v>
      </c>
      <c r="E24" s="59">
        <f t="shared" si="2"/>
        <v>-13.959325253532731</v>
      </c>
      <c r="F24" s="68">
        <v>236.51</v>
      </c>
      <c r="G24" s="52">
        <f t="shared" si="3"/>
        <v>165.87294475395441</v>
      </c>
      <c r="H24" s="52">
        <f t="shared" si="4"/>
        <v>58.863626678496431</v>
      </c>
      <c r="I24" s="53">
        <f t="shared" si="5"/>
        <v>11.773428567549134</v>
      </c>
      <c r="J24" s="58">
        <v>0</v>
      </c>
      <c r="K24" s="81">
        <v>20.100000000000001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20.100000000000001</v>
      </c>
      <c r="R24" s="91">
        <v>22.12</v>
      </c>
      <c r="S24" s="84">
        <v>0</v>
      </c>
      <c r="T24" s="84">
        <v>0</v>
      </c>
      <c r="U24" s="84">
        <v>42.24</v>
      </c>
      <c r="V24" s="84">
        <v>0</v>
      </c>
      <c r="W24" s="84">
        <v>62.63</v>
      </c>
      <c r="X24" s="94">
        <f t="shared" si="10"/>
        <v>22.12</v>
      </c>
      <c r="Y24" s="95">
        <f t="shared" si="11"/>
        <v>104.87</v>
      </c>
      <c r="Z24" s="91">
        <v>7.5</v>
      </c>
      <c r="AA24" s="84">
        <v>0</v>
      </c>
      <c r="AB24" s="84">
        <v>38.44</v>
      </c>
      <c r="AC24" s="84">
        <v>0</v>
      </c>
      <c r="AD24" s="96">
        <f t="shared" si="12"/>
        <v>45.94</v>
      </c>
      <c r="AE24" s="52">
        <f t="shared" si="13"/>
        <v>0</v>
      </c>
      <c r="AF24" s="118">
        <v>0.2075181451612903</v>
      </c>
      <c r="AG24" s="117">
        <v>0.36174731182795694</v>
      </c>
      <c r="AH24" s="54">
        <f t="shared" si="6"/>
        <v>11.565910422387844</v>
      </c>
      <c r="AI24" s="63">
        <f t="shared" si="7"/>
        <v>5.7789274346393142</v>
      </c>
      <c r="AJ24" s="64">
        <v>211.81294475395441</v>
      </c>
      <c r="AK24" s="61">
        <v>40.228478812999889</v>
      </c>
      <c r="AL24" s="66">
        <v>80.983626678496435</v>
      </c>
      <c r="AM24" s="61">
        <v>160.36084644053281</v>
      </c>
      <c r="AS24" s="121"/>
      <c r="BA24" s="42"/>
      <c r="BB24" s="42"/>
    </row>
    <row r="25" spans="1:54" ht="15.75" x14ac:dyDescent="0.25">
      <c r="A25" s="25">
        <v>17</v>
      </c>
      <c r="B25" s="69">
        <v>77.83</v>
      </c>
      <c r="C25" s="51">
        <f t="shared" si="0"/>
        <v>42.768961502853337</v>
      </c>
      <c r="D25" s="52">
        <f t="shared" si="1"/>
        <v>49.147749854834501</v>
      </c>
      <c r="E25" s="59">
        <f t="shared" si="2"/>
        <v>-14.086711357687838</v>
      </c>
      <c r="F25" s="68">
        <v>258</v>
      </c>
      <c r="G25" s="52">
        <f t="shared" si="3"/>
        <v>163.8860802748884</v>
      </c>
      <c r="H25" s="52">
        <f t="shared" si="4"/>
        <v>82.321871376339899</v>
      </c>
      <c r="I25" s="53">
        <f t="shared" si="5"/>
        <v>11.792048348771717</v>
      </c>
      <c r="J25" s="58">
        <v>0</v>
      </c>
      <c r="K25" s="81">
        <v>20.100000000000001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20.100000000000001</v>
      </c>
      <c r="R25" s="91">
        <v>5.92</v>
      </c>
      <c r="S25" s="84">
        <v>0</v>
      </c>
      <c r="T25" s="84">
        <v>0</v>
      </c>
      <c r="U25" s="84">
        <v>42.24</v>
      </c>
      <c r="V25" s="84">
        <v>0</v>
      </c>
      <c r="W25" s="84">
        <v>62.01</v>
      </c>
      <c r="X25" s="94">
        <f t="shared" si="10"/>
        <v>5.92</v>
      </c>
      <c r="Y25" s="95">
        <f t="shared" si="11"/>
        <v>104.25</v>
      </c>
      <c r="Z25" s="91">
        <v>2.7</v>
      </c>
      <c r="AA25" s="84">
        <v>0</v>
      </c>
      <c r="AB25" s="84">
        <v>38.44</v>
      </c>
      <c r="AC25" s="84">
        <v>0</v>
      </c>
      <c r="AD25" s="96">
        <f t="shared" si="12"/>
        <v>41.14</v>
      </c>
      <c r="AE25" s="52">
        <f t="shared" si="13"/>
        <v>0</v>
      </c>
      <c r="AF25" s="118">
        <v>0.2075181451612903</v>
      </c>
      <c r="AG25" s="117">
        <v>0.36174731182795694</v>
      </c>
      <c r="AH25" s="54">
        <f t="shared" si="6"/>
        <v>11.584530203610427</v>
      </c>
      <c r="AI25" s="63">
        <f t="shared" si="7"/>
        <v>5.651541330484207</v>
      </c>
      <c r="AJ25" s="64">
        <v>205.02608027488839</v>
      </c>
      <c r="AK25" s="61">
        <v>42.768961502853337</v>
      </c>
      <c r="AL25" s="66">
        <v>88.241871376339901</v>
      </c>
      <c r="AM25" s="61">
        <v>153.3977498548345</v>
      </c>
      <c r="AS25" s="121"/>
      <c r="BA25" s="42"/>
      <c r="BB25" s="42"/>
    </row>
    <row r="26" spans="1:54" ht="15.75" x14ac:dyDescent="0.25">
      <c r="A26" s="25">
        <v>18</v>
      </c>
      <c r="B26" s="69">
        <v>76.47</v>
      </c>
      <c r="C26" s="51">
        <f t="shared" si="0"/>
        <v>41.895411341185735</v>
      </c>
      <c r="D26" s="52">
        <f t="shared" si="1"/>
        <v>48.685097350822659</v>
      </c>
      <c r="E26" s="59">
        <f t="shared" si="2"/>
        <v>-14.110508692008429</v>
      </c>
      <c r="F26" s="68">
        <v>247.52</v>
      </c>
      <c r="G26" s="52">
        <f t="shared" si="3"/>
        <v>151.8788670011227</v>
      </c>
      <c r="H26" s="52">
        <f t="shared" si="4"/>
        <v>84.541816006918623</v>
      </c>
      <c r="I26" s="53">
        <f t="shared" si="5"/>
        <v>11.099316991958718</v>
      </c>
      <c r="J26" s="58">
        <v>0</v>
      </c>
      <c r="K26" s="81">
        <v>20.100000000000001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20.100000000000001</v>
      </c>
      <c r="R26" s="91">
        <v>0.87</v>
      </c>
      <c r="S26" s="84">
        <v>0</v>
      </c>
      <c r="T26" s="84">
        <v>0</v>
      </c>
      <c r="U26" s="84">
        <v>42.24</v>
      </c>
      <c r="V26" s="84">
        <v>0</v>
      </c>
      <c r="W26" s="84">
        <v>62.52</v>
      </c>
      <c r="X26" s="94">
        <f t="shared" si="10"/>
        <v>0.87</v>
      </c>
      <c r="Y26" s="95">
        <f t="shared" si="11"/>
        <v>104.76</v>
      </c>
      <c r="Z26" s="91">
        <v>0</v>
      </c>
      <c r="AA26" s="84">
        <v>0</v>
      </c>
      <c r="AB26" s="84">
        <v>38.44</v>
      </c>
      <c r="AC26" s="84">
        <v>0</v>
      </c>
      <c r="AD26" s="96">
        <f t="shared" si="12"/>
        <v>38.44</v>
      </c>
      <c r="AE26" s="52">
        <f t="shared" si="13"/>
        <v>0</v>
      </c>
      <c r="AF26" s="118">
        <v>0.2075181451612903</v>
      </c>
      <c r="AG26" s="117">
        <v>0.36174731182795694</v>
      </c>
      <c r="AH26" s="54">
        <f t="shared" si="6"/>
        <v>10.891798846797428</v>
      </c>
      <c r="AI26" s="63">
        <f t="shared" si="7"/>
        <v>5.6277439961636162</v>
      </c>
      <c r="AJ26" s="64">
        <v>190.3188670011227</v>
      </c>
      <c r="AK26" s="61">
        <v>41.895411341185735</v>
      </c>
      <c r="AL26" s="128">
        <v>85.411816006918627</v>
      </c>
      <c r="AM26" s="61">
        <v>153.44509735082266</v>
      </c>
      <c r="AS26" s="121"/>
      <c r="BA26" s="42"/>
      <c r="BB26" s="42"/>
    </row>
    <row r="27" spans="1:54" ht="15.75" x14ac:dyDescent="0.25">
      <c r="A27" s="25">
        <v>19</v>
      </c>
      <c r="B27" s="69">
        <v>104.28999999999999</v>
      </c>
      <c r="C27" s="51">
        <f t="shared" si="0"/>
        <v>50.678100340017203</v>
      </c>
      <c r="D27" s="52">
        <f t="shared" si="1"/>
        <v>66.902088886680673</v>
      </c>
      <c r="E27" s="59">
        <f t="shared" si="2"/>
        <v>-13.29018922669791</v>
      </c>
      <c r="F27" s="68">
        <v>236.62</v>
      </c>
      <c r="G27" s="52">
        <f t="shared" si="3"/>
        <v>148.15283289410311</v>
      </c>
      <c r="H27" s="52">
        <f t="shared" si="4"/>
        <v>77.815103924463699</v>
      </c>
      <c r="I27" s="53">
        <f t="shared" si="5"/>
        <v>10.652063181433194</v>
      </c>
      <c r="J27" s="58">
        <v>0</v>
      </c>
      <c r="K27" s="81">
        <v>20.100000000000001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20.100000000000001</v>
      </c>
      <c r="R27" s="91">
        <v>0</v>
      </c>
      <c r="S27" s="84">
        <v>0</v>
      </c>
      <c r="T27" s="84">
        <v>0</v>
      </c>
      <c r="U27" s="84">
        <v>43.84</v>
      </c>
      <c r="V27" s="84">
        <v>0</v>
      </c>
      <c r="W27" s="84">
        <v>62.4</v>
      </c>
      <c r="X27" s="94">
        <f t="shared" si="10"/>
        <v>0</v>
      </c>
      <c r="Y27" s="95">
        <f t="shared" si="11"/>
        <v>106.24000000000001</v>
      </c>
      <c r="Z27" s="91">
        <v>0</v>
      </c>
      <c r="AA27" s="84">
        <v>0</v>
      </c>
      <c r="AB27" s="84">
        <v>38.44</v>
      </c>
      <c r="AC27" s="84">
        <v>0</v>
      </c>
      <c r="AD27" s="96">
        <f t="shared" si="12"/>
        <v>38.44</v>
      </c>
      <c r="AE27" s="52">
        <f t="shared" si="13"/>
        <v>0</v>
      </c>
      <c r="AF27" s="118">
        <v>0.2075181451612903</v>
      </c>
      <c r="AG27" s="117">
        <v>0.36174731182795694</v>
      </c>
      <c r="AH27" s="54">
        <f t="shared" si="6"/>
        <v>10.444545036271904</v>
      </c>
      <c r="AI27" s="63">
        <f t="shared" si="7"/>
        <v>6.4480634614741348</v>
      </c>
      <c r="AJ27" s="64">
        <v>186.59283289410311</v>
      </c>
      <c r="AK27" s="61">
        <v>50.678100340017203</v>
      </c>
      <c r="AL27" s="128">
        <v>77.815103924463699</v>
      </c>
      <c r="AM27" s="61">
        <v>173.14208888668068</v>
      </c>
      <c r="AS27" s="121"/>
      <c r="BA27" s="42"/>
      <c r="BB27" s="42"/>
    </row>
    <row r="28" spans="1:54" ht="15.75" x14ac:dyDescent="0.25">
      <c r="A28" s="25">
        <v>20</v>
      </c>
      <c r="B28" s="69">
        <v>86.06</v>
      </c>
      <c r="C28" s="51">
        <f t="shared" si="0"/>
        <v>45.689019334013771</v>
      </c>
      <c r="D28" s="52">
        <f t="shared" si="1"/>
        <v>53.73648336341833</v>
      </c>
      <c r="E28" s="59">
        <f t="shared" si="2"/>
        <v>-13.365502697432126</v>
      </c>
      <c r="F28" s="68">
        <v>228.55</v>
      </c>
      <c r="G28" s="52">
        <f t="shared" si="3"/>
        <v>141.72740674610782</v>
      </c>
      <c r="H28" s="52">
        <f t="shared" si="4"/>
        <v>76.477185513100025</v>
      </c>
      <c r="I28" s="53">
        <f t="shared" si="5"/>
        <v>10.345407740792128</v>
      </c>
      <c r="J28" s="58">
        <v>0</v>
      </c>
      <c r="K28" s="81">
        <v>20.100000000000001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20.100000000000001</v>
      </c>
      <c r="R28" s="91">
        <v>0</v>
      </c>
      <c r="S28" s="84">
        <v>0</v>
      </c>
      <c r="T28" s="84">
        <v>0</v>
      </c>
      <c r="U28" s="84">
        <v>59.21</v>
      </c>
      <c r="V28" s="84">
        <v>0</v>
      </c>
      <c r="W28" s="84">
        <v>62.57</v>
      </c>
      <c r="X28" s="94">
        <f t="shared" si="10"/>
        <v>0</v>
      </c>
      <c r="Y28" s="95">
        <f t="shared" si="11"/>
        <v>121.78</v>
      </c>
      <c r="Z28" s="91">
        <v>0</v>
      </c>
      <c r="AA28" s="84">
        <v>0</v>
      </c>
      <c r="AB28" s="84">
        <v>38.44</v>
      </c>
      <c r="AC28" s="84">
        <v>0</v>
      </c>
      <c r="AD28" s="96">
        <f t="shared" si="12"/>
        <v>38.44</v>
      </c>
      <c r="AE28" s="52">
        <f t="shared" si="13"/>
        <v>0</v>
      </c>
      <c r="AF28" s="118">
        <v>0.2075181451612903</v>
      </c>
      <c r="AG28" s="117">
        <v>0.36174731182795694</v>
      </c>
      <c r="AH28" s="54">
        <f t="shared" si="6"/>
        <v>10.137889595630838</v>
      </c>
      <c r="AI28" s="63">
        <f t="shared" si="7"/>
        <v>6.3727499907399192</v>
      </c>
      <c r="AJ28" s="64">
        <v>180.16740674610782</v>
      </c>
      <c r="AK28" s="61">
        <v>45.689019334013771</v>
      </c>
      <c r="AL28" s="128">
        <v>76.477185513100025</v>
      </c>
      <c r="AM28" s="61">
        <v>175.51648336341833</v>
      </c>
      <c r="AS28" s="121"/>
      <c r="BA28" s="42"/>
      <c r="BB28" s="42"/>
    </row>
    <row r="29" spans="1:54" ht="15.75" x14ac:dyDescent="0.25">
      <c r="A29" s="25">
        <v>21</v>
      </c>
      <c r="B29" s="69">
        <v>82.61</v>
      </c>
      <c r="C29" s="51">
        <f t="shared" si="0"/>
        <v>45.675888317411101</v>
      </c>
      <c r="D29" s="52">
        <f t="shared" si="1"/>
        <v>50.11123799046382</v>
      </c>
      <c r="E29" s="59">
        <f t="shared" si="2"/>
        <v>-13.177126307874909</v>
      </c>
      <c r="F29" s="68">
        <v>247.88</v>
      </c>
      <c r="G29" s="52">
        <f t="shared" si="3"/>
        <v>152.85776662878342</v>
      </c>
      <c r="H29" s="52">
        <f t="shared" si="4"/>
        <v>83.967971340626917</v>
      </c>
      <c r="I29" s="53">
        <f t="shared" si="5"/>
        <v>11.054262030589634</v>
      </c>
      <c r="J29" s="58">
        <v>0</v>
      </c>
      <c r="K29" s="81">
        <v>20.100000000000001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20.100000000000001</v>
      </c>
      <c r="R29" s="91">
        <v>0</v>
      </c>
      <c r="S29" s="84">
        <v>0</v>
      </c>
      <c r="T29" s="84">
        <v>0</v>
      </c>
      <c r="U29" s="84">
        <v>68.069999999999993</v>
      </c>
      <c r="V29" s="84">
        <v>0</v>
      </c>
      <c r="W29" s="84">
        <v>62.96</v>
      </c>
      <c r="X29" s="94">
        <f t="shared" si="10"/>
        <v>0</v>
      </c>
      <c r="Y29" s="95">
        <f t="shared" si="11"/>
        <v>131.03</v>
      </c>
      <c r="Z29" s="91">
        <v>0</v>
      </c>
      <c r="AA29" s="84">
        <v>0</v>
      </c>
      <c r="AB29" s="84">
        <v>38.44</v>
      </c>
      <c r="AC29" s="84">
        <v>0</v>
      </c>
      <c r="AD29" s="96">
        <f t="shared" si="12"/>
        <v>38.44</v>
      </c>
      <c r="AE29" s="52">
        <f t="shared" si="13"/>
        <v>0</v>
      </c>
      <c r="AF29" s="118">
        <v>0.18086491935483867</v>
      </c>
      <c r="AG29" s="117">
        <v>0.38840053763440857</v>
      </c>
      <c r="AH29" s="54">
        <f t="shared" si="6"/>
        <v>10.873397111234794</v>
      </c>
      <c r="AI29" s="63">
        <f t="shared" si="7"/>
        <v>6.5344731544906836</v>
      </c>
      <c r="AJ29" s="64">
        <v>191.29776662878342</v>
      </c>
      <c r="AK29" s="61">
        <v>45.675888317411101</v>
      </c>
      <c r="AL29" s="128">
        <v>83.967971340626917</v>
      </c>
      <c r="AM29" s="61">
        <v>181.14123799046382</v>
      </c>
      <c r="AS29" s="121"/>
      <c r="BA29" s="42"/>
      <c r="BB29" s="42"/>
    </row>
    <row r="30" spans="1:54" ht="15.75" x14ac:dyDescent="0.25">
      <c r="A30" s="25">
        <v>22</v>
      </c>
      <c r="B30" s="69">
        <v>86.63</v>
      </c>
      <c r="C30" s="51">
        <f t="shared" si="0"/>
        <v>44.42387887025459</v>
      </c>
      <c r="D30" s="52">
        <f t="shared" si="1"/>
        <v>55.382285601163687</v>
      </c>
      <c r="E30" s="59">
        <f t="shared" si="2"/>
        <v>-13.176164471418248</v>
      </c>
      <c r="F30" s="68">
        <v>256.99</v>
      </c>
      <c r="G30" s="52">
        <f t="shared" si="3"/>
        <v>163.36971880198166</v>
      </c>
      <c r="H30" s="52">
        <f t="shared" si="4"/>
        <v>82.219842560837876</v>
      </c>
      <c r="I30" s="53">
        <f t="shared" si="5"/>
        <v>11.400438637180436</v>
      </c>
      <c r="J30" s="58">
        <v>0</v>
      </c>
      <c r="K30" s="81">
        <v>20.079999999999998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20.079999999999998</v>
      </c>
      <c r="R30" s="91">
        <v>0</v>
      </c>
      <c r="S30" s="84"/>
      <c r="T30" s="84">
        <v>0</v>
      </c>
      <c r="U30" s="84">
        <v>62.86</v>
      </c>
      <c r="V30" s="84">
        <v>0</v>
      </c>
      <c r="W30" s="84">
        <v>63.49</v>
      </c>
      <c r="X30" s="94">
        <f t="shared" si="10"/>
        <v>0</v>
      </c>
      <c r="Y30" s="95">
        <f t="shared" si="11"/>
        <v>126.35</v>
      </c>
      <c r="Z30" s="91">
        <v>0</v>
      </c>
      <c r="AA30" s="84">
        <v>0</v>
      </c>
      <c r="AB30" s="84">
        <v>38.44</v>
      </c>
      <c r="AC30" s="84">
        <v>0</v>
      </c>
      <c r="AD30" s="96">
        <f t="shared" si="12"/>
        <v>38.44</v>
      </c>
      <c r="AE30" s="52">
        <f t="shared" si="13"/>
        <v>0</v>
      </c>
      <c r="AF30" s="118">
        <v>0.18086491935483867</v>
      </c>
      <c r="AG30" s="117">
        <v>0.38840053763440857</v>
      </c>
      <c r="AH30" s="54">
        <f t="shared" si="6"/>
        <v>11.219573717825597</v>
      </c>
      <c r="AI30" s="63">
        <f t="shared" si="7"/>
        <v>6.515434990947341</v>
      </c>
      <c r="AJ30" s="64">
        <v>201.80971880198166</v>
      </c>
      <c r="AK30" s="61">
        <v>44.42387887025459</v>
      </c>
      <c r="AL30" s="128">
        <v>82.219842560837876</v>
      </c>
      <c r="AM30" s="61">
        <v>181.73228560116368</v>
      </c>
      <c r="AS30" s="121"/>
      <c r="BA30" s="42"/>
      <c r="BB30" s="42"/>
    </row>
    <row r="31" spans="1:54" ht="15.75" x14ac:dyDescent="0.25">
      <c r="A31" s="25">
        <v>23</v>
      </c>
      <c r="B31" s="69">
        <v>99.5</v>
      </c>
      <c r="C31" s="51">
        <f t="shared" si="0"/>
        <v>43.906685955839485</v>
      </c>
      <c r="D31" s="52">
        <f t="shared" si="1"/>
        <v>69.016413684767031</v>
      </c>
      <c r="E31" s="59">
        <f t="shared" si="2"/>
        <v>-13.423099640606496</v>
      </c>
      <c r="F31" s="68">
        <v>248.11</v>
      </c>
      <c r="G31" s="52">
        <f t="shared" si="3"/>
        <v>153.74398256553309</v>
      </c>
      <c r="H31" s="52">
        <f t="shared" si="4"/>
        <v>83.342915087802737</v>
      </c>
      <c r="I31" s="53">
        <f t="shared" si="5"/>
        <v>11.02310234666411</v>
      </c>
      <c r="J31" s="58">
        <v>0</v>
      </c>
      <c r="K31" s="81">
        <v>20.079999999999998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20.079999999999998</v>
      </c>
      <c r="R31" s="91">
        <v>0</v>
      </c>
      <c r="S31" s="84">
        <v>0</v>
      </c>
      <c r="T31" s="84">
        <v>0</v>
      </c>
      <c r="U31" s="84">
        <v>40.78</v>
      </c>
      <c r="V31" s="84">
        <v>0</v>
      </c>
      <c r="W31" s="84">
        <v>63.88</v>
      </c>
      <c r="X31" s="94">
        <f t="shared" si="10"/>
        <v>0</v>
      </c>
      <c r="Y31" s="95">
        <f t="shared" si="11"/>
        <v>104.66</v>
      </c>
      <c r="Z31" s="91">
        <v>0</v>
      </c>
      <c r="AA31" s="84">
        <v>0</v>
      </c>
      <c r="AB31" s="84">
        <v>37.39</v>
      </c>
      <c r="AC31" s="84">
        <v>0</v>
      </c>
      <c r="AD31" s="96">
        <f t="shared" si="12"/>
        <v>37.39</v>
      </c>
      <c r="AE31" s="52">
        <f t="shared" si="13"/>
        <v>0</v>
      </c>
      <c r="AF31" s="118">
        <v>0.18086491935483867</v>
      </c>
      <c r="AG31" s="117">
        <v>0.38840053763440857</v>
      </c>
      <c r="AH31" s="54">
        <f t="shared" si="6"/>
        <v>10.842237427309271</v>
      </c>
      <c r="AI31" s="63">
        <f t="shared" si="7"/>
        <v>6.268499821759093</v>
      </c>
      <c r="AJ31" s="64">
        <v>191.1339825655331</v>
      </c>
      <c r="AK31" s="61">
        <v>43.906685955839485</v>
      </c>
      <c r="AL31" s="128">
        <v>83.342915087802737</v>
      </c>
      <c r="AM31" s="61">
        <v>173.67641368476703</v>
      </c>
      <c r="AS31" s="121"/>
      <c r="BA31" s="42"/>
      <c r="BB31" s="42"/>
    </row>
    <row r="32" spans="1:54" ht="16.5" thickBot="1" x14ac:dyDescent="0.3">
      <c r="A32" s="26">
        <v>24</v>
      </c>
      <c r="B32" s="70">
        <v>98.6</v>
      </c>
      <c r="C32" s="55">
        <f t="shared" si="0"/>
        <v>41.014632050887066</v>
      </c>
      <c r="D32" s="52">
        <f t="shared" si="1"/>
        <v>71.053822814702585</v>
      </c>
      <c r="E32" s="59">
        <f t="shared" si="2"/>
        <v>-13.468454865589623</v>
      </c>
      <c r="F32" s="71">
        <v>237.98</v>
      </c>
      <c r="G32" s="56">
        <f t="shared" si="3"/>
        <v>151.35466329411815</v>
      </c>
      <c r="H32" s="52">
        <f t="shared" si="4"/>
        <v>75.919531034092813</v>
      </c>
      <c r="I32" s="53">
        <f t="shared" si="5"/>
        <v>10.705805671788973</v>
      </c>
      <c r="J32" s="58">
        <v>0</v>
      </c>
      <c r="K32" s="81">
        <v>20.079999999999998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20.079999999999998</v>
      </c>
      <c r="R32" s="91">
        <v>0</v>
      </c>
      <c r="S32" s="84">
        <v>0</v>
      </c>
      <c r="T32" s="84">
        <v>0</v>
      </c>
      <c r="U32" s="84">
        <v>40.6</v>
      </c>
      <c r="V32" s="84">
        <v>0</v>
      </c>
      <c r="W32" s="84">
        <v>63.34</v>
      </c>
      <c r="X32" s="94">
        <f t="shared" si="10"/>
        <v>0</v>
      </c>
      <c r="Y32" s="95">
        <f t="shared" si="11"/>
        <v>103.94</v>
      </c>
      <c r="Z32" s="92">
        <v>0</v>
      </c>
      <c r="AA32" s="93">
        <v>0</v>
      </c>
      <c r="AB32" s="93">
        <v>39.17</v>
      </c>
      <c r="AC32" s="93">
        <v>0</v>
      </c>
      <c r="AD32" s="96">
        <f t="shared" si="12"/>
        <v>39.17</v>
      </c>
      <c r="AE32" s="52">
        <f t="shared" si="13"/>
        <v>0</v>
      </c>
      <c r="AF32" s="118">
        <v>0.18086491935483867</v>
      </c>
      <c r="AG32" s="117">
        <v>0.38840053763440857</v>
      </c>
      <c r="AH32" s="54">
        <f t="shared" si="6"/>
        <v>10.524940752434134</v>
      </c>
      <c r="AI32" s="63">
        <f t="shared" si="7"/>
        <v>6.2231445967759669</v>
      </c>
      <c r="AJ32" s="65">
        <v>190.52466329411817</v>
      </c>
      <c r="AK32" s="62">
        <v>41.014632050887066</v>
      </c>
      <c r="AL32" s="129">
        <v>75.919531034092813</v>
      </c>
      <c r="AM32" s="62">
        <v>174.99382281470258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104.28999999999999</v>
      </c>
      <c r="C33" s="40">
        <f t="shared" ref="C33:AE33" si="14">MAX(C9:C32)</f>
        <v>50.678100340017203</v>
      </c>
      <c r="D33" s="40">
        <f t="shared" si="14"/>
        <v>71.053822814702585</v>
      </c>
      <c r="E33" s="40">
        <f t="shared" si="14"/>
        <v>-13.176164471418248</v>
      </c>
      <c r="F33" s="40">
        <f t="shared" si="14"/>
        <v>258</v>
      </c>
      <c r="G33" s="40">
        <f t="shared" si="14"/>
        <v>165.87294475395441</v>
      </c>
      <c r="H33" s="40">
        <f t="shared" si="14"/>
        <v>84.541816006918623</v>
      </c>
      <c r="I33" s="40">
        <f t="shared" si="14"/>
        <v>11.792048348771717</v>
      </c>
      <c r="J33" s="40">
        <f t="shared" si="14"/>
        <v>0</v>
      </c>
      <c r="K33" s="40">
        <f t="shared" si="14"/>
        <v>20.100000000000001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20.100000000000001</v>
      </c>
      <c r="R33" s="40">
        <f t="shared" si="14"/>
        <v>37</v>
      </c>
      <c r="S33" s="40">
        <f t="shared" si="14"/>
        <v>0</v>
      </c>
      <c r="T33" s="40">
        <f t="shared" si="14"/>
        <v>0</v>
      </c>
      <c r="U33" s="40">
        <f t="shared" si="14"/>
        <v>68.069999999999993</v>
      </c>
      <c r="V33" s="40">
        <f t="shared" si="14"/>
        <v>0</v>
      </c>
      <c r="W33" s="40">
        <f t="shared" si="14"/>
        <v>64.510000000000005</v>
      </c>
      <c r="X33" s="40">
        <f t="shared" si="14"/>
        <v>37</v>
      </c>
      <c r="Y33" s="40">
        <f t="shared" si="14"/>
        <v>131.03</v>
      </c>
      <c r="Z33" s="40"/>
      <c r="AA33" s="40"/>
      <c r="AB33" s="40"/>
      <c r="AC33" s="40"/>
      <c r="AD33" s="40">
        <f t="shared" si="14"/>
        <v>64.320000000000007</v>
      </c>
      <c r="AE33" s="40">
        <f t="shared" si="14"/>
        <v>0</v>
      </c>
      <c r="AF33" s="40">
        <f t="shared" ref="AF33:AM33" si="15">MAX(AF9:AF32)</f>
        <v>0.2075181451612903</v>
      </c>
      <c r="AG33" s="40">
        <f t="shared" si="15"/>
        <v>0.38840053763440857</v>
      </c>
      <c r="AH33" s="40">
        <f t="shared" si="15"/>
        <v>11.584530203610427</v>
      </c>
      <c r="AI33" s="40">
        <f t="shared" si="15"/>
        <v>6.5344731544906836</v>
      </c>
      <c r="AJ33" s="40">
        <f t="shared" si="15"/>
        <v>211.81294475395441</v>
      </c>
      <c r="AK33" s="40">
        <f t="shared" si="15"/>
        <v>50.678100340017203</v>
      </c>
      <c r="AL33" s="40">
        <f t="shared" si="15"/>
        <v>90.850679435490093</v>
      </c>
      <c r="AM33" s="130">
        <f t="shared" si="15"/>
        <v>181.73228560116368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77.051224489795899</v>
      </c>
      <c r="C34" s="41">
        <f t="shared" ref="C34:AE34" si="16">AVERAGE(C9:C33,C9:C32)</f>
        <v>40.312628617388775</v>
      </c>
      <c r="D34" s="41">
        <f t="shared" si="16"/>
        <v>50.881361790526903</v>
      </c>
      <c r="E34" s="41">
        <f t="shared" si="16"/>
        <v>-14.055709618460554</v>
      </c>
      <c r="F34" s="41">
        <f t="shared" si="16"/>
        <v>224.18081632653059</v>
      </c>
      <c r="G34" s="41">
        <f t="shared" si="16"/>
        <v>145.39315808168044</v>
      </c>
      <c r="H34" s="41">
        <f t="shared" si="16"/>
        <v>68.169183303822066</v>
      </c>
      <c r="I34" s="41">
        <f t="shared" si="16"/>
        <v>10.7043281881637</v>
      </c>
      <c r="J34" s="41">
        <f t="shared" si="16"/>
        <v>0</v>
      </c>
      <c r="K34" s="41">
        <f t="shared" si="16"/>
        <v>20.094285714285725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20.094285714285725</v>
      </c>
      <c r="R34" s="41">
        <f t="shared" si="16"/>
        <v>11.019591836734694</v>
      </c>
      <c r="S34" s="41">
        <f t="shared" si="16"/>
        <v>0</v>
      </c>
      <c r="T34" s="41">
        <f t="shared" si="16"/>
        <v>0</v>
      </c>
      <c r="U34" s="41">
        <f t="shared" si="16"/>
        <v>43.000204081632646</v>
      </c>
      <c r="V34" s="41">
        <f t="shared" si="16"/>
        <v>0</v>
      </c>
      <c r="W34" s="41">
        <f t="shared" si="16"/>
        <v>63.240204081632683</v>
      </c>
      <c r="X34" s="41">
        <f t="shared" si="16"/>
        <v>11.019591836734694</v>
      </c>
      <c r="Y34" s="41">
        <f t="shared" si="16"/>
        <v>106.20877551020409</v>
      </c>
      <c r="Z34" s="41">
        <f>AVERAGE(Z9:Z33,Z9:Z32)</f>
        <v>4.1458333333333339</v>
      </c>
      <c r="AA34" s="41">
        <f>AVERAGE(AA9:AA33,AA9:AA32)</f>
        <v>0</v>
      </c>
      <c r="AB34" s="41">
        <f>AVERAGE(AB9:AB33,AB9:AB32)</f>
        <v>37.851250000000014</v>
      </c>
      <c r="AC34" s="41">
        <f t="shared" si="16"/>
        <v>0</v>
      </c>
      <c r="AD34" s="41">
        <f t="shared" si="16"/>
        <v>42.452653061224503</v>
      </c>
      <c r="AE34" s="41">
        <f t="shared" si="16"/>
        <v>0</v>
      </c>
      <c r="AF34" s="41">
        <f t="shared" ref="AF34:AM34" si="17">AVERAGE(AF9:AF33,AF9:AF32)</f>
        <v>0.20316659809084925</v>
      </c>
      <c r="AG34" s="41">
        <f t="shared" si="17"/>
        <v>0.36664280228220292</v>
      </c>
      <c r="AH34" s="41">
        <f t="shared" si="17"/>
        <v>10.501161590072844</v>
      </c>
      <c r="AI34" s="41">
        <f t="shared" si="17"/>
        <v>5.6719136642275139</v>
      </c>
      <c r="AJ34" s="41">
        <f t="shared" si="17"/>
        <v>187.47070910208856</v>
      </c>
      <c r="AK34" s="41">
        <f t="shared" si="17"/>
        <v>40.312628617388775</v>
      </c>
      <c r="AL34" s="41">
        <f t="shared" si="17"/>
        <v>78.562425414609251</v>
      </c>
      <c r="AM34" s="131">
        <f t="shared" si="17"/>
        <v>156.67479980657714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483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258.32</v>
      </c>
      <c r="Z38" s="133"/>
      <c r="AA38" s="8" t="s">
        <v>21</v>
      </c>
      <c r="AB38" s="5" t="s">
        <v>23</v>
      </c>
      <c r="AC38" s="30"/>
      <c r="AD38" s="134">
        <v>1047.8</v>
      </c>
      <c r="AE38" s="133"/>
      <c r="AF38" s="7" t="s">
        <v>21</v>
      </c>
      <c r="AG38" s="5" t="s">
        <v>24</v>
      </c>
      <c r="AH38" s="6"/>
      <c r="AI38" s="134">
        <v>1528.4939999999999</v>
      </c>
      <c r="AJ38" s="133"/>
      <c r="AK38" s="100" t="s">
        <v>21</v>
      </c>
      <c r="AL38" s="99" t="s">
        <v>24</v>
      </c>
      <c r="AM38" s="133">
        <v>110.19</v>
      </c>
      <c r="AN38" s="135"/>
      <c r="AO38" s="8" t="s">
        <v>21</v>
      </c>
      <c r="AP38" s="5" t="s">
        <v>24</v>
      </c>
      <c r="AQ38" s="133">
        <v>903.9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5373.11</v>
      </c>
      <c r="C39" s="11" t="s">
        <v>21</v>
      </c>
      <c r="D39" s="9" t="s">
        <v>71</v>
      </c>
      <c r="E39" s="10">
        <v>1867</v>
      </c>
      <c r="F39" s="12" t="s">
        <v>21</v>
      </c>
      <c r="G39" s="98"/>
      <c r="H39" s="101" t="s">
        <v>25</v>
      </c>
      <c r="I39" s="102"/>
      <c r="J39" s="103">
        <v>20.100000000000001</v>
      </c>
      <c r="K39" s="104" t="s">
        <v>62</v>
      </c>
      <c r="L39" s="105">
        <v>68.125000000005201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37</v>
      </c>
      <c r="Z39" s="102" t="s">
        <v>62</v>
      </c>
      <c r="AA39" s="108">
        <v>68.416666666671802</v>
      </c>
      <c r="AB39" s="106" t="s">
        <v>25</v>
      </c>
      <c r="AC39" s="109"/>
      <c r="AD39" s="103">
        <v>70.849999999999994</v>
      </c>
      <c r="AE39" s="104" t="s">
        <v>72</v>
      </c>
      <c r="AF39" s="108">
        <v>0.88263888888888886</v>
      </c>
      <c r="AG39" s="106" t="s">
        <v>25</v>
      </c>
      <c r="AH39" s="102"/>
      <c r="AI39" s="103">
        <v>64.510000000000005</v>
      </c>
      <c r="AJ39" s="102" t="s">
        <v>77</v>
      </c>
      <c r="AK39" s="107">
        <v>68.208333333338501</v>
      </c>
      <c r="AL39" s="101" t="s">
        <v>25</v>
      </c>
      <c r="AM39" s="102">
        <v>16.899999999999999</v>
      </c>
      <c r="AN39" s="103" t="s">
        <v>77</v>
      </c>
      <c r="AO39" s="111">
        <v>68.416666666671802</v>
      </c>
      <c r="AP39" s="106" t="s">
        <v>25</v>
      </c>
      <c r="AQ39" s="102">
        <v>54.92</v>
      </c>
      <c r="AR39" s="104"/>
      <c r="AS39" s="107">
        <v>68.375000000005201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528.49</v>
      </c>
      <c r="F42" s="44" t="s">
        <v>69</v>
      </c>
      <c r="G42" s="47">
        <v>68.916666666671901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126.35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38.44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274.01</v>
      </c>
      <c r="F45" s="83" t="s">
        <v>72</v>
      </c>
      <c r="G45" s="48">
        <v>68.875000000005201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261.78999999999996</v>
      </c>
      <c r="F46" s="80" t="s">
        <v>72</v>
      </c>
      <c r="G46" s="60">
        <v>68.666666666671901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 MAR 23 </vt:lpstr>
      <vt:lpstr>'10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2023-03-11T06:56:47Z</dcterms:modified>
</cp:coreProperties>
</file>