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3-MARS 2023\"/>
    </mc:Choice>
  </mc:AlternateContent>
  <xr:revisionPtr revIDLastSave="0" documentId="13_ncr:1_{79C57741-C98F-4608-8427-9493C18179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4 MAR 23 " sheetId="3" r:id="rId1"/>
  </sheets>
  <externalReferences>
    <externalReference r:id="rId2"/>
  </externalReferences>
  <definedNames>
    <definedName name="_xlnm.Print_Area" localSheetId="0">'14 MAR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9" i="3" l="1"/>
  <c r="AG9" i="3"/>
  <c r="AF10" i="3"/>
  <c r="AG10" i="3"/>
  <c r="AF11" i="3"/>
  <c r="AG11" i="3"/>
  <c r="AF12" i="3"/>
  <c r="AG12" i="3"/>
  <c r="AF13" i="3"/>
  <c r="AG13" i="3"/>
  <c r="AF14" i="3"/>
  <c r="AG14" i="3"/>
  <c r="AF15" i="3"/>
  <c r="AG15" i="3"/>
  <c r="AF16" i="3"/>
  <c r="AG16" i="3"/>
  <c r="AF17" i="3"/>
  <c r="AG17" i="3"/>
  <c r="AF18" i="3"/>
  <c r="AG18" i="3"/>
  <c r="AF19" i="3"/>
  <c r="AG19" i="3"/>
  <c r="AF20" i="3"/>
  <c r="AG20" i="3"/>
  <c r="AF21" i="3"/>
  <c r="AG21" i="3"/>
  <c r="AF22" i="3"/>
  <c r="AG22" i="3"/>
  <c r="AF23" i="3"/>
  <c r="AG23" i="3"/>
  <c r="AF24" i="3"/>
  <c r="AG24" i="3"/>
  <c r="AF25" i="3"/>
  <c r="AG25" i="3"/>
  <c r="AF26" i="3"/>
  <c r="AG26" i="3"/>
  <c r="AF27" i="3"/>
  <c r="AG27" i="3"/>
  <c r="AF28" i="3"/>
  <c r="AG28" i="3"/>
  <c r="AF29" i="3"/>
  <c r="AG29" i="3"/>
  <c r="AF30" i="3"/>
  <c r="AG30" i="3"/>
  <c r="AF31" i="3"/>
  <c r="AG31" i="3"/>
  <c r="AF32" i="3"/>
  <c r="AG32" i="3"/>
  <c r="N11" i="3"/>
  <c r="O11" i="3"/>
  <c r="N12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N27" i="3"/>
  <c r="O27" i="3"/>
  <c r="N28" i="3"/>
  <c r="O28" i="3"/>
  <c r="N29" i="3"/>
  <c r="O29" i="3"/>
  <c r="N30" i="3"/>
  <c r="O30" i="3"/>
  <c r="N31" i="3"/>
  <c r="O31" i="3"/>
  <c r="N32" i="3"/>
  <c r="O32" i="3"/>
  <c r="N10" i="3"/>
  <c r="O10" i="3"/>
  <c r="L9" i="3" l="1"/>
  <c r="N9" i="3"/>
  <c r="O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AH18" i="3" s="1"/>
  <c r="Y18" i="3"/>
  <c r="X19" i="3"/>
  <c r="Y19" i="3"/>
  <c r="X20" i="3"/>
  <c r="AH20" i="3" s="1"/>
  <c r="Y20" i="3"/>
  <c r="X21" i="3"/>
  <c r="AH21" i="3" s="1"/>
  <c r="Y21" i="3"/>
  <c r="X22" i="3"/>
  <c r="AH22" i="3" s="1"/>
  <c r="Y22" i="3"/>
  <c r="X23" i="3"/>
  <c r="AH23" i="3" s="1"/>
  <c r="Y23" i="3"/>
  <c r="X24" i="3"/>
  <c r="AH24" i="3" s="1"/>
  <c r="Y24" i="3"/>
  <c r="X25" i="3"/>
  <c r="AH25" i="3" s="1"/>
  <c r="Y25" i="3"/>
  <c r="X26" i="3"/>
  <c r="AH26" i="3" s="1"/>
  <c r="Y26" i="3"/>
  <c r="X27" i="3"/>
  <c r="AH27" i="3" s="1"/>
  <c r="Y27" i="3"/>
  <c r="X28" i="3"/>
  <c r="AH28" i="3" s="1"/>
  <c r="Y28" i="3"/>
  <c r="X29" i="3"/>
  <c r="AH29" i="3" s="1"/>
  <c r="Y29" i="3"/>
  <c r="X30" i="3"/>
  <c r="AH30" i="3" s="1"/>
  <c r="Y30" i="3"/>
  <c r="X31" i="3"/>
  <c r="AH31" i="3" s="1"/>
  <c r="Y31" i="3"/>
  <c r="X32" i="3"/>
  <c r="AH32" i="3" s="1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9" i="3" l="1"/>
  <c r="AH10" i="3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4" i="3"/>
  <c r="Q14" i="3"/>
  <c r="Q33" i="3" s="1"/>
  <c r="Q34" i="3" s="1"/>
  <c r="K33" i="3"/>
  <c r="K34" i="3" s="1"/>
  <c r="I26" i="3" l="1"/>
  <c r="G26" i="3"/>
  <c r="G32" i="3" l="1"/>
  <c r="I32" i="3"/>
  <c r="G31" i="3"/>
  <c r="I31" i="3"/>
  <c r="G30" i="3"/>
  <c r="I30" i="3"/>
  <c r="I29" i="3"/>
  <c r="G29" i="3"/>
  <c r="G28" i="3"/>
  <c r="I28" i="3"/>
  <c r="I27" i="3"/>
  <c r="G27" i="3"/>
  <c r="I25" i="3"/>
  <c r="G25" i="3"/>
  <c r="G24" i="3"/>
  <c r="I24" i="3"/>
  <c r="G23" i="3"/>
  <c r="I23" i="3"/>
  <c r="G22" i="3"/>
  <c r="I22" i="3"/>
  <c r="G21" i="3"/>
  <c r="I21" i="3"/>
  <c r="I20" i="3"/>
  <c r="G20" i="3"/>
  <c r="G19" i="3"/>
  <c r="I19" i="3"/>
  <c r="G18" i="3"/>
  <c r="I18" i="3"/>
  <c r="G14" i="3"/>
  <c r="AH14" i="3"/>
  <c r="I14" i="3" l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D16" i="3"/>
  <c r="D15" i="3"/>
  <c r="AI14" i="3"/>
  <c r="D14" i="3"/>
  <c r="AM34" i="3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4" i="3"/>
  <c r="E14" i="3"/>
  <c r="AH15" i="3" l="1"/>
  <c r="AH16" i="3"/>
  <c r="AH17" i="3"/>
  <c r="G16" i="3" l="1"/>
  <c r="I16" i="3"/>
  <c r="G17" i="3"/>
  <c r="I17" i="3"/>
  <c r="G15" i="3"/>
  <c r="AJ34" i="3"/>
  <c r="G33" i="3" l="1"/>
  <c r="G34" i="3" s="1"/>
  <c r="I15" i="3"/>
  <c r="I33" i="3" s="1"/>
  <c r="I34" i="3" s="1"/>
  <c r="AH33" i="3"/>
  <c r="AH34" i="3" s="1"/>
  <c r="C16" i="3" l="1"/>
  <c r="AI16" i="3"/>
  <c r="E16" i="3" s="1"/>
  <c r="C17" i="3"/>
  <c r="AI17" i="3"/>
  <c r="E17" i="3" s="1"/>
  <c r="C15" i="3"/>
  <c r="AI15" i="3"/>
  <c r="AK34" i="3"/>
  <c r="C33" i="3" l="1"/>
  <c r="C34" i="3" s="1"/>
  <c r="E15" i="3"/>
  <c r="E33" i="3" s="1"/>
  <c r="E34" i="3" s="1"/>
  <c r="AI33" i="3"/>
  <c r="AI34" i="3" s="1"/>
</calcChain>
</file>

<file path=xl/sharedStrings.xml><?xml version="1.0" encoding="utf-8"?>
<sst xmlns="http://schemas.openxmlformats.org/spreadsheetml/2006/main" count="141" uniqueCount="108">
  <si>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</si>
  <si>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</si>
  <si>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</si>
  <si>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</si>
  <si>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</si>
  <si>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</si>
  <si>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</si>
  <si>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</si>
  <si>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</si>
  <si>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</si>
  <si>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</si>
  <si>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</si>
  <si>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</si>
  <si>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</si>
  <si>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</si>
  <si>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</si>
  <si>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</si>
  <si>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</si>
  <si>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</si>
  <si>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</si>
  <si>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</si>
  <si>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</si>
  <si>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</si>
  <si>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</si>
  <si>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</si>
  <si>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</si>
  <si>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</si>
  <si>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</si>
  <si>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</si>
  <si>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</si>
  <si>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</si>
  <si>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</si>
  <si>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</si>
  <si>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</si>
  <si>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</si>
  <si>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</si>
  <si>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</si>
  <si>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</si>
  <si>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</si>
  <si>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</si>
  <si>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</si>
  <si>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</si>
  <si>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</si>
  <si>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</si>
  <si>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</si>
  <si>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</si>
  <si>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</si>
  <si>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</si>
  <si>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</si>
  <si>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</si>
  <si>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</si>
  <si>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</si>
  <si>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</si>
  <si>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</si>
  <si>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</si>
  <si>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</si>
  <si>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</si>
  <si>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</si>
  <si>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</si>
  <si>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</si>
  <si>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</si>
  <si>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</si>
  <si>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</si>
  <si>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</si>
  <si>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</si>
  <si>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</si>
  <si>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</si>
  <si>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</si>
  <si>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</si>
  <si>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</si>
  <si>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</si>
  <si>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</si>
  <si>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</si>
  <si>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</si>
  <si>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</si>
  <si>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</si>
  <si>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</si>
  <si>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</si>
  <si>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</si>
  <si>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</si>
  <si>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</si>
  <si>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</si>
  <si>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</si>
  <si>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</si>
  <si>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</si>
  <si>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</si>
  <si>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</si>
  <si>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</si>
  <si>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</si>
  <si>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</si>
  <si>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</si>
  <si>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</si>
  <si>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</si>
  <si>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</si>
  <si>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</si>
  <si>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</si>
  <si>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</si>
  <si>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</si>
  <si>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</si>
  <si>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</si>
  <si>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</si>
  <si>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</si>
  <si>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</si>
  <si>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</si>
  <si>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</si>
  <si>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 xml:space="preserve">DOSSA et TETE </t>
  </si>
  <si>
    <t>FOFANA et BOKO</t>
  </si>
  <si>
    <t>TETE et FOFANA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</si>
</sst>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4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'14 MAR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'14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MAR 23 '!$B$9:$B$32</c:f>
              <c:numCache>
                <c:formatCode>General</c:formatCode>
                <c:ptCount val="24"/>
                <c:pt idx="0">
                  <c:v>87.04</c:v>
                </c:pt>
                <c:pt idx="1">
                  <c:v>78.569999999999993</c:v>
                </c:pt>
                <c:pt idx="2">
                  <c:v>73.58</c:v>
                </c:pt>
                <c:pt idx="3">
                  <c:v>71.349999999999994</c:v>
                </c:pt>
                <c:pt idx="4">
                  <c:v>70.53</c:v>
                </c:pt>
                <c:pt idx="5">
                  <c:v>67.34</c:v>
                </c:pt>
                <c:pt idx="6">
                  <c:v>45.46</c:v>
                </c:pt>
                <c:pt idx="7">
                  <c:v>78.259999999999991</c:v>
                </c:pt>
                <c:pt idx="8">
                  <c:v>88.86</c:v>
                </c:pt>
                <c:pt idx="9">
                  <c:v>92.69</c:v>
                </c:pt>
                <c:pt idx="10">
                  <c:v>92.97999999999999</c:v>
                </c:pt>
                <c:pt idx="11">
                  <c:v>81.47</c:v>
                </c:pt>
                <c:pt idx="12">
                  <c:v>96.67</c:v>
                </c:pt>
                <c:pt idx="13">
                  <c:v>95.88</c:v>
                </c:pt>
                <c:pt idx="14">
                  <c:v>99.97999999999999</c:v>
                </c:pt>
                <c:pt idx="15">
                  <c:v>106.09</c:v>
                </c:pt>
                <c:pt idx="16">
                  <c:v>106.19</c:v>
                </c:pt>
                <c:pt idx="17">
                  <c:v>93.949999999999989</c:v>
                </c:pt>
                <c:pt idx="18">
                  <c:v>119.32</c:v>
                </c:pt>
                <c:pt idx="19">
                  <c:v>114.09</c:v>
                </c:pt>
                <c:pt idx="20">
                  <c:v>113.79</c:v>
                </c:pt>
                <c:pt idx="21">
                  <c:v>111.1</c:v>
                </c:pt>
                <c:pt idx="22">
                  <c:v>106.12</c:v>
                </c:pt>
                <c:pt idx="23">
                  <c:v>103.14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'14 MAR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'14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MAR 23 '!$C$9:$C$32</c:f>
              <c:numCache>
                <c:formatCode>General</c:formatCode>
                <c:ptCount val="24"/>
                <c:pt idx="0">
                  <c:v>38.98374238112239</c:v>
                </c:pt>
                <c:pt idx="1">
                  <c:v>35.963201268062321</c:v>
                </c:pt>
                <c:pt idx="2">
                  <c:v>39.027059316513686</c:v>
                </c:pt>
                <c:pt idx="3">
                  <c:v>39.094204422774531</c:v>
                </c:pt>
                <c:pt idx="4">
                  <c:v>38.143120129392514</c:v>
                </c:pt>
                <c:pt idx="5">
                  <c:v>37.239911488899203</c:v>
                </c:pt>
                <c:pt idx="6">
                  <c:v>34.591464098326419</c:v>
                </c:pt>
                <c:pt idx="7">
                  <c:v>36.972347532945186</c:v>
                </c:pt>
                <c:pt idx="8">
                  <c:v>39.226787196598565</c:v>
                </c:pt>
                <c:pt idx="9">
                  <c:v>39.295824731210267</c:v>
                </c:pt>
                <c:pt idx="10">
                  <c:v>36.870133817418726</c:v>
                </c:pt>
                <c:pt idx="11">
                  <c:v>37.157220552910132</c:v>
                </c:pt>
                <c:pt idx="12">
                  <c:v>36.473398514780833</c:v>
                </c:pt>
                <c:pt idx="13">
                  <c:v>35.269610324006415</c:v>
                </c:pt>
                <c:pt idx="14">
                  <c:v>37.550874184645451</c:v>
                </c:pt>
                <c:pt idx="15">
                  <c:v>41.444068018865764</c:v>
                </c:pt>
                <c:pt idx="16">
                  <c:v>40.396424824992927</c:v>
                </c:pt>
                <c:pt idx="17">
                  <c:v>42.080617514950255</c:v>
                </c:pt>
                <c:pt idx="18">
                  <c:v>47.776212629702599</c:v>
                </c:pt>
                <c:pt idx="19">
                  <c:v>47.579871447294224</c:v>
                </c:pt>
                <c:pt idx="20">
                  <c:v>46.289261892508641</c:v>
                </c:pt>
                <c:pt idx="21">
                  <c:v>43.018145854467157</c:v>
                </c:pt>
                <c:pt idx="22">
                  <c:v>42.143489719957707</c:v>
                </c:pt>
                <c:pt idx="23">
                  <c:v>39.027624964756228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'14 MAR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'14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MAR 23 '!$D$9:$D$32</c:f>
              <c:numCache>
                <c:formatCode>0.00</c:formatCode>
                <c:ptCount val="24"/>
                <c:pt idx="0">
                  <c:v>62.199278047555239</c:v>
                </c:pt>
                <c:pt idx="1">
                  <c:v>57.002628582601133</c:v>
                </c:pt>
                <c:pt idx="2">
                  <c:v>48.973074403856472</c:v>
                </c:pt>
                <c:pt idx="3">
                  <c:v>46.726882459557757</c:v>
                </c:pt>
                <c:pt idx="4">
                  <c:v>46.885403014306561</c:v>
                </c:pt>
                <c:pt idx="5">
                  <c:v>44.669441814370671</c:v>
                </c:pt>
                <c:pt idx="6">
                  <c:v>26.063868467254707</c:v>
                </c:pt>
                <c:pt idx="7">
                  <c:v>55.838644192782851</c:v>
                </c:pt>
                <c:pt idx="8">
                  <c:v>63.54815759784546</c:v>
                </c:pt>
                <c:pt idx="9">
                  <c:v>67.219810073919135</c:v>
                </c:pt>
                <c:pt idx="10">
                  <c:v>69.937460771418984</c:v>
                </c:pt>
                <c:pt idx="11">
                  <c:v>58.422616319110745</c:v>
                </c:pt>
                <c:pt idx="12">
                  <c:v>73.929006410040031</c:v>
                </c:pt>
                <c:pt idx="13">
                  <c:v>74.400188410023674</c:v>
                </c:pt>
                <c:pt idx="14">
                  <c:v>76.372054927287252</c:v>
                </c:pt>
                <c:pt idx="15">
                  <c:v>78.401000264234995</c:v>
                </c:pt>
                <c:pt idx="16">
                  <c:v>79.518126459614862</c:v>
                </c:pt>
                <c:pt idx="17">
                  <c:v>65.935498338619482</c:v>
                </c:pt>
                <c:pt idx="18">
                  <c:v>84.868815322655109</c:v>
                </c:pt>
                <c:pt idx="19">
                  <c:v>79.732179924406125</c:v>
                </c:pt>
                <c:pt idx="20">
                  <c:v>81.058309887933348</c:v>
                </c:pt>
                <c:pt idx="21">
                  <c:v>81.438859523892319</c:v>
                </c:pt>
                <c:pt idx="22">
                  <c:v>77.446624915410013</c:v>
                </c:pt>
                <c:pt idx="23">
                  <c:v>77.669841095909248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'14 MAR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'14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MAR 23 '!$E$9:$E$32</c:f>
              <c:numCache>
                <c:formatCode>0.00</c:formatCode>
                <c:ptCount val="24"/>
                <c:pt idx="0">
                  <c:v>-14.143020428677639</c:v>
                </c:pt>
                <c:pt idx="1">
                  <c:v>-14.395829850663469</c:v>
                </c:pt>
                <c:pt idx="2">
                  <c:v>-14.420133720370194</c:v>
                </c:pt>
                <c:pt idx="3">
                  <c:v>-14.471086882332321</c:v>
                </c:pt>
                <c:pt idx="4">
                  <c:v>-14.498523143699066</c:v>
                </c:pt>
                <c:pt idx="5">
                  <c:v>-14.569353303269883</c:v>
                </c:pt>
                <c:pt idx="6">
                  <c:v>-15.195332565581145</c:v>
                </c:pt>
                <c:pt idx="7">
                  <c:v>-14.550991725728034</c:v>
                </c:pt>
                <c:pt idx="8">
                  <c:v>-13.91494479444402</c:v>
                </c:pt>
                <c:pt idx="9">
                  <c:v>-13.825634805129406</c:v>
                </c:pt>
                <c:pt idx="10">
                  <c:v>-13.827594588837721</c:v>
                </c:pt>
                <c:pt idx="11">
                  <c:v>-14.109836872020905</c:v>
                </c:pt>
                <c:pt idx="12">
                  <c:v>-13.732404924820864</c:v>
                </c:pt>
                <c:pt idx="13">
                  <c:v>-13.789798734030095</c:v>
                </c:pt>
                <c:pt idx="14">
                  <c:v>-13.942929111932736</c:v>
                </c:pt>
                <c:pt idx="15">
                  <c:v>-13.75506828310075</c:v>
                </c:pt>
                <c:pt idx="16">
                  <c:v>-13.724551284607807</c:v>
                </c:pt>
                <c:pt idx="17">
                  <c:v>-14.066115853569764</c:v>
                </c:pt>
                <c:pt idx="18">
                  <c:v>-13.325027952357724</c:v>
                </c:pt>
                <c:pt idx="19">
                  <c:v>-13.222051371700358</c:v>
                </c:pt>
                <c:pt idx="20">
                  <c:v>-13.557571780442002</c:v>
                </c:pt>
                <c:pt idx="21">
                  <c:v>-13.35700537835948</c:v>
                </c:pt>
                <c:pt idx="22">
                  <c:v>-13.470114635367713</c:v>
                </c:pt>
                <c:pt idx="23">
                  <c:v>-13.557466060665496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'14 MAR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'14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MAR 23 '!$Q$9:$Q$32</c:f>
              <c:numCache>
                <c:formatCode>0.00</c:formatCode>
                <c:ptCount val="24"/>
                <c:pt idx="0">
                  <c:v>20.059999999999999</c:v>
                </c:pt>
                <c:pt idx="1">
                  <c:v>20.059999999999999</c:v>
                </c:pt>
                <c:pt idx="2">
                  <c:v>19.96</c:v>
                </c:pt>
                <c:pt idx="3">
                  <c:v>19.96</c:v>
                </c:pt>
                <c:pt idx="4">
                  <c:v>19.96</c:v>
                </c:pt>
                <c:pt idx="5">
                  <c:v>19.96</c:v>
                </c:pt>
                <c:pt idx="6">
                  <c:v>19.96</c:v>
                </c:pt>
                <c:pt idx="7">
                  <c:v>20.23</c:v>
                </c:pt>
                <c:pt idx="8">
                  <c:v>19.87</c:v>
                </c:pt>
                <c:pt idx="9">
                  <c:v>19.87</c:v>
                </c:pt>
                <c:pt idx="10">
                  <c:v>19.87</c:v>
                </c:pt>
                <c:pt idx="11">
                  <c:v>19.829999999999998</c:v>
                </c:pt>
                <c:pt idx="12">
                  <c:v>19.87</c:v>
                </c:pt>
                <c:pt idx="13">
                  <c:v>19.87</c:v>
                </c:pt>
                <c:pt idx="14">
                  <c:v>20.12</c:v>
                </c:pt>
                <c:pt idx="15">
                  <c:v>20.12</c:v>
                </c:pt>
                <c:pt idx="16">
                  <c:v>20.12</c:v>
                </c:pt>
                <c:pt idx="17">
                  <c:v>20.12</c:v>
                </c:pt>
                <c:pt idx="18">
                  <c:v>20.12</c:v>
                </c:pt>
                <c:pt idx="19">
                  <c:v>19.829999999999998</c:v>
                </c:pt>
                <c:pt idx="20">
                  <c:v>20.170000000000002</c:v>
                </c:pt>
                <c:pt idx="21">
                  <c:v>19.899999999999999</c:v>
                </c:pt>
                <c:pt idx="22">
                  <c:v>19.899999999999999</c:v>
                </c:pt>
                <c:pt idx="23">
                  <c:v>19.899999999999999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'14 MAR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'14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MAR 23 '!$AE$9:$AE$32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'14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'14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'14 MAR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'14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MAR 23 '!$AK$9:$AK$32</c:f>
              <c:numCache>
                <c:formatCode>0.00</c:formatCode>
                <c:ptCount val="24"/>
                <c:pt idx="0">
                  <c:v>38.98374238112239</c:v>
                </c:pt>
                <c:pt idx="1">
                  <c:v>35.963201268062321</c:v>
                </c:pt>
                <c:pt idx="2">
                  <c:v>39.027059316513686</c:v>
                </c:pt>
                <c:pt idx="3">
                  <c:v>39.094204422774531</c:v>
                </c:pt>
                <c:pt idx="4">
                  <c:v>38.143120129392514</c:v>
                </c:pt>
                <c:pt idx="5">
                  <c:v>37.239911488899203</c:v>
                </c:pt>
                <c:pt idx="6">
                  <c:v>34.591464098326419</c:v>
                </c:pt>
                <c:pt idx="7">
                  <c:v>36.972347532945186</c:v>
                </c:pt>
                <c:pt idx="8">
                  <c:v>39.226787196598565</c:v>
                </c:pt>
                <c:pt idx="9">
                  <c:v>39.295824731210267</c:v>
                </c:pt>
                <c:pt idx="10">
                  <c:v>36.870133817418726</c:v>
                </c:pt>
                <c:pt idx="11">
                  <c:v>37.157220552910132</c:v>
                </c:pt>
                <c:pt idx="12">
                  <c:v>36.473398514780833</c:v>
                </c:pt>
                <c:pt idx="13">
                  <c:v>35.269610324006415</c:v>
                </c:pt>
                <c:pt idx="14">
                  <c:v>37.550874184645451</c:v>
                </c:pt>
                <c:pt idx="15">
                  <c:v>41.444068018865764</c:v>
                </c:pt>
                <c:pt idx="16">
                  <c:v>40.396424824992927</c:v>
                </c:pt>
                <c:pt idx="17">
                  <c:v>42.080617514950255</c:v>
                </c:pt>
                <c:pt idx="18">
                  <c:v>47.776212629702599</c:v>
                </c:pt>
                <c:pt idx="19">
                  <c:v>47.579871447294224</c:v>
                </c:pt>
                <c:pt idx="20">
                  <c:v>46.289261892508641</c:v>
                </c:pt>
                <c:pt idx="21">
                  <c:v>43.018145854467157</c:v>
                </c:pt>
                <c:pt idx="22">
                  <c:v>42.143489719957707</c:v>
                </c:pt>
                <c:pt idx="23">
                  <c:v>39.027624964756228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'14 MAR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'14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MAR 23 '!$AM$9:$AM$32</c:f>
              <c:numCache>
                <c:formatCode>0.00</c:formatCode>
                <c:ptCount val="24"/>
                <c:pt idx="0">
                  <c:v>153.83927804755524</c:v>
                </c:pt>
                <c:pt idx="1">
                  <c:v>148.08262858260113</c:v>
                </c:pt>
                <c:pt idx="2">
                  <c:v>140.70307440385648</c:v>
                </c:pt>
                <c:pt idx="3">
                  <c:v>138.86688245955776</c:v>
                </c:pt>
                <c:pt idx="4">
                  <c:v>138.86540301430657</c:v>
                </c:pt>
                <c:pt idx="5">
                  <c:v>137.30944181437067</c:v>
                </c:pt>
                <c:pt idx="6">
                  <c:v>118.2238684672547</c:v>
                </c:pt>
                <c:pt idx="7">
                  <c:v>147.58864419278285</c:v>
                </c:pt>
                <c:pt idx="8">
                  <c:v>154.91815759784546</c:v>
                </c:pt>
                <c:pt idx="9">
                  <c:v>157.94981007391914</c:v>
                </c:pt>
                <c:pt idx="10">
                  <c:v>160.30746077141899</c:v>
                </c:pt>
                <c:pt idx="11">
                  <c:v>148.83261631911074</c:v>
                </c:pt>
                <c:pt idx="12">
                  <c:v>164.00900641004003</c:v>
                </c:pt>
                <c:pt idx="13">
                  <c:v>163.22018841002367</c:v>
                </c:pt>
                <c:pt idx="14">
                  <c:v>164.30205492728726</c:v>
                </c:pt>
                <c:pt idx="15">
                  <c:v>166.931000264235</c:v>
                </c:pt>
                <c:pt idx="16">
                  <c:v>169.03812645961486</c:v>
                </c:pt>
                <c:pt idx="17">
                  <c:v>155.49549833861948</c:v>
                </c:pt>
                <c:pt idx="18">
                  <c:v>175.52881532265511</c:v>
                </c:pt>
                <c:pt idx="19">
                  <c:v>169.23217992440613</c:v>
                </c:pt>
                <c:pt idx="20">
                  <c:v>170.67830988793335</c:v>
                </c:pt>
                <c:pt idx="21">
                  <c:v>171.53885952389231</c:v>
                </c:pt>
                <c:pt idx="22">
                  <c:v>168.48662491541</c:v>
                </c:pt>
                <c:pt idx="23">
                  <c:v>168.56984109590925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'14 MAR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'14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MAR 23 '!$F$9:$F$32</c:f>
              <c:numCache>
                <c:formatCode>General</c:formatCode>
                <c:ptCount val="24"/>
                <c:pt idx="0">
                  <c:v>212.65</c:v>
                </c:pt>
                <c:pt idx="1">
                  <c:v>194.39</c:v>
                </c:pt>
                <c:pt idx="2">
                  <c:v>197.3</c:v>
                </c:pt>
                <c:pt idx="3">
                  <c:v>189.63</c:v>
                </c:pt>
                <c:pt idx="4">
                  <c:v>189.88</c:v>
                </c:pt>
                <c:pt idx="5">
                  <c:v>170.38</c:v>
                </c:pt>
                <c:pt idx="6">
                  <c:v>152.04</c:v>
                </c:pt>
                <c:pt idx="7">
                  <c:v>166.57</c:v>
                </c:pt>
                <c:pt idx="8">
                  <c:v>160.72999999999999</c:v>
                </c:pt>
                <c:pt idx="9">
                  <c:v>147.69</c:v>
                </c:pt>
                <c:pt idx="10">
                  <c:v>146.46</c:v>
                </c:pt>
                <c:pt idx="11">
                  <c:v>139.44999999999999</c:v>
                </c:pt>
                <c:pt idx="12">
                  <c:v>135.19</c:v>
                </c:pt>
                <c:pt idx="13">
                  <c:v>141.49</c:v>
                </c:pt>
                <c:pt idx="14">
                  <c:v>156.38999999999999</c:v>
                </c:pt>
                <c:pt idx="15">
                  <c:v>174.73</c:v>
                </c:pt>
                <c:pt idx="16">
                  <c:v>181.97</c:v>
                </c:pt>
                <c:pt idx="17">
                  <c:v>218.57</c:v>
                </c:pt>
                <c:pt idx="18">
                  <c:v>252.91</c:v>
                </c:pt>
                <c:pt idx="19">
                  <c:v>251.75</c:v>
                </c:pt>
                <c:pt idx="20">
                  <c:v>248.5</c:v>
                </c:pt>
                <c:pt idx="21">
                  <c:v>249.49</c:v>
                </c:pt>
                <c:pt idx="22">
                  <c:v>235.69</c:v>
                </c:pt>
                <c:pt idx="23">
                  <c:v>227.13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'14 MAR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'14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MAR 23 '!$G$9:$G$32</c:f>
              <c:numCache>
                <c:formatCode>0.00</c:formatCode>
                <c:ptCount val="24"/>
                <c:pt idx="0">
                  <c:v>117.37856960572809</c:v>
                </c:pt>
                <c:pt idx="1">
                  <c:v>104.34937100887694</c:v>
                </c:pt>
                <c:pt idx="2">
                  <c:v>105.43261626329314</c:v>
                </c:pt>
                <c:pt idx="3">
                  <c:v>102.94041041604336</c:v>
                </c:pt>
                <c:pt idx="4">
                  <c:v>103.082789956353</c:v>
                </c:pt>
                <c:pt idx="5">
                  <c:v>85.42948505275622</c:v>
                </c:pt>
                <c:pt idx="6">
                  <c:v>83.622146994564716</c:v>
                </c:pt>
                <c:pt idx="7">
                  <c:v>100.86219903565262</c:v>
                </c:pt>
                <c:pt idx="8">
                  <c:v>101.3859052905209</c:v>
                </c:pt>
                <c:pt idx="9">
                  <c:v>83.674984759604342</c:v>
                </c:pt>
                <c:pt idx="10">
                  <c:v>89.644408081885643</c:v>
                </c:pt>
                <c:pt idx="11">
                  <c:v>82.424656185185839</c:v>
                </c:pt>
                <c:pt idx="12">
                  <c:v>79.425836023634048</c:v>
                </c:pt>
                <c:pt idx="13">
                  <c:v>85.871173796960164</c:v>
                </c:pt>
                <c:pt idx="14">
                  <c:v>66.271318203356159</c:v>
                </c:pt>
                <c:pt idx="15">
                  <c:v>100.72602138961685</c:v>
                </c:pt>
                <c:pt idx="16">
                  <c:v>100.14588531238029</c:v>
                </c:pt>
                <c:pt idx="17">
                  <c:v>122.18720666372806</c:v>
                </c:pt>
                <c:pt idx="18">
                  <c:v>139.58498693822247</c:v>
                </c:pt>
                <c:pt idx="19">
                  <c:v>140.67873322692395</c:v>
                </c:pt>
                <c:pt idx="20">
                  <c:v>142.36786465885677</c:v>
                </c:pt>
                <c:pt idx="21">
                  <c:v>144.48828877830081</c:v>
                </c:pt>
                <c:pt idx="22">
                  <c:v>128.29275185378734</c:v>
                </c:pt>
                <c:pt idx="23">
                  <c:v>124.43830809894425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'14 MAR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'14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MAR 23 '!$H$9:$H$32</c:f>
              <c:numCache>
                <c:formatCode>0.00</c:formatCode>
                <c:ptCount val="24"/>
                <c:pt idx="0">
                  <c:v>83.932716510913011</c:v>
                </c:pt>
                <c:pt idx="1">
                  <c:v>79.334226589825818</c:v>
                </c:pt>
                <c:pt idx="2">
                  <c:v>81.026843227062685</c:v>
                </c:pt>
                <c:pt idx="3">
                  <c:v>76.161024598936081</c:v>
                </c:pt>
                <c:pt idx="4">
                  <c:v>76.324124234273</c:v>
                </c:pt>
                <c:pt idx="5">
                  <c:v>75.171678014095562</c:v>
                </c:pt>
                <c:pt idx="6">
                  <c:v>59.105647642207273</c:v>
                </c:pt>
                <c:pt idx="7">
                  <c:v>55.004818514188827</c:v>
                </c:pt>
                <c:pt idx="8">
                  <c:v>48.137239130663481</c:v>
                </c:pt>
                <c:pt idx="9">
                  <c:v>53.131915321001777</c:v>
                </c:pt>
                <c:pt idx="10">
                  <c:v>45.793793890062105</c:v>
                </c:pt>
                <c:pt idx="11">
                  <c:v>46.297661716828607</c:v>
                </c:pt>
                <c:pt idx="12">
                  <c:v>45.381516803911239</c:v>
                </c:pt>
                <c:pt idx="13">
                  <c:v>45.187539766667875</c:v>
                </c:pt>
                <c:pt idx="14">
                  <c:v>79.012904890360929</c:v>
                </c:pt>
                <c:pt idx="15">
                  <c:v>63.193837676230388</c:v>
                </c:pt>
                <c:pt idx="16">
                  <c:v>70.812956516198014</c:v>
                </c:pt>
                <c:pt idx="17">
                  <c:v>84.710063573225227</c:v>
                </c:pt>
                <c:pt idx="18">
                  <c:v>100.40893673252805</c:v>
                </c:pt>
                <c:pt idx="19">
                  <c:v>98.178370217470032</c:v>
                </c:pt>
                <c:pt idx="20">
                  <c:v>93.418597005691012</c:v>
                </c:pt>
                <c:pt idx="21">
                  <c:v>92.207613691944729</c:v>
                </c:pt>
                <c:pt idx="22">
                  <c:v>95.165924762240522</c:v>
                </c:pt>
                <c:pt idx="23">
                  <c:v>90.76132515572975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'14 MAR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'14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MAR 23 '!$I$9:$I$32</c:f>
              <c:numCache>
                <c:formatCode>0.00</c:formatCode>
                <c:ptCount val="24"/>
                <c:pt idx="0">
                  <c:v>11.338713883358851</c:v>
                </c:pt>
                <c:pt idx="1">
                  <c:v>10.706402401297256</c:v>
                </c:pt>
                <c:pt idx="2">
                  <c:v>10.840540509644116</c:v>
                </c:pt>
                <c:pt idx="3">
                  <c:v>10.528564985020497</c:v>
                </c:pt>
                <c:pt idx="4">
                  <c:v>10.473085809374</c:v>
                </c:pt>
                <c:pt idx="5">
                  <c:v>9.778836933148229</c:v>
                </c:pt>
                <c:pt idx="6">
                  <c:v>9.3122053632280331</c:v>
                </c:pt>
                <c:pt idx="7">
                  <c:v>10.702982450158489</c:v>
                </c:pt>
                <c:pt idx="8">
                  <c:v>11.206855578815551</c:v>
                </c:pt>
                <c:pt idx="9">
                  <c:v>10.883099919393858</c:v>
                </c:pt>
                <c:pt idx="10">
                  <c:v>11.021798028052247</c:v>
                </c:pt>
                <c:pt idx="11">
                  <c:v>10.727682097985538</c:v>
                </c:pt>
                <c:pt idx="12">
                  <c:v>10.382647172454684</c:v>
                </c:pt>
                <c:pt idx="13">
                  <c:v>10.43128643637195</c:v>
                </c:pt>
                <c:pt idx="14">
                  <c:v>11.1057769062829</c:v>
                </c:pt>
                <c:pt idx="15">
                  <c:v>10.810140934152772</c:v>
                </c:pt>
                <c:pt idx="16">
                  <c:v>11.011158171421672</c:v>
                </c:pt>
                <c:pt idx="17">
                  <c:v>11.672729763046648</c:v>
                </c:pt>
                <c:pt idx="18">
                  <c:v>12.916076329249423</c:v>
                </c:pt>
                <c:pt idx="19">
                  <c:v>12.892896555605974</c:v>
                </c:pt>
                <c:pt idx="20">
                  <c:v>12.713538335452172</c:v>
                </c:pt>
                <c:pt idx="21">
                  <c:v>12.794097529754454</c:v>
                </c:pt>
                <c:pt idx="22">
                  <c:v>12.231323383972127</c:v>
                </c:pt>
                <c:pt idx="23">
                  <c:v>11.930366745325985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'14 MAR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'14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MAR 23 '!$AD$9:$AD$32</c:f>
              <c:numCache>
                <c:formatCode>0.00</c:formatCode>
                <c:ptCount val="24"/>
                <c:pt idx="0">
                  <c:v>80.48</c:v>
                </c:pt>
                <c:pt idx="1">
                  <c:v>82.1</c:v>
                </c:pt>
                <c:pt idx="2">
                  <c:v>82.72</c:v>
                </c:pt>
                <c:pt idx="3">
                  <c:v>82.18</c:v>
                </c:pt>
                <c:pt idx="4">
                  <c:v>80.47</c:v>
                </c:pt>
                <c:pt idx="5">
                  <c:v>81.339999999999989</c:v>
                </c:pt>
                <c:pt idx="6">
                  <c:v>83.89</c:v>
                </c:pt>
                <c:pt idx="7">
                  <c:v>87.75</c:v>
                </c:pt>
                <c:pt idx="8">
                  <c:v>95.75</c:v>
                </c:pt>
                <c:pt idx="9">
                  <c:v>98.97</c:v>
                </c:pt>
                <c:pt idx="10">
                  <c:v>102.25</c:v>
                </c:pt>
                <c:pt idx="11">
                  <c:v>101.17</c:v>
                </c:pt>
                <c:pt idx="12">
                  <c:v>96.080000000000013</c:v>
                </c:pt>
                <c:pt idx="13">
                  <c:v>95.97</c:v>
                </c:pt>
                <c:pt idx="14">
                  <c:v>95.42</c:v>
                </c:pt>
                <c:pt idx="15">
                  <c:v>87.580000000000013</c:v>
                </c:pt>
                <c:pt idx="16">
                  <c:v>83.76</c:v>
                </c:pt>
                <c:pt idx="17">
                  <c:v>81.53</c:v>
                </c:pt>
                <c:pt idx="18">
                  <c:v>81.73</c:v>
                </c:pt>
                <c:pt idx="19">
                  <c:v>82.28</c:v>
                </c:pt>
                <c:pt idx="20">
                  <c:v>80.81</c:v>
                </c:pt>
                <c:pt idx="21">
                  <c:v>81.94</c:v>
                </c:pt>
                <c:pt idx="22">
                  <c:v>80.930000000000007</c:v>
                </c:pt>
                <c:pt idx="23">
                  <c:v>81.569999999999993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'14 MAR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'14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MAR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'14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'14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'14 MAR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'14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'14 MAR 23 '!$AJ$9:$AJ$32</c:f>
              <c:numCache>
                <c:formatCode>0.00</c:formatCode>
                <c:ptCount val="24"/>
                <c:pt idx="0">
                  <c:v>197.85856960572809</c:v>
                </c:pt>
                <c:pt idx="1">
                  <c:v>186.44937100887694</c:v>
                </c:pt>
                <c:pt idx="2">
                  <c:v>188.15261626329314</c:v>
                </c:pt>
                <c:pt idx="3">
                  <c:v>185.12041041604337</c:v>
                </c:pt>
                <c:pt idx="4">
                  <c:v>183.552789956353</c:v>
                </c:pt>
                <c:pt idx="5">
                  <c:v>166.76948505275621</c:v>
                </c:pt>
                <c:pt idx="6">
                  <c:v>167.51214699456472</c:v>
                </c:pt>
                <c:pt idx="7">
                  <c:v>188.61219903565262</c:v>
                </c:pt>
                <c:pt idx="8">
                  <c:v>197.1359052905209</c:v>
                </c:pt>
                <c:pt idx="9">
                  <c:v>182.64498475960434</c:v>
                </c:pt>
                <c:pt idx="10">
                  <c:v>191.89440808188564</c:v>
                </c:pt>
                <c:pt idx="11">
                  <c:v>183.59465618518584</c:v>
                </c:pt>
                <c:pt idx="12">
                  <c:v>175.50583602363406</c:v>
                </c:pt>
                <c:pt idx="13">
                  <c:v>181.84117379696016</c:v>
                </c:pt>
                <c:pt idx="14">
                  <c:v>161.69131820335616</c:v>
                </c:pt>
                <c:pt idx="15">
                  <c:v>188.30602138961686</c:v>
                </c:pt>
                <c:pt idx="16">
                  <c:v>183.90588531238029</c:v>
                </c:pt>
                <c:pt idx="17">
                  <c:v>203.71720666372806</c:v>
                </c:pt>
                <c:pt idx="18">
                  <c:v>221.31498693822246</c:v>
                </c:pt>
                <c:pt idx="19">
                  <c:v>222.95873322692395</c:v>
                </c:pt>
                <c:pt idx="20">
                  <c:v>223.17786465885678</c:v>
                </c:pt>
                <c:pt idx="21">
                  <c:v>226.42828877830081</c:v>
                </c:pt>
                <c:pt idx="22">
                  <c:v>209.22275185378734</c:v>
                </c:pt>
                <c:pt idx="23">
                  <c:v>206.00830809894424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'14 MAR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'14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'14 MAR 23 '!$AL$9:$AL$32</c:f>
              <c:numCache>
                <c:formatCode>0.00</c:formatCode>
                <c:ptCount val="24"/>
                <c:pt idx="0">
                  <c:v>83.932716510913011</c:v>
                </c:pt>
                <c:pt idx="1">
                  <c:v>79.334226589825818</c:v>
                </c:pt>
                <c:pt idx="2">
                  <c:v>81.026843227062685</c:v>
                </c:pt>
                <c:pt idx="3">
                  <c:v>76.161024598936081</c:v>
                </c:pt>
                <c:pt idx="4">
                  <c:v>76.324124234273</c:v>
                </c:pt>
                <c:pt idx="5">
                  <c:v>75.531678014095561</c:v>
                </c:pt>
                <c:pt idx="6">
                  <c:v>62.975647642207271</c:v>
                </c:pt>
                <c:pt idx="7">
                  <c:v>77.084818514188825</c:v>
                </c:pt>
                <c:pt idx="8">
                  <c:v>81.317239130663481</c:v>
                </c:pt>
                <c:pt idx="9">
                  <c:v>87.611915321001774</c:v>
                </c:pt>
                <c:pt idx="10">
                  <c:v>81.873793890062103</c:v>
                </c:pt>
                <c:pt idx="11">
                  <c:v>82.727661716828607</c:v>
                </c:pt>
                <c:pt idx="12">
                  <c:v>82.081516803911242</c:v>
                </c:pt>
                <c:pt idx="13">
                  <c:v>76.977539766667874</c:v>
                </c:pt>
                <c:pt idx="14">
                  <c:v>114.20290489036093</c:v>
                </c:pt>
                <c:pt idx="15">
                  <c:v>80.103837676230384</c:v>
                </c:pt>
                <c:pt idx="16">
                  <c:v>89.592956516198015</c:v>
                </c:pt>
                <c:pt idx="17">
                  <c:v>86.53006357322522</c:v>
                </c:pt>
                <c:pt idx="18">
                  <c:v>100.40893673252805</c:v>
                </c:pt>
                <c:pt idx="19">
                  <c:v>98.178370217470032</c:v>
                </c:pt>
                <c:pt idx="20">
                  <c:v>93.418597005691012</c:v>
                </c:pt>
                <c:pt idx="21">
                  <c:v>92.207613691944729</c:v>
                </c:pt>
                <c:pt idx="22">
                  <c:v>95.165924762240522</c:v>
                </c:pt>
                <c:pt idx="23">
                  <c:v>90.76132515572975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M78">
            <v>0</v>
          </cell>
          <cell r="O78">
            <v>0</v>
          </cell>
          <cell r="P78">
            <v>0</v>
          </cell>
        </row>
        <row r="79">
          <cell r="M79">
            <v>0</v>
          </cell>
          <cell r="O79">
            <v>0</v>
          </cell>
          <cell r="P79">
            <v>0</v>
          </cell>
        </row>
        <row r="80">
          <cell r="M80">
            <v>0</v>
          </cell>
          <cell r="O80">
            <v>0</v>
          </cell>
          <cell r="P80">
            <v>0</v>
          </cell>
        </row>
        <row r="81">
          <cell r="M81">
            <v>0</v>
          </cell>
          <cell r="O81">
            <v>0</v>
          </cell>
          <cell r="P81">
            <v>0</v>
          </cell>
        </row>
        <row r="82">
          <cell r="M82">
            <v>0</v>
          </cell>
          <cell r="P82">
            <v>0</v>
          </cell>
        </row>
        <row r="83">
          <cell r="M83">
            <v>0</v>
          </cell>
          <cell r="P83">
            <v>0</v>
          </cell>
        </row>
        <row r="84">
          <cell r="M84">
            <v>0</v>
          </cell>
          <cell r="P84">
            <v>0</v>
          </cell>
        </row>
        <row r="85">
          <cell r="M85">
            <v>0</v>
          </cell>
          <cell r="P85">
            <v>0</v>
          </cell>
        </row>
        <row r="86">
          <cell r="M86">
            <v>0</v>
          </cell>
          <cell r="P86">
            <v>0</v>
          </cell>
        </row>
        <row r="87">
          <cell r="M87">
            <v>0</v>
          </cell>
          <cell r="P87">
            <v>0</v>
          </cell>
        </row>
        <row r="88">
          <cell r="M88">
            <v>0</v>
          </cell>
          <cell r="P88">
            <v>0</v>
          </cell>
        </row>
        <row r="89">
          <cell r="M89">
            <v>0</v>
          </cell>
          <cell r="P89">
            <v>0</v>
          </cell>
        </row>
        <row r="90">
          <cell r="M90">
            <v>0</v>
          </cell>
          <cell r="P90">
            <v>0</v>
          </cell>
        </row>
        <row r="91">
          <cell r="M91">
            <v>0</v>
          </cell>
          <cell r="P91">
            <v>0</v>
          </cell>
        </row>
        <row r="92">
          <cell r="M92">
            <v>0</v>
          </cell>
          <cell r="P92">
            <v>0</v>
          </cell>
        </row>
        <row r="93">
          <cell r="M93">
            <v>0</v>
          </cell>
          <cell r="P93">
            <v>0</v>
          </cell>
        </row>
        <row r="94">
          <cell r="M94">
            <v>0</v>
          </cell>
          <cell r="P94">
            <v>0</v>
          </cell>
        </row>
        <row r="95">
          <cell r="M95">
            <v>0</v>
          </cell>
          <cell r="P95">
            <v>0</v>
          </cell>
        </row>
        <row r="96">
          <cell r="M96">
            <v>0</v>
          </cell>
          <cell r="O96">
            <v>0</v>
          </cell>
          <cell r="P96">
            <v>0</v>
          </cell>
        </row>
        <row r="97">
          <cell r="M97">
            <v>0</v>
          </cell>
          <cell r="O97">
            <v>0</v>
          </cell>
          <cell r="P97">
            <v>0</v>
          </cell>
        </row>
        <row r="98">
          <cell r="M98">
            <v>0</v>
          </cell>
          <cell r="O98">
            <v>0</v>
          </cell>
          <cell r="P98">
            <v>0</v>
          </cell>
        </row>
        <row r="99">
          <cell r="M99">
            <v>0</v>
          </cell>
          <cell r="O99">
            <v>0</v>
          </cell>
          <cell r="P99">
            <v>0</v>
          </cell>
        </row>
        <row r="100">
          <cell r="M100">
            <v>0</v>
          </cell>
          <cell r="O100">
            <v>0</v>
          </cell>
          <cell r="P100">
            <v>0</v>
          </cell>
        </row>
        <row r="101">
          <cell r="M101">
            <v>0</v>
          </cell>
          <cell r="O101">
            <v>0</v>
          </cell>
          <cell r="P101">
            <v>0</v>
          </cell>
        </row>
        <row r="1734">
          <cell r="AV1734">
            <v>0.2075181451612903</v>
          </cell>
          <cell r="AW1734">
            <v>0.36174731182795694</v>
          </cell>
        </row>
        <row r="1735">
          <cell r="AV1735">
            <v>0.2075181451612903</v>
          </cell>
          <cell r="AW1735">
            <v>0.36174731182795694</v>
          </cell>
        </row>
        <row r="1736">
          <cell r="AV1736">
            <v>0.2075181451612903</v>
          </cell>
          <cell r="AW1736">
            <v>0.36174731182795694</v>
          </cell>
        </row>
        <row r="1737">
          <cell r="AV1737">
            <v>0.2075181451612903</v>
          </cell>
          <cell r="AW1737">
            <v>0.36174731182795694</v>
          </cell>
        </row>
        <row r="1738">
          <cell r="AV1738">
            <v>0.2075181451612903</v>
          </cell>
          <cell r="AW1738">
            <v>0.36174731182795694</v>
          </cell>
        </row>
        <row r="1739">
          <cell r="AV1739">
            <v>0.2075181451612903</v>
          </cell>
          <cell r="AW1739">
            <v>0.36174731182795694</v>
          </cell>
        </row>
        <row r="1740">
          <cell r="AV1740">
            <v>0.2075181451612903</v>
          </cell>
          <cell r="AW1740">
            <v>0.36174731182795694</v>
          </cell>
        </row>
        <row r="1741">
          <cell r="AV1741">
            <v>0.2075181451612903</v>
          </cell>
          <cell r="AW1741">
            <v>0.36174731182795694</v>
          </cell>
        </row>
        <row r="1742">
          <cell r="AV1742">
            <v>0.2075181451612903</v>
          </cell>
          <cell r="AW1742">
            <v>0.36174731182795694</v>
          </cell>
        </row>
        <row r="1743">
          <cell r="AV1743">
            <v>0.2075181451612903</v>
          </cell>
          <cell r="AW1743">
            <v>0.36174731182795694</v>
          </cell>
        </row>
        <row r="1744">
          <cell r="AV1744">
            <v>0.2075181451612903</v>
          </cell>
          <cell r="AW1744">
            <v>0.36174731182795694</v>
          </cell>
        </row>
        <row r="1745">
          <cell r="AV1745">
            <v>0.2075181451612903</v>
          </cell>
          <cell r="AW1745">
            <v>0.36174731182795694</v>
          </cell>
        </row>
        <row r="1746">
          <cell r="AV1746">
            <v>0.2075181451612903</v>
          </cell>
          <cell r="AW1746">
            <v>0.36174731182795694</v>
          </cell>
        </row>
        <row r="1747">
          <cell r="AV1747">
            <v>0.2075181451612903</v>
          </cell>
          <cell r="AW1747">
            <v>0.36174731182795694</v>
          </cell>
        </row>
        <row r="1748">
          <cell r="AV1748">
            <v>0.2075181451612903</v>
          </cell>
          <cell r="AW1748">
            <v>0.36174731182795694</v>
          </cell>
        </row>
        <row r="1749">
          <cell r="AV1749">
            <v>0.2075181451612903</v>
          </cell>
          <cell r="AW1749">
            <v>0.36174731182795694</v>
          </cell>
        </row>
        <row r="1750">
          <cell r="AV1750">
            <v>0.2075181451612903</v>
          </cell>
          <cell r="AW1750">
            <v>0.36174731182795694</v>
          </cell>
        </row>
        <row r="1751">
          <cell r="AV1751">
            <v>0.2075181451612903</v>
          </cell>
          <cell r="AW1751">
            <v>0.36174731182795694</v>
          </cell>
        </row>
        <row r="1752">
          <cell r="AV1752">
            <v>0.2075181451612903</v>
          </cell>
          <cell r="AW1752">
            <v>0.36174731182795694</v>
          </cell>
        </row>
        <row r="1753">
          <cell r="AV1753">
            <v>0.2075181451612903</v>
          </cell>
          <cell r="AW1753">
            <v>0.36174731182795694</v>
          </cell>
        </row>
        <row r="1754">
          <cell r="AV1754">
            <v>0.2075181451612903</v>
          </cell>
          <cell r="AW1754">
            <v>0.36174731182795694</v>
          </cell>
        </row>
        <row r="1755">
          <cell r="AV1755">
            <v>0.2075181451612903</v>
          </cell>
          <cell r="AW1755">
            <v>0.36174731182795694</v>
          </cell>
        </row>
        <row r="1756">
          <cell r="AV1756">
            <v>0.2075181451612903</v>
          </cell>
          <cell r="AW1756">
            <v>0.36174731182795694</v>
          </cell>
        </row>
        <row r="1757">
          <cell r="AV1757">
            <v>0.2075181451612903</v>
          </cell>
          <cell r="AW1757">
            <v>0.36174731182795694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7" zoomScale="85" zoomScaleNormal="85" zoomScaleSheetLayoutView="85" workbookViewId="0">
      <selection activeCell="AQ39" sqref="AQ39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7.140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6.4257812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79" t="s">
        <v>102</v>
      </c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</row>
    <row r="2" spans="1:54" ht="20.25" x14ac:dyDescent="0.25">
      <c r="A2" s="180">
        <v>44999</v>
      </c>
      <c r="B2" s="180"/>
      <c r="C2" s="180"/>
      <c r="D2" s="180"/>
      <c r="E2" s="180"/>
      <c r="F2" s="180"/>
      <c r="G2" s="180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1" t="s">
        <v>0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207" t="s">
        <v>90</v>
      </c>
      <c r="AG4" s="208"/>
      <c r="AH4" s="208"/>
      <c r="AI4" s="208"/>
      <c r="AJ4" s="186" t="s">
        <v>103</v>
      </c>
      <c r="AK4" s="187"/>
      <c r="AL4" s="186" t="s">
        <v>104</v>
      </c>
      <c r="AM4" s="187"/>
      <c r="AN4" s="174" t="s">
        <v>68</v>
      </c>
      <c r="AO4" s="175"/>
      <c r="AP4" s="175"/>
      <c r="AQ4" s="175"/>
      <c r="AR4" s="175"/>
      <c r="AS4" s="176"/>
    </row>
    <row r="5" spans="1:54" ht="15.75" customHeight="1" thickBot="1" x14ac:dyDescent="0.3">
      <c r="B5" s="183"/>
      <c r="C5" s="184"/>
      <c r="D5" s="184"/>
      <c r="E5" s="184"/>
      <c r="F5" s="184"/>
      <c r="G5" s="184"/>
      <c r="H5" s="184"/>
      <c r="I5" s="184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209"/>
      <c r="AG5" s="210"/>
      <c r="AH5" s="210"/>
      <c r="AI5" s="210"/>
      <c r="AJ5" s="188"/>
      <c r="AK5" s="189"/>
      <c r="AL5" s="188"/>
      <c r="AM5" s="189"/>
      <c r="AN5" s="177"/>
      <c r="AO5" s="156"/>
      <c r="AP5" s="156"/>
      <c r="AQ5" s="156"/>
      <c r="AR5" s="156"/>
      <c r="AS5" s="178"/>
    </row>
    <row r="6" spans="1:54" ht="18.75" customHeight="1" thickBot="1" x14ac:dyDescent="0.3">
      <c r="B6" s="198" t="s">
        <v>1</v>
      </c>
      <c r="C6" s="199"/>
      <c r="D6" s="199"/>
      <c r="E6" s="199"/>
      <c r="F6" s="199"/>
      <c r="G6" s="199"/>
      <c r="H6" s="199"/>
      <c r="I6" s="200"/>
      <c r="J6" s="198" t="s">
        <v>73</v>
      </c>
      <c r="K6" s="201"/>
      <c r="L6" s="199"/>
      <c r="M6" s="199"/>
      <c r="N6" s="199"/>
      <c r="O6" s="199"/>
      <c r="P6" s="200"/>
      <c r="Q6" s="202"/>
      <c r="R6" s="192" t="s">
        <v>91</v>
      </c>
      <c r="S6" s="193"/>
      <c r="T6" s="193"/>
      <c r="U6" s="193"/>
      <c r="V6" s="193"/>
      <c r="W6" s="193"/>
      <c r="X6" s="193"/>
      <c r="Y6" s="193"/>
      <c r="Z6" s="192" t="s">
        <v>92</v>
      </c>
      <c r="AA6" s="193"/>
      <c r="AB6" s="193"/>
      <c r="AC6" s="193"/>
      <c r="AD6" s="193"/>
      <c r="AE6" s="193"/>
      <c r="AF6" s="194" t="s">
        <v>14</v>
      </c>
      <c r="AG6" s="195"/>
      <c r="AH6" s="203" t="s">
        <v>11</v>
      </c>
      <c r="AI6" s="204"/>
      <c r="AJ6" s="188"/>
      <c r="AK6" s="189"/>
      <c r="AL6" s="188"/>
      <c r="AM6" s="189"/>
      <c r="AN6" s="177"/>
      <c r="AO6" s="156"/>
      <c r="AP6" s="156"/>
      <c r="AQ6" s="156"/>
      <c r="AR6" s="156"/>
      <c r="AS6" s="178"/>
    </row>
    <row r="7" spans="1:54" ht="36.75" customHeight="1" thickBot="1" x14ac:dyDescent="0.3">
      <c r="B7" s="145" t="s">
        <v>12</v>
      </c>
      <c r="C7" s="146"/>
      <c r="D7" s="146"/>
      <c r="E7" s="147"/>
      <c r="F7" s="146" t="s">
        <v>13</v>
      </c>
      <c r="G7" s="146"/>
      <c r="H7" s="146"/>
      <c r="I7" s="148"/>
      <c r="J7" s="143" t="s">
        <v>7</v>
      </c>
      <c r="K7" s="144"/>
      <c r="L7" s="158" t="s">
        <v>8</v>
      </c>
      <c r="M7" s="144"/>
      <c r="N7" s="158" t="s">
        <v>9</v>
      </c>
      <c r="O7" s="144"/>
      <c r="P7" s="158" t="s">
        <v>10</v>
      </c>
      <c r="Q7" s="159"/>
      <c r="R7" s="143" t="s">
        <v>4</v>
      </c>
      <c r="S7" s="157"/>
      <c r="T7" s="157"/>
      <c r="U7" s="157"/>
      <c r="V7" s="157"/>
      <c r="W7" s="157"/>
      <c r="X7" s="158" t="s">
        <v>89</v>
      </c>
      <c r="Y7" s="159"/>
      <c r="Z7" s="143" t="s">
        <v>3</v>
      </c>
      <c r="AA7" s="157"/>
      <c r="AB7" s="157"/>
      <c r="AC7" s="144"/>
      <c r="AD7" s="149" t="s">
        <v>89</v>
      </c>
      <c r="AE7" s="149"/>
      <c r="AF7" s="196"/>
      <c r="AG7" s="197"/>
      <c r="AH7" s="205"/>
      <c r="AI7" s="206"/>
      <c r="AJ7" s="190"/>
      <c r="AK7" s="191"/>
      <c r="AL7" s="190"/>
      <c r="AM7" s="191"/>
      <c r="AN7" s="177"/>
      <c r="AO7" s="156"/>
      <c r="AP7" s="156"/>
      <c r="AQ7" s="156"/>
      <c r="AR7" s="156"/>
      <c r="AS7" s="178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78</v>
      </c>
      <c r="S8" s="87" t="s">
        <v>79</v>
      </c>
      <c r="T8" s="87" t="s">
        <v>82</v>
      </c>
      <c r="U8" s="87" t="s">
        <v>83</v>
      </c>
      <c r="V8" s="87" t="s">
        <v>84</v>
      </c>
      <c r="W8" s="87" t="s">
        <v>85</v>
      </c>
      <c r="X8" s="13" t="s">
        <v>40</v>
      </c>
      <c r="Y8" s="14" t="s">
        <v>88</v>
      </c>
      <c r="Z8" s="86" t="s">
        <v>80</v>
      </c>
      <c r="AA8" s="87" t="s">
        <v>81</v>
      </c>
      <c r="AB8" s="87" t="s">
        <v>86</v>
      </c>
      <c r="AC8" s="88" t="s">
        <v>87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5"/>
      <c r="AO8" s="126"/>
      <c r="AP8" s="126"/>
      <c r="AQ8" s="126"/>
      <c r="AR8" s="126"/>
      <c r="AS8" s="119"/>
    </row>
    <row r="9" spans="1:54" ht="15.75" x14ac:dyDescent="0.25">
      <c r="A9" s="25">
        <v>1</v>
      </c>
      <c r="B9" s="74">
        <v>87.04</v>
      </c>
      <c r="C9" s="51">
        <f t="shared" ref="C9:C32" si="0">AK9-AE9</f>
        <v>38.98374238112239</v>
      </c>
      <c r="D9" s="52">
        <f t="shared" ref="D9:D32" si="1">AM9-Y9</f>
        <v>62.199278047555239</v>
      </c>
      <c r="E9" s="59">
        <f t="shared" ref="E9:E32" si="2">(AG9+AI9)-Q9</f>
        <v>-14.143020428677639</v>
      </c>
      <c r="F9" s="76">
        <v>212.65</v>
      </c>
      <c r="G9" s="52">
        <f t="shared" ref="G9:G32" si="3">AJ9-AD9</f>
        <v>117.37856960572809</v>
      </c>
      <c r="H9" s="52">
        <f t="shared" ref="H9:H32" si="4">AL9-X9</f>
        <v>83.932716510913011</v>
      </c>
      <c r="I9" s="53">
        <f t="shared" ref="I9:I32" si="5">(AH9+AF9)-P9</f>
        <v>11.338713883358851</v>
      </c>
      <c r="J9" s="58">
        <v>0</v>
      </c>
      <c r="K9" s="84">
        <v>20.059999999999999</v>
      </c>
      <c r="L9" s="67">
        <f>'[1]Exploitation '!M78</f>
        <v>0</v>
      </c>
      <c r="M9" s="67">
        <v>0</v>
      </c>
      <c r="N9" s="67">
        <f>'[1]Exploitation '!O78</f>
        <v>0</v>
      </c>
      <c r="O9" s="67">
        <f>'[1]Exploitation '!P78</f>
        <v>0</v>
      </c>
      <c r="P9" s="72">
        <f>J9+L9+N9</f>
        <v>0</v>
      </c>
      <c r="Q9" s="82">
        <f>K9+M9+O9</f>
        <v>20.059999999999999</v>
      </c>
      <c r="R9" s="90">
        <v>0</v>
      </c>
      <c r="S9" s="84">
        <v>0</v>
      </c>
      <c r="T9" s="84">
        <v>0</v>
      </c>
      <c r="U9" s="84">
        <v>28.4</v>
      </c>
      <c r="V9" s="84">
        <v>0</v>
      </c>
      <c r="W9" s="84">
        <v>63.24</v>
      </c>
      <c r="X9" s="93">
        <f>R9+T9+V9</f>
        <v>0</v>
      </c>
      <c r="Y9" s="94">
        <f>S9+U9+W9</f>
        <v>91.64</v>
      </c>
      <c r="Z9" s="90">
        <v>0</v>
      </c>
      <c r="AA9" s="84">
        <v>0</v>
      </c>
      <c r="AB9" s="84">
        <v>80.48</v>
      </c>
      <c r="AC9" s="84">
        <v>0</v>
      </c>
      <c r="AD9" s="95">
        <f>Z9+AB9</f>
        <v>80.48</v>
      </c>
      <c r="AE9" s="52">
        <f>AA9+AC9</f>
        <v>0</v>
      </c>
      <c r="AF9" s="115">
        <f>'[1]Exploitation '!AV1734</f>
        <v>0.2075181451612903</v>
      </c>
      <c r="AG9" s="116">
        <f>'[1]Exploitation '!AW1734</f>
        <v>0.36174731182795694</v>
      </c>
      <c r="AH9" s="54">
        <f t="shared" ref="AH9:AH32" si="6">(F9+P9+X9+AD9)-(AJ9+AL9+AF9)</f>
        <v>11.131195738197562</v>
      </c>
      <c r="AI9" s="63">
        <f t="shared" ref="AI9:AI32" si="7">(B9+Q9+Y9+AE9)-(AM9+AK9+AG9)</f>
        <v>5.555232259494403</v>
      </c>
      <c r="AJ9" s="64">
        <v>197.85856960572809</v>
      </c>
      <c r="AK9" s="61">
        <v>38.98374238112239</v>
      </c>
      <c r="AL9" s="66">
        <v>83.932716510913011</v>
      </c>
      <c r="AM9" s="61">
        <v>153.83927804755524</v>
      </c>
      <c r="AS9" s="120"/>
      <c r="BA9" s="42"/>
      <c r="BB9" s="42"/>
    </row>
    <row r="10" spans="1:54" ht="15.75" x14ac:dyDescent="0.25">
      <c r="A10" s="25">
        <v>2</v>
      </c>
      <c r="B10" s="69">
        <v>78.569999999999993</v>
      </c>
      <c r="C10" s="51">
        <f t="shared" si="0"/>
        <v>35.963201268062321</v>
      </c>
      <c r="D10" s="52">
        <f t="shared" si="1"/>
        <v>57.002628582601133</v>
      </c>
      <c r="E10" s="59">
        <f t="shared" si="2"/>
        <v>-14.395829850663469</v>
      </c>
      <c r="F10" s="68">
        <v>194.39</v>
      </c>
      <c r="G10" s="52">
        <f t="shared" si="3"/>
        <v>104.34937100887694</v>
      </c>
      <c r="H10" s="52">
        <f t="shared" si="4"/>
        <v>79.334226589825818</v>
      </c>
      <c r="I10" s="53">
        <f t="shared" si="5"/>
        <v>10.706402401297256</v>
      </c>
      <c r="J10" s="58">
        <v>0</v>
      </c>
      <c r="K10" s="81">
        <v>20.059999999999999</v>
      </c>
      <c r="L10" s="67">
        <f>'[1]Exploitation '!M79</f>
        <v>0</v>
      </c>
      <c r="M10" s="67">
        <v>0</v>
      </c>
      <c r="N10" s="67">
        <f>'[1]Exploitation '!O79</f>
        <v>0</v>
      </c>
      <c r="O10" s="67">
        <f>'[1]Exploitation '!P79</f>
        <v>0</v>
      </c>
      <c r="P10" s="72">
        <f t="shared" ref="P10:P32" si="8">J10+L10+N10</f>
        <v>0</v>
      </c>
      <c r="Q10" s="82">
        <f t="shared" ref="Q10:Q32" si="9">K10+M10+O10</f>
        <v>20.059999999999999</v>
      </c>
      <c r="R10" s="90">
        <v>0</v>
      </c>
      <c r="S10" s="84">
        <v>0</v>
      </c>
      <c r="T10" s="84">
        <v>0</v>
      </c>
      <c r="U10" s="84">
        <v>28.34</v>
      </c>
      <c r="V10" s="84">
        <v>0</v>
      </c>
      <c r="W10" s="84">
        <v>62.74</v>
      </c>
      <c r="X10" s="93">
        <f t="shared" ref="X10:X32" si="10">R10+T10+V10</f>
        <v>0</v>
      </c>
      <c r="Y10" s="94">
        <f t="shared" ref="Y10:Y32" si="11">S10+U10+W10</f>
        <v>91.08</v>
      </c>
      <c r="Z10" s="90">
        <v>0</v>
      </c>
      <c r="AA10" s="84">
        <v>0</v>
      </c>
      <c r="AB10" s="84">
        <v>82.1</v>
      </c>
      <c r="AC10" s="84">
        <v>0</v>
      </c>
      <c r="AD10" s="95">
        <f t="shared" ref="AD10:AD32" si="12">Z10+AB10</f>
        <v>82.1</v>
      </c>
      <c r="AE10" s="52">
        <f t="shared" ref="AE10:AE32" si="13">AA10+AC10</f>
        <v>0</v>
      </c>
      <c r="AF10" s="117">
        <f>'[1]Exploitation '!AV1735</f>
        <v>0.2075181451612903</v>
      </c>
      <c r="AG10" s="116">
        <f>'[1]Exploitation '!AW1735</f>
        <v>0.36174731182795694</v>
      </c>
      <c r="AH10" s="54">
        <f t="shared" si="6"/>
        <v>10.498884256135966</v>
      </c>
      <c r="AI10" s="63">
        <f t="shared" si="7"/>
        <v>5.3024228375085727</v>
      </c>
      <c r="AJ10" s="64">
        <v>186.44937100887694</v>
      </c>
      <c r="AK10" s="61">
        <v>35.963201268062321</v>
      </c>
      <c r="AL10" s="66">
        <v>79.334226589825818</v>
      </c>
      <c r="AM10" s="61">
        <v>148.08262858260113</v>
      </c>
      <c r="AS10" s="120"/>
      <c r="BA10" s="42"/>
      <c r="BB10" s="42"/>
    </row>
    <row r="11" spans="1:54" ht="15" customHeight="1" x14ac:dyDescent="0.25">
      <c r="A11" s="25">
        <v>3</v>
      </c>
      <c r="B11" s="69">
        <v>73.58</v>
      </c>
      <c r="C11" s="51">
        <f t="shared" si="0"/>
        <v>39.027059316513686</v>
      </c>
      <c r="D11" s="52">
        <f t="shared" si="1"/>
        <v>48.973074403856472</v>
      </c>
      <c r="E11" s="59">
        <f t="shared" si="2"/>
        <v>-14.420133720370194</v>
      </c>
      <c r="F11" s="68">
        <v>197.3</v>
      </c>
      <c r="G11" s="52">
        <f t="shared" si="3"/>
        <v>105.43261626329314</v>
      </c>
      <c r="H11" s="52">
        <f t="shared" si="4"/>
        <v>81.026843227062685</v>
      </c>
      <c r="I11" s="53">
        <f t="shared" si="5"/>
        <v>10.840540509644116</v>
      </c>
      <c r="J11" s="58">
        <v>0</v>
      </c>
      <c r="K11" s="81">
        <v>19.96</v>
      </c>
      <c r="L11" s="67">
        <f>'[1]Exploitation '!M80</f>
        <v>0</v>
      </c>
      <c r="M11" s="67">
        <v>0</v>
      </c>
      <c r="N11" s="67">
        <f>'[1]Exploitation '!O80</f>
        <v>0</v>
      </c>
      <c r="O11" s="67">
        <f>'[1]Exploitation '!P80</f>
        <v>0</v>
      </c>
      <c r="P11" s="72">
        <f t="shared" si="8"/>
        <v>0</v>
      </c>
      <c r="Q11" s="82">
        <f t="shared" si="9"/>
        <v>19.96</v>
      </c>
      <c r="R11" s="90">
        <v>0</v>
      </c>
      <c r="S11" s="84">
        <v>0</v>
      </c>
      <c r="T11" s="84">
        <v>0</v>
      </c>
      <c r="U11" s="84">
        <v>28.34</v>
      </c>
      <c r="V11" s="84">
        <v>0</v>
      </c>
      <c r="W11" s="84">
        <v>63.39</v>
      </c>
      <c r="X11" s="93">
        <f t="shared" si="10"/>
        <v>0</v>
      </c>
      <c r="Y11" s="94">
        <f t="shared" si="11"/>
        <v>91.73</v>
      </c>
      <c r="Z11" s="90">
        <v>0</v>
      </c>
      <c r="AA11" s="84">
        <v>0</v>
      </c>
      <c r="AB11" s="84">
        <v>82.72</v>
      </c>
      <c r="AC11" s="84">
        <v>0</v>
      </c>
      <c r="AD11" s="95">
        <f t="shared" si="12"/>
        <v>82.72</v>
      </c>
      <c r="AE11" s="52">
        <f t="shared" si="13"/>
        <v>0</v>
      </c>
      <c r="AF11" s="117">
        <f>'[1]Exploitation '!AV1736</f>
        <v>0.2075181451612903</v>
      </c>
      <c r="AG11" s="116">
        <f>'[1]Exploitation '!AW1736</f>
        <v>0.36174731182795694</v>
      </c>
      <c r="AH11" s="54">
        <f t="shared" si="6"/>
        <v>10.633022364482827</v>
      </c>
      <c r="AI11" s="63">
        <f t="shared" si="7"/>
        <v>5.1781189678018507</v>
      </c>
      <c r="AJ11" s="64">
        <v>188.15261626329314</v>
      </c>
      <c r="AK11" s="61">
        <v>39.027059316513686</v>
      </c>
      <c r="AL11" s="66">
        <v>81.026843227062685</v>
      </c>
      <c r="AM11" s="61">
        <v>140.70307440385648</v>
      </c>
      <c r="AS11" s="120"/>
      <c r="BA11" s="42"/>
      <c r="BB11" s="42"/>
    </row>
    <row r="12" spans="1:54" ht="15" customHeight="1" x14ac:dyDescent="0.25">
      <c r="A12" s="25">
        <v>4</v>
      </c>
      <c r="B12" s="69">
        <v>71.349999999999994</v>
      </c>
      <c r="C12" s="51">
        <f t="shared" si="0"/>
        <v>39.094204422774531</v>
      </c>
      <c r="D12" s="52">
        <f t="shared" si="1"/>
        <v>46.726882459557757</v>
      </c>
      <c r="E12" s="59">
        <f t="shared" si="2"/>
        <v>-14.471086882332321</v>
      </c>
      <c r="F12" s="68">
        <v>189.63</v>
      </c>
      <c r="G12" s="52">
        <f t="shared" si="3"/>
        <v>102.94041041604336</v>
      </c>
      <c r="H12" s="52">
        <f t="shared" si="4"/>
        <v>76.161024598936081</v>
      </c>
      <c r="I12" s="53">
        <f t="shared" si="5"/>
        <v>10.528564985020497</v>
      </c>
      <c r="J12" s="58">
        <v>0</v>
      </c>
      <c r="K12" s="81">
        <v>19.96</v>
      </c>
      <c r="L12" s="67">
        <f>'[1]Exploitation '!M81</f>
        <v>0</v>
      </c>
      <c r="M12" s="67">
        <v>0</v>
      </c>
      <c r="N12" s="67">
        <f>'[1]Exploitation '!O81</f>
        <v>0</v>
      </c>
      <c r="O12" s="67">
        <f>'[1]Exploitation '!P81</f>
        <v>0</v>
      </c>
      <c r="P12" s="72">
        <f t="shared" si="8"/>
        <v>0</v>
      </c>
      <c r="Q12" s="82">
        <f t="shared" si="9"/>
        <v>19.96</v>
      </c>
      <c r="R12" s="90">
        <v>0</v>
      </c>
      <c r="S12" s="84">
        <v>0</v>
      </c>
      <c r="T12" s="84">
        <v>0</v>
      </c>
      <c r="U12" s="84">
        <v>28.34</v>
      </c>
      <c r="V12" s="84">
        <v>0</v>
      </c>
      <c r="W12" s="84">
        <v>63.8</v>
      </c>
      <c r="X12" s="93">
        <f t="shared" si="10"/>
        <v>0</v>
      </c>
      <c r="Y12" s="94">
        <f t="shared" si="11"/>
        <v>92.14</v>
      </c>
      <c r="Z12" s="90">
        <v>0</v>
      </c>
      <c r="AA12" s="84">
        <v>0</v>
      </c>
      <c r="AB12" s="84">
        <v>82.18</v>
      </c>
      <c r="AC12" s="84">
        <v>0</v>
      </c>
      <c r="AD12" s="95">
        <f t="shared" si="12"/>
        <v>82.18</v>
      </c>
      <c r="AE12" s="52">
        <f t="shared" si="13"/>
        <v>0</v>
      </c>
      <c r="AF12" s="117">
        <f>'[1]Exploitation '!AV1737</f>
        <v>0.2075181451612903</v>
      </c>
      <c r="AG12" s="116">
        <f>'[1]Exploitation '!AW1737</f>
        <v>0.36174731182795694</v>
      </c>
      <c r="AH12" s="54">
        <f t="shared" si="6"/>
        <v>10.321046839859207</v>
      </c>
      <c r="AI12" s="63">
        <f t="shared" si="7"/>
        <v>5.1271658058397236</v>
      </c>
      <c r="AJ12" s="64">
        <v>185.12041041604337</v>
      </c>
      <c r="AK12" s="61">
        <v>39.094204422774531</v>
      </c>
      <c r="AL12" s="66">
        <v>76.161024598936081</v>
      </c>
      <c r="AM12" s="61">
        <v>138.86688245955776</v>
      </c>
      <c r="AS12" s="120"/>
      <c r="BA12" s="42"/>
      <c r="BB12" s="42"/>
    </row>
    <row r="13" spans="1:54" ht="15.75" x14ac:dyDescent="0.25">
      <c r="A13" s="25">
        <v>5</v>
      </c>
      <c r="B13" s="69">
        <v>70.53</v>
      </c>
      <c r="C13" s="51">
        <f t="shared" si="0"/>
        <v>38.143120129392514</v>
      </c>
      <c r="D13" s="52">
        <f t="shared" si="1"/>
        <v>46.885403014306561</v>
      </c>
      <c r="E13" s="59">
        <f t="shared" si="2"/>
        <v>-14.498523143699066</v>
      </c>
      <c r="F13" s="68">
        <v>189.88</v>
      </c>
      <c r="G13" s="52">
        <f t="shared" si="3"/>
        <v>103.082789956353</v>
      </c>
      <c r="H13" s="52">
        <f t="shared" si="4"/>
        <v>76.324124234273</v>
      </c>
      <c r="I13" s="53">
        <f t="shared" si="5"/>
        <v>10.473085809374</v>
      </c>
      <c r="J13" s="58">
        <v>0</v>
      </c>
      <c r="K13" s="81">
        <v>19.96</v>
      </c>
      <c r="L13" s="67">
        <f>'[1]Exploitation '!M82</f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0</v>
      </c>
      <c r="Q13" s="82">
        <f t="shared" si="9"/>
        <v>19.96</v>
      </c>
      <c r="R13" s="90">
        <v>0</v>
      </c>
      <c r="S13" s="84">
        <v>0</v>
      </c>
      <c r="T13" s="84">
        <v>0</v>
      </c>
      <c r="U13" s="84">
        <v>28.6</v>
      </c>
      <c r="V13" s="84">
        <v>0</v>
      </c>
      <c r="W13" s="84">
        <v>63.38</v>
      </c>
      <c r="X13" s="93">
        <f t="shared" si="10"/>
        <v>0</v>
      </c>
      <c r="Y13" s="94">
        <f t="shared" si="11"/>
        <v>91.98</v>
      </c>
      <c r="Z13" s="90">
        <v>0</v>
      </c>
      <c r="AA13" s="84">
        <v>0</v>
      </c>
      <c r="AB13" s="84">
        <v>80.47</v>
      </c>
      <c r="AC13" s="84">
        <v>0</v>
      </c>
      <c r="AD13" s="95">
        <f t="shared" si="12"/>
        <v>80.47</v>
      </c>
      <c r="AE13" s="52">
        <f t="shared" si="13"/>
        <v>0</v>
      </c>
      <c r="AF13" s="117">
        <f>'[1]Exploitation '!AV1738</f>
        <v>0.2075181451612903</v>
      </c>
      <c r="AG13" s="116">
        <f>'[1]Exploitation '!AW1738</f>
        <v>0.36174731182795694</v>
      </c>
      <c r="AH13" s="54">
        <f t="shared" si="6"/>
        <v>10.26556766421271</v>
      </c>
      <c r="AI13" s="63">
        <f t="shared" si="7"/>
        <v>5.0997295444729787</v>
      </c>
      <c r="AJ13" s="64">
        <v>183.552789956353</v>
      </c>
      <c r="AK13" s="61">
        <v>38.143120129392514</v>
      </c>
      <c r="AL13" s="66">
        <v>76.324124234273</v>
      </c>
      <c r="AM13" s="61">
        <v>138.86540301430657</v>
      </c>
      <c r="AS13" s="120"/>
      <c r="BA13" s="42"/>
      <c r="BB13" s="42"/>
    </row>
    <row r="14" spans="1:54" ht="15.75" customHeight="1" x14ac:dyDescent="0.25">
      <c r="A14" s="25">
        <v>6</v>
      </c>
      <c r="B14" s="69">
        <v>67.34</v>
      </c>
      <c r="C14" s="51">
        <f t="shared" si="0"/>
        <v>37.239911488899203</v>
      </c>
      <c r="D14" s="52">
        <f t="shared" si="1"/>
        <v>44.669441814370671</v>
      </c>
      <c r="E14" s="59">
        <f t="shared" si="2"/>
        <v>-14.569353303269883</v>
      </c>
      <c r="F14" s="68">
        <v>170.38</v>
      </c>
      <c r="G14" s="52">
        <f t="shared" si="3"/>
        <v>85.42948505275622</v>
      </c>
      <c r="H14" s="52">
        <f t="shared" si="4"/>
        <v>75.171678014095562</v>
      </c>
      <c r="I14" s="53">
        <f t="shared" si="5"/>
        <v>9.778836933148229</v>
      </c>
      <c r="J14" s="58">
        <v>0</v>
      </c>
      <c r="K14" s="81">
        <v>19.96</v>
      </c>
      <c r="L14" s="67">
        <f>'[1]Exploitation '!M83</f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0</v>
      </c>
      <c r="Q14" s="82">
        <f t="shared" si="9"/>
        <v>19.96</v>
      </c>
      <c r="R14" s="90">
        <v>0.36</v>
      </c>
      <c r="S14" s="84">
        <v>0</v>
      </c>
      <c r="T14" s="84">
        <v>0</v>
      </c>
      <c r="U14" s="84">
        <v>28.63</v>
      </c>
      <c r="V14" s="84">
        <v>0</v>
      </c>
      <c r="W14" s="84">
        <v>64.010000000000005</v>
      </c>
      <c r="X14" s="93">
        <f t="shared" si="10"/>
        <v>0.36</v>
      </c>
      <c r="Y14" s="94">
        <f t="shared" si="11"/>
        <v>92.64</v>
      </c>
      <c r="Z14" s="90">
        <v>0.1</v>
      </c>
      <c r="AA14" s="84">
        <v>0</v>
      </c>
      <c r="AB14" s="84">
        <v>81.239999999999995</v>
      </c>
      <c r="AC14" s="84">
        <v>0</v>
      </c>
      <c r="AD14" s="95">
        <f t="shared" si="12"/>
        <v>81.339999999999989</v>
      </c>
      <c r="AE14" s="52">
        <f t="shared" si="13"/>
        <v>0</v>
      </c>
      <c r="AF14" s="117">
        <f>'[1]Exploitation '!AV1739</f>
        <v>0.2075181451612903</v>
      </c>
      <c r="AG14" s="116">
        <f>'[1]Exploitation '!AW1739</f>
        <v>0.36174731182795694</v>
      </c>
      <c r="AH14" s="54">
        <f t="shared" si="6"/>
        <v>9.5713187879869395</v>
      </c>
      <c r="AI14" s="63">
        <f t="shared" si="7"/>
        <v>5.0288993849021608</v>
      </c>
      <c r="AJ14" s="64">
        <v>166.76948505275621</v>
      </c>
      <c r="AK14" s="61">
        <v>37.239911488899203</v>
      </c>
      <c r="AL14" s="66">
        <v>75.531678014095561</v>
      </c>
      <c r="AM14" s="61">
        <v>137.30944181437067</v>
      </c>
      <c r="AS14" s="120"/>
      <c r="BA14" s="42"/>
      <c r="BB14" s="42"/>
    </row>
    <row r="15" spans="1:54" ht="15.75" x14ac:dyDescent="0.25">
      <c r="A15" s="25">
        <v>7</v>
      </c>
      <c r="B15" s="69">
        <v>45.46</v>
      </c>
      <c r="C15" s="51">
        <f t="shared" si="0"/>
        <v>34.591464098326419</v>
      </c>
      <c r="D15" s="52">
        <f t="shared" si="1"/>
        <v>26.063868467254707</v>
      </c>
      <c r="E15" s="59">
        <f t="shared" si="2"/>
        <v>-15.195332565581145</v>
      </c>
      <c r="F15" s="68">
        <v>152.04</v>
      </c>
      <c r="G15" s="52">
        <f t="shared" si="3"/>
        <v>83.622146994564716</v>
      </c>
      <c r="H15" s="52">
        <f t="shared" si="4"/>
        <v>59.105647642207273</v>
      </c>
      <c r="I15" s="53">
        <f t="shared" si="5"/>
        <v>9.3122053632280331</v>
      </c>
      <c r="J15" s="58">
        <v>0</v>
      </c>
      <c r="K15" s="81">
        <v>19.96</v>
      </c>
      <c r="L15" s="67">
        <f>'[1]Exploitation '!M84</f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0</v>
      </c>
      <c r="Q15" s="82">
        <f t="shared" si="9"/>
        <v>19.96</v>
      </c>
      <c r="R15" s="90">
        <v>3.87</v>
      </c>
      <c r="S15" s="84">
        <v>0</v>
      </c>
      <c r="T15" s="84">
        <v>0</v>
      </c>
      <c r="U15" s="84">
        <v>28.69</v>
      </c>
      <c r="V15" s="84">
        <v>0</v>
      </c>
      <c r="W15" s="84">
        <v>63.47</v>
      </c>
      <c r="X15" s="93">
        <f t="shared" si="10"/>
        <v>3.87</v>
      </c>
      <c r="Y15" s="94">
        <f t="shared" si="11"/>
        <v>92.16</v>
      </c>
      <c r="Z15" s="90">
        <v>2.9</v>
      </c>
      <c r="AA15" s="84">
        <v>0</v>
      </c>
      <c r="AB15" s="84">
        <v>80.989999999999995</v>
      </c>
      <c r="AC15" s="84">
        <v>0</v>
      </c>
      <c r="AD15" s="95">
        <f t="shared" si="12"/>
        <v>83.89</v>
      </c>
      <c r="AE15" s="52">
        <f t="shared" si="13"/>
        <v>0</v>
      </c>
      <c r="AF15" s="117">
        <f>'[1]Exploitation '!AV1740</f>
        <v>0.2075181451612903</v>
      </c>
      <c r="AG15" s="116">
        <f>'[1]Exploitation '!AW1740</f>
        <v>0.36174731182795694</v>
      </c>
      <c r="AH15" s="54">
        <f t="shared" si="6"/>
        <v>9.1046872180667435</v>
      </c>
      <c r="AI15" s="63">
        <f t="shared" si="7"/>
        <v>4.4029201225908992</v>
      </c>
      <c r="AJ15" s="64">
        <v>167.51214699456472</v>
      </c>
      <c r="AK15" s="61">
        <v>34.591464098326419</v>
      </c>
      <c r="AL15" s="66">
        <v>62.975647642207271</v>
      </c>
      <c r="AM15" s="61">
        <v>118.2238684672547</v>
      </c>
      <c r="AS15" s="120"/>
      <c r="BA15" s="42"/>
      <c r="BB15" s="42"/>
    </row>
    <row r="16" spans="1:54" ht="15.75" x14ac:dyDescent="0.25">
      <c r="A16" s="25">
        <v>8</v>
      </c>
      <c r="B16" s="69">
        <v>78.259999999999991</v>
      </c>
      <c r="C16" s="51">
        <f t="shared" si="0"/>
        <v>36.972347532945186</v>
      </c>
      <c r="D16" s="52">
        <f t="shared" si="1"/>
        <v>55.838644192782851</v>
      </c>
      <c r="E16" s="59">
        <f t="shared" si="2"/>
        <v>-14.550991725728034</v>
      </c>
      <c r="F16" s="68">
        <v>166.57</v>
      </c>
      <c r="G16" s="52">
        <f t="shared" si="3"/>
        <v>100.86219903565262</v>
      </c>
      <c r="H16" s="52">
        <f t="shared" si="4"/>
        <v>55.004818514188827</v>
      </c>
      <c r="I16" s="53">
        <f t="shared" si="5"/>
        <v>10.702982450158489</v>
      </c>
      <c r="J16" s="58">
        <v>0</v>
      </c>
      <c r="K16" s="81">
        <v>20.23</v>
      </c>
      <c r="L16" s="67">
        <f>'[1]Exploitation '!M85</f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0</v>
      </c>
      <c r="Q16" s="82">
        <f t="shared" si="9"/>
        <v>20.23</v>
      </c>
      <c r="R16" s="90">
        <v>22.08</v>
      </c>
      <c r="S16" s="84">
        <v>0</v>
      </c>
      <c r="T16" s="84">
        <v>0</v>
      </c>
      <c r="U16" s="84">
        <v>28.69</v>
      </c>
      <c r="V16" s="84">
        <v>0</v>
      </c>
      <c r="W16" s="84">
        <v>63.06</v>
      </c>
      <c r="X16" s="93">
        <f t="shared" si="10"/>
        <v>22.08</v>
      </c>
      <c r="Y16" s="94">
        <f t="shared" si="11"/>
        <v>91.75</v>
      </c>
      <c r="Z16" s="90">
        <v>7.1</v>
      </c>
      <c r="AA16" s="84">
        <v>0</v>
      </c>
      <c r="AB16" s="84">
        <v>80.650000000000006</v>
      </c>
      <c r="AC16" s="84">
        <v>0</v>
      </c>
      <c r="AD16" s="95">
        <f t="shared" si="12"/>
        <v>87.75</v>
      </c>
      <c r="AE16" s="52">
        <f t="shared" si="13"/>
        <v>0</v>
      </c>
      <c r="AF16" s="117">
        <f>'[1]Exploitation '!AV1741</f>
        <v>0.2075181451612903</v>
      </c>
      <c r="AG16" s="116">
        <f>'[1]Exploitation '!AW1741</f>
        <v>0.36174731182795694</v>
      </c>
      <c r="AH16" s="54">
        <f t="shared" si="6"/>
        <v>10.495464304997199</v>
      </c>
      <c r="AI16" s="63">
        <f t="shared" si="7"/>
        <v>5.3172609624440099</v>
      </c>
      <c r="AJ16" s="64">
        <v>188.61219903565262</v>
      </c>
      <c r="AK16" s="61">
        <v>36.972347532945186</v>
      </c>
      <c r="AL16" s="66">
        <v>77.084818514188825</v>
      </c>
      <c r="AM16" s="61">
        <v>147.58864419278285</v>
      </c>
      <c r="AS16" s="120"/>
      <c r="BA16" s="42"/>
      <c r="BB16" s="42"/>
    </row>
    <row r="17" spans="1:54" ht="15.75" x14ac:dyDescent="0.25">
      <c r="A17" s="25">
        <v>9</v>
      </c>
      <c r="B17" s="69">
        <v>88.86</v>
      </c>
      <c r="C17" s="51">
        <f t="shared" si="0"/>
        <v>39.226787196598565</v>
      </c>
      <c r="D17" s="52">
        <f t="shared" si="1"/>
        <v>63.54815759784546</v>
      </c>
      <c r="E17" s="59">
        <f t="shared" si="2"/>
        <v>-13.91494479444402</v>
      </c>
      <c r="F17" s="68">
        <v>160.72999999999999</v>
      </c>
      <c r="G17" s="52">
        <f t="shared" si="3"/>
        <v>101.3859052905209</v>
      </c>
      <c r="H17" s="52">
        <f t="shared" si="4"/>
        <v>48.137239130663481</v>
      </c>
      <c r="I17" s="53">
        <f t="shared" si="5"/>
        <v>11.206855578815551</v>
      </c>
      <c r="J17" s="58">
        <v>0</v>
      </c>
      <c r="K17" s="81">
        <v>19.87</v>
      </c>
      <c r="L17" s="67">
        <f>'[1]Exploitation '!M86</f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0</v>
      </c>
      <c r="Q17" s="82">
        <f t="shared" si="9"/>
        <v>19.87</v>
      </c>
      <c r="R17" s="90">
        <v>33.18</v>
      </c>
      <c r="S17" s="84">
        <v>0</v>
      </c>
      <c r="T17" s="84">
        <v>0</v>
      </c>
      <c r="U17" s="84">
        <v>28.69</v>
      </c>
      <c r="V17" s="84">
        <v>0</v>
      </c>
      <c r="W17" s="84">
        <v>62.68</v>
      </c>
      <c r="X17" s="93">
        <f t="shared" si="10"/>
        <v>33.18</v>
      </c>
      <c r="Y17" s="94">
        <f t="shared" si="11"/>
        <v>91.37</v>
      </c>
      <c r="Z17" s="90">
        <v>15.4</v>
      </c>
      <c r="AA17" s="84">
        <v>0</v>
      </c>
      <c r="AB17" s="84">
        <v>80.349999999999994</v>
      </c>
      <c r="AC17" s="84">
        <v>0</v>
      </c>
      <c r="AD17" s="95">
        <f t="shared" si="12"/>
        <v>95.75</v>
      </c>
      <c r="AE17" s="52">
        <f t="shared" si="13"/>
        <v>0</v>
      </c>
      <c r="AF17" s="117">
        <f>'[1]Exploitation '!AV1742</f>
        <v>0.2075181451612903</v>
      </c>
      <c r="AG17" s="116">
        <f>'[1]Exploitation '!AW1742</f>
        <v>0.36174731182795694</v>
      </c>
      <c r="AH17" s="54">
        <f t="shared" si="6"/>
        <v>10.999337433654262</v>
      </c>
      <c r="AI17" s="63">
        <f t="shared" si="7"/>
        <v>5.5933078937280243</v>
      </c>
      <c r="AJ17" s="64">
        <v>197.1359052905209</v>
      </c>
      <c r="AK17" s="61">
        <v>39.226787196598565</v>
      </c>
      <c r="AL17" s="66">
        <v>81.317239130663481</v>
      </c>
      <c r="AM17" s="61">
        <v>154.91815759784546</v>
      </c>
      <c r="AS17" s="120"/>
      <c r="BA17" s="42"/>
      <c r="BB17" s="42"/>
    </row>
    <row r="18" spans="1:54" ht="15.75" x14ac:dyDescent="0.25">
      <c r="A18" s="25">
        <v>10</v>
      </c>
      <c r="B18" s="69">
        <v>92.69</v>
      </c>
      <c r="C18" s="51">
        <f t="shared" si="0"/>
        <v>39.295824731210267</v>
      </c>
      <c r="D18" s="52">
        <f t="shared" si="1"/>
        <v>67.219810073919135</v>
      </c>
      <c r="E18" s="59">
        <f t="shared" si="2"/>
        <v>-13.825634805129406</v>
      </c>
      <c r="F18" s="68">
        <v>147.69</v>
      </c>
      <c r="G18" s="52">
        <f t="shared" si="3"/>
        <v>83.674984759604342</v>
      </c>
      <c r="H18" s="52">
        <f t="shared" si="4"/>
        <v>53.131915321001777</v>
      </c>
      <c r="I18" s="53">
        <f t="shared" si="5"/>
        <v>10.883099919393858</v>
      </c>
      <c r="J18" s="58">
        <v>0</v>
      </c>
      <c r="K18" s="81">
        <v>19.87</v>
      </c>
      <c r="L18" s="67">
        <f>'[1]Exploitation '!M87</f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0</v>
      </c>
      <c r="Q18" s="82">
        <f t="shared" si="9"/>
        <v>19.87</v>
      </c>
      <c r="R18" s="90">
        <v>34.479999999999997</v>
      </c>
      <c r="S18" s="84">
        <v>0</v>
      </c>
      <c r="T18" s="84">
        <v>0</v>
      </c>
      <c r="U18" s="84">
        <v>28.69</v>
      </c>
      <c r="V18" s="84">
        <v>0</v>
      </c>
      <c r="W18" s="84">
        <v>62.04</v>
      </c>
      <c r="X18" s="93">
        <f t="shared" si="10"/>
        <v>34.479999999999997</v>
      </c>
      <c r="Y18" s="94">
        <f t="shared" si="11"/>
        <v>90.73</v>
      </c>
      <c r="Z18" s="90">
        <v>15.2</v>
      </c>
      <c r="AA18" s="84">
        <v>0</v>
      </c>
      <c r="AB18" s="84">
        <v>83.77</v>
      </c>
      <c r="AC18" s="84">
        <v>0</v>
      </c>
      <c r="AD18" s="95">
        <f t="shared" si="12"/>
        <v>98.97</v>
      </c>
      <c r="AE18" s="52">
        <f t="shared" si="13"/>
        <v>0</v>
      </c>
      <c r="AF18" s="117">
        <f>'[1]Exploitation '!AV1743</f>
        <v>0.2075181451612903</v>
      </c>
      <c r="AG18" s="116">
        <f>'[1]Exploitation '!AW1743</f>
        <v>0.36174731182795694</v>
      </c>
      <c r="AH18" s="54">
        <f t="shared" si="6"/>
        <v>10.675581774232569</v>
      </c>
      <c r="AI18" s="63">
        <f t="shared" si="7"/>
        <v>5.6826178830426386</v>
      </c>
      <c r="AJ18" s="64">
        <v>182.64498475960434</v>
      </c>
      <c r="AK18" s="61">
        <v>39.295824731210267</v>
      </c>
      <c r="AL18" s="66">
        <v>87.611915321001774</v>
      </c>
      <c r="AM18" s="61">
        <v>157.94981007391914</v>
      </c>
      <c r="AS18" s="120"/>
      <c r="BA18" s="42"/>
      <c r="BB18" s="42"/>
    </row>
    <row r="19" spans="1:54" ht="15.75" x14ac:dyDescent="0.25">
      <c r="A19" s="25">
        <v>11</v>
      </c>
      <c r="B19" s="69">
        <v>92.97999999999999</v>
      </c>
      <c r="C19" s="51">
        <f t="shared" si="0"/>
        <v>36.870133817418726</v>
      </c>
      <c r="D19" s="52">
        <f t="shared" si="1"/>
        <v>69.937460771418984</v>
      </c>
      <c r="E19" s="59">
        <f t="shared" si="2"/>
        <v>-13.827594588837721</v>
      </c>
      <c r="F19" s="68">
        <v>146.46</v>
      </c>
      <c r="G19" s="52">
        <f t="shared" si="3"/>
        <v>89.644408081885643</v>
      </c>
      <c r="H19" s="52">
        <f t="shared" si="4"/>
        <v>45.793793890062105</v>
      </c>
      <c r="I19" s="53">
        <f t="shared" si="5"/>
        <v>11.021798028052247</v>
      </c>
      <c r="J19" s="58">
        <v>0</v>
      </c>
      <c r="K19" s="81">
        <v>19.87</v>
      </c>
      <c r="L19" s="67">
        <f>'[1]Exploitation '!M88</f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0</v>
      </c>
      <c r="Q19" s="82">
        <f t="shared" si="9"/>
        <v>19.87</v>
      </c>
      <c r="R19" s="90">
        <v>36.08</v>
      </c>
      <c r="S19" s="84">
        <v>0</v>
      </c>
      <c r="T19" s="84">
        <v>0</v>
      </c>
      <c r="U19" s="84">
        <v>28.5</v>
      </c>
      <c r="V19" s="84">
        <v>0</v>
      </c>
      <c r="W19" s="84">
        <v>61.87</v>
      </c>
      <c r="X19" s="93">
        <f t="shared" si="10"/>
        <v>36.08</v>
      </c>
      <c r="Y19" s="94">
        <f t="shared" si="11"/>
        <v>90.37</v>
      </c>
      <c r="Z19" s="90">
        <v>19.899999999999999</v>
      </c>
      <c r="AA19" s="84">
        <v>0</v>
      </c>
      <c r="AB19" s="84">
        <v>82.35</v>
      </c>
      <c r="AC19" s="84">
        <v>0</v>
      </c>
      <c r="AD19" s="95">
        <f t="shared" si="12"/>
        <v>102.25</v>
      </c>
      <c r="AE19" s="52">
        <f t="shared" si="13"/>
        <v>0</v>
      </c>
      <c r="AF19" s="117">
        <f>'[1]Exploitation '!AV1744</f>
        <v>0.2075181451612903</v>
      </c>
      <c r="AG19" s="116">
        <f>'[1]Exploitation '!AW1744</f>
        <v>0.36174731182795694</v>
      </c>
      <c r="AH19" s="54">
        <f t="shared" si="6"/>
        <v>10.814279882890958</v>
      </c>
      <c r="AI19" s="63">
        <f t="shared" si="7"/>
        <v>5.6806580993343232</v>
      </c>
      <c r="AJ19" s="64">
        <v>191.89440808188564</v>
      </c>
      <c r="AK19" s="61">
        <v>36.870133817418726</v>
      </c>
      <c r="AL19" s="66">
        <v>81.873793890062103</v>
      </c>
      <c r="AM19" s="61">
        <v>160.30746077141899</v>
      </c>
      <c r="AS19" s="120"/>
      <c r="BA19" s="42"/>
      <c r="BB19" s="42"/>
    </row>
    <row r="20" spans="1:54" ht="15.75" x14ac:dyDescent="0.25">
      <c r="A20" s="25">
        <v>12</v>
      </c>
      <c r="B20" s="69">
        <v>81.47</v>
      </c>
      <c r="C20" s="51">
        <f t="shared" si="0"/>
        <v>37.157220552910132</v>
      </c>
      <c r="D20" s="52">
        <f t="shared" si="1"/>
        <v>58.422616319110745</v>
      </c>
      <c r="E20" s="59">
        <f t="shared" si="2"/>
        <v>-14.109836872020905</v>
      </c>
      <c r="F20" s="68">
        <v>139.44999999999999</v>
      </c>
      <c r="G20" s="52">
        <f t="shared" si="3"/>
        <v>82.424656185185839</v>
      </c>
      <c r="H20" s="52">
        <f t="shared" si="4"/>
        <v>46.297661716828607</v>
      </c>
      <c r="I20" s="53">
        <f t="shared" si="5"/>
        <v>10.727682097985538</v>
      </c>
      <c r="J20" s="58">
        <v>0</v>
      </c>
      <c r="K20" s="81">
        <v>19.829999999999998</v>
      </c>
      <c r="L20" s="67">
        <f>'[1]Exploitation '!M89</f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0</v>
      </c>
      <c r="Q20" s="82">
        <f t="shared" si="9"/>
        <v>19.829999999999998</v>
      </c>
      <c r="R20" s="90">
        <v>36.43</v>
      </c>
      <c r="S20" s="84">
        <v>0</v>
      </c>
      <c r="T20" s="84">
        <v>0</v>
      </c>
      <c r="U20" s="84">
        <v>28.39</v>
      </c>
      <c r="V20" s="84">
        <v>0</v>
      </c>
      <c r="W20" s="84">
        <v>62.02</v>
      </c>
      <c r="X20" s="93">
        <f t="shared" si="10"/>
        <v>36.43</v>
      </c>
      <c r="Y20" s="94">
        <f t="shared" si="11"/>
        <v>90.41</v>
      </c>
      <c r="Z20" s="90">
        <v>17.7</v>
      </c>
      <c r="AA20" s="84">
        <v>0</v>
      </c>
      <c r="AB20" s="84">
        <v>83.47</v>
      </c>
      <c r="AC20" s="84">
        <v>0</v>
      </c>
      <c r="AD20" s="95">
        <f t="shared" si="12"/>
        <v>101.17</v>
      </c>
      <c r="AE20" s="52">
        <f t="shared" si="13"/>
        <v>0</v>
      </c>
      <c r="AF20" s="117">
        <f>'[1]Exploitation '!AV1745</f>
        <v>0.2075181451612903</v>
      </c>
      <c r="AG20" s="116">
        <f>'[1]Exploitation '!AW1745</f>
        <v>0.36174731182795694</v>
      </c>
      <c r="AH20" s="54">
        <f t="shared" si="6"/>
        <v>10.520163952824248</v>
      </c>
      <c r="AI20" s="63">
        <f t="shared" si="7"/>
        <v>5.3584158161511368</v>
      </c>
      <c r="AJ20" s="64">
        <v>183.59465618518584</v>
      </c>
      <c r="AK20" s="61">
        <v>37.157220552910132</v>
      </c>
      <c r="AL20" s="66">
        <v>82.727661716828607</v>
      </c>
      <c r="AM20" s="61">
        <v>148.83261631911074</v>
      </c>
      <c r="AS20" s="120"/>
      <c r="BA20" s="42"/>
      <c r="BB20" s="42"/>
    </row>
    <row r="21" spans="1:54" ht="15.75" x14ac:dyDescent="0.25">
      <c r="A21" s="25">
        <v>13</v>
      </c>
      <c r="B21" s="69">
        <v>96.67</v>
      </c>
      <c r="C21" s="51">
        <f t="shared" si="0"/>
        <v>36.473398514780833</v>
      </c>
      <c r="D21" s="52">
        <f t="shared" si="1"/>
        <v>73.929006410040031</v>
      </c>
      <c r="E21" s="59">
        <f t="shared" si="2"/>
        <v>-13.732404924820864</v>
      </c>
      <c r="F21" s="68">
        <v>135.19</v>
      </c>
      <c r="G21" s="52">
        <f t="shared" si="3"/>
        <v>79.425836023634048</v>
      </c>
      <c r="H21" s="52">
        <f t="shared" si="4"/>
        <v>45.381516803911239</v>
      </c>
      <c r="I21" s="53">
        <f t="shared" si="5"/>
        <v>10.382647172454684</v>
      </c>
      <c r="J21" s="58">
        <v>0</v>
      </c>
      <c r="K21" s="81">
        <v>19.87</v>
      </c>
      <c r="L21" s="67">
        <f>'[1]Exploitation '!M90</f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0</v>
      </c>
      <c r="Q21" s="82">
        <f t="shared" si="9"/>
        <v>19.87</v>
      </c>
      <c r="R21" s="90">
        <v>36.700000000000003</v>
      </c>
      <c r="S21" s="84">
        <v>0</v>
      </c>
      <c r="T21" s="84">
        <v>0</v>
      </c>
      <c r="U21" s="84">
        <v>28.35</v>
      </c>
      <c r="V21" s="84">
        <v>0</v>
      </c>
      <c r="W21" s="84">
        <v>61.73</v>
      </c>
      <c r="X21" s="93">
        <f t="shared" si="10"/>
        <v>36.700000000000003</v>
      </c>
      <c r="Y21" s="94">
        <f t="shared" si="11"/>
        <v>90.08</v>
      </c>
      <c r="Z21" s="90">
        <v>18.600000000000001</v>
      </c>
      <c r="AA21" s="84">
        <v>0</v>
      </c>
      <c r="AB21" s="84">
        <v>77.48</v>
      </c>
      <c r="AC21" s="84">
        <v>0</v>
      </c>
      <c r="AD21" s="95">
        <f t="shared" si="12"/>
        <v>96.080000000000013</v>
      </c>
      <c r="AE21" s="52">
        <f t="shared" si="13"/>
        <v>0</v>
      </c>
      <c r="AF21" s="117">
        <f>'[1]Exploitation '!AV1746</f>
        <v>0.2075181451612903</v>
      </c>
      <c r="AG21" s="116">
        <f>'[1]Exploitation '!AW1746</f>
        <v>0.36174731182795694</v>
      </c>
      <c r="AH21" s="54">
        <f t="shared" si="6"/>
        <v>10.175129027293394</v>
      </c>
      <c r="AI21" s="63">
        <f t="shared" si="7"/>
        <v>5.7758477633511802</v>
      </c>
      <c r="AJ21" s="64">
        <v>175.50583602363406</v>
      </c>
      <c r="AK21" s="61">
        <v>36.473398514780833</v>
      </c>
      <c r="AL21" s="66">
        <v>82.081516803911242</v>
      </c>
      <c r="AM21" s="61">
        <v>164.00900641004003</v>
      </c>
      <c r="AS21" s="120"/>
      <c r="BA21" s="42"/>
      <c r="BB21" s="42"/>
    </row>
    <row r="22" spans="1:54" s="49" customFormat="1" ht="15.75" x14ac:dyDescent="0.25">
      <c r="A22" s="25">
        <v>14</v>
      </c>
      <c r="B22" s="69">
        <v>95.88</v>
      </c>
      <c r="C22" s="51">
        <f t="shared" si="0"/>
        <v>35.269610324006415</v>
      </c>
      <c r="D22" s="52">
        <f t="shared" si="1"/>
        <v>74.400188410023674</v>
      </c>
      <c r="E22" s="59">
        <f t="shared" si="2"/>
        <v>-13.789798734030095</v>
      </c>
      <c r="F22" s="68">
        <v>141.49</v>
      </c>
      <c r="G22" s="52">
        <f t="shared" si="3"/>
        <v>85.871173796960164</v>
      </c>
      <c r="H22" s="52">
        <f t="shared" si="4"/>
        <v>45.187539766667875</v>
      </c>
      <c r="I22" s="53">
        <f t="shared" si="5"/>
        <v>10.43128643637195</v>
      </c>
      <c r="J22" s="58">
        <v>0</v>
      </c>
      <c r="K22" s="81">
        <v>19.87</v>
      </c>
      <c r="L22" s="67">
        <f>'[1]Exploitation '!M91</f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0</v>
      </c>
      <c r="Q22" s="82">
        <f t="shared" si="9"/>
        <v>19.87</v>
      </c>
      <c r="R22" s="90">
        <v>31.79</v>
      </c>
      <c r="S22" s="84">
        <v>0</v>
      </c>
      <c r="T22" s="84">
        <v>0</v>
      </c>
      <c r="U22" s="84">
        <v>27.58</v>
      </c>
      <c r="V22" s="84">
        <v>0</v>
      </c>
      <c r="W22" s="84">
        <v>61.24</v>
      </c>
      <c r="X22" s="93">
        <f t="shared" si="10"/>
        <v>31.79</v>
      </c>
      <c r="Y22" s="94">
        <f t="shared" si="11"/>
        <v>88.82</v>
      </c>
      <c r="Z22" s="90">
        <v>16.3</v>
      </c>
      <c r="AA22" s="84">
        <v>0</v>
      </c>
      <c r="AB22" s="84">
        <v>79.67</v>
      </c>
      <c r="AC22" s="84">
        <v>0</v>
      </c>
      <c r="AD22" s="95">
        <f t="shared" si="12"/>
        <v>95.97</v>
      </c>
      <c r="AE22" s="52">
        <f t="shared" si="13"/>
        <v>0</v>
      </c>
      <c r="AF22" s="117">
        <f>'[1]Exploitation '!AV1747</f>
        <v>0.2075181451612903</v>
      </c>
      <c r="AG22" s="116">
        <f>'[1]Exploitation '!AW1747</f>
        <v>0.36174731182795694</v>
      </c>
      <c r="AH22" s="54">
        <f t="shared" si="6"/>
        <v>10.223768291210661</v>
      </c>
      <c r="AI22" s="63">
        <f t="shared" si="7"/>
        <v>5.7184539541419497</v>
      </c>
      <c r="AJ22" s="64">
        <v>181.84117379696016</v>
      </c>
      <c r="AK22" s="61">
        <v>35.269610324006415</v>
      </c>
      <c r="AL22" s="66">
        <v>76.977539766667874</v>
      </c>
      <c r="AM22" s="61">
        <v>163.22018841002367</v>
      </c>
      <c r="AP22"/>
      <c r="AQ22"/>
      <c r="AR22"/>
      <c r="AS22" s="121"/>
      <c r="BA22" s="50"/>
      <c r="BB22" s="50"/>
    </row>
    <row r="23" spans="1:54" ht="15.75" x14ac:dyDescent="0.25">
      <c r="A23" s="25">
        <v>15</v>
      </c>
      <c r="B23" s="69">
        <v>99.97999999999999</v>
      </c>
      <c r="C23" s="51">
        <f t="shared" si="0"/>
        <v>37.550874184645451</v>
      </c>
      <c r="D23" s="52">
        <f t="shared" si="1"/>
        <v>76.372054927287252</v>
      </c>
      <c r="E23" s="59">
        <f t="shared" si="2"/>
        <v>-13.942929111932736</v>
      </c>
      <c r="F23" s="68">
        <v>156.38999999999999</v>
      </c>
      <c r="G23" s="52">
        <f t="shared" si="3"/>
        <v>66.271318203356159</v>
      </c>
      <c r="H23" s="52">
        <f t="shared" si="4"/>
        <v>79.012904890360929</v>
      </c>
      <c r="I23" s="53">
        <f t="shared" si="5"/>
        <v>11.1057769062829</v>
      </c>
      <c r="J23" s="58">
        <v>0</v>
      </c>
      <c r="K23" s="81">
        <v>20.12</v>
      </c>
      <c r="L23" s="67">
        <f>'[1]Exploitation '!M92</f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0</v>
      </c>
      <c r="Q23" s="82">
        <f t="shared" si="9"/>
        <v>20.12</v>
      </c>
      <c r="R23" s="90">
        <v>35.19</v>
      </c>
      <c r="S23" s="84">
        <v>0</v>
      </c>
      <c r="T23" s="84">
        <v>0</v>
      </c>
      <c r="U23" s="84">
        <v>26.79</v>
      </c>
      <c r="V23" s="84">
        <v>0</v>
      </c>
      <c r="W23" s="84">
        <v>61.14</v>
      </c>
      <c r="X23" s="93">
        <f t="shared" si="10"/>
        <v>35.19</v>
      </c>
      <c r="Y23" s="94">
        <f t="shared" si="11"/>
        <v>87.93</v>
      </c>
      <c r="Z23" s="90">
        <v>13.5</v>
      </c>
      <c r="AA23" s="84">
        <v>0</v>
      </c>
      <c r="AB23" s="84">
        <v>81.92</v>
      </c>
      <c r="AC23" s="84">
        <v>0</v>
      </c>
      <c r="AD23" s="95">
        <f t="shared" si="12"/>
        <v>95.42</v>
      </c>
      <c r="AE23" s="52">
        <f t="shared" si="13"/>
        <v>0</v>
      </c>
      <c r="AF23" s="117">
        <f>'[1]Exploitation '!AV1748</f>
        <v>0.2075181451612903</v>
      </c>
      <c r="AG23" s="116">
        <f>'[1]Exploitation '!AW1748</f>
        <v>0.36174731182795694</v>
      </c>
      <c r="AH23" s="54">
        <f t="shared" si="6"/>
        <v>10.89825876112161</v>
      </c>
      <c r="AI23" s="63">
        <f t="shared" si="7"/>
        <v>5.8153235762393081</v>
      </c>
      <c r="AJ23" s="64">
        <v>161.69131820335616</v>
      </c>
      <c r="AK23" s="61">
        <v>37.550874184645451</v>
      </c>
      <c r="AL23" s="66">
        <v>114.20290489036093</v>
      </c>
      <c r="AM23" s="61">
        <v>164.30205492728726</v>
      </c>
      <c r="AS23" s="120"/>
      <c r="BA23" s="42"/>
      <c r="BB23" s="42"/>
    </row>
    <row r="24" spans="1:54" ht="15.75" x14ac:dyDescent="0.25">
      <c r="A24" s="25">
        <v>16</v>
      </c>
      <c r="B24" s="69">
        <v>106.09</v>
      </c>
      <c r="C24" s="51">
        <f t="shared" si="0"/>
        <v>41.444068018865764</v>
      </c>
      <c r="D24" s="52">
        <f t="shared" si="1"/>
        <v>78.401000264234995</v>
      </c>
      <c r="E24" s="59">
        <f t="shared" si="2"/>
        <v>-13.75506828310075</v>
      </c>
      <c r="F24" s="68">
        <v>174.73</v>
      </c>
      <c r="G24" s="52">
        <f t="shared" si="3"/>
        <v>100.72602138961685</v>
      </c>
      <c r="H24" s="52">
        <f t="shared" si="4"/>
        <v>63.193837676230388</v>
      </c>
      <c r="I24" s="53">
        <f t="shared" si="5"/>
        <v>10.810140934152772</v>
      </c>
      <c r="J24" s="58">
        <v>0</v>
      </c>
      <c r="K24" s="81">
        <v>20.12</v>
      </c>
      <c r="L24" s="67">
        <f>'[1]Exploitation '!M93</f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0</v>
      </c>
      <c r="Q24" s="82">
        <f t="shared" si="9"/>
        <v>20.12</v>
      </c>
      <c r="R24" s="90">
        <v>16.91</v>
      </c>
      <c r="S24" s="84">
        <v>0</v>
      </c>
      <c r="T24" s="84">
        <v>0</v>
      </c>
      <c r="U24" s="84">
        <v>27.07</v>
      </c>
      <c r="V24" s="84">
        <v>0</v>
      </c>
      <c r="W24" s="84">
        <v>61.46</v>
      </c>
      <c r="X24" s="93">
        <f t="shared" si="10"/>
        <v>16.91</v>
      </c>
      <c r="Y24" s="94">
        <f t="shared" si="11"/>
        <v>88.53</v>
      </c>
      <c r="Z24" s="90">
        <v>2.9</v>
      </c>
      <c r="AA24" s="84">
        <v>0</v>
      </c>
      <c r="AB24" s="84">
        <v>84.68</v>
      </c>
      <c r="AC24" s="84">
        <v>0</v>
      </c>
      <c r="AD24" s="95">
        <f t="shared" si="12"/>
        <v>87.580000000000013</v>
      </c>
      <c r="AE24" s="52">
        <f t="shared" si="13"/>
        <v>0</v>
      </c>
      <c r="AF24" s="117">
        <f>'[1]Exploitation '!AV1749</f>
        <v>0.2075181451612903</v>
      </c>
      <c r="AG24" s="116">
        <f>'[1]Exploitation '!AW1749</f>
        <v>0.36174731182795694</v>
      </c>
      <c r="AH24" s="54">
        <f t="shared" si="6"/>
        <v>10.602622788991482</v>
      </c>
      <c r="AI24" s="63">
        <f t="shared" si="7"/>
        <v>6.0031844050712948</v>
      </c>
      <c r="AJ24" s="64">
        <v>188.30602138961686</v>
      </c>
      <c r="AK24" s="61">
        <v>41.444068018865764</v>
      </c>
      <c r="AL24" s="66">
        <v>80.103837676230384</v>
      </c>
      <c r="AM24" s="61">
        <v>166.931000264235</v>
      </c>
      <c r="AS24" s="120"/>
      <c r="BA24" s="42"/>
      <c r="BB24" s="42"/>
    </row>
    <row r="25" spans="1:54" ht="15.75" x14ac:dyDescent="0.25">
      <c r="A25" s="25">
        <v>17</v>
      </c>
      <c r="B25" s="69">
        <v>106.19</v>
      </c>
      <c r="C25" s="51">
        <f t="shared" si="0"/>
        <v>40.396424824992927</v>
      </c>
      <c r="D25" s="52">
        <f t="shared" si="1"/>
        <v>79.518126459614862</v>
      </c>
      <c r="E25" s="59">
        <f t="shared" si="2"/>
        <v>-13.724551284607807</v>
      </c>
      <c r="F25" s="68">
        <v>181.97</v>
      </c>
      <c r="G25" s="52">
        <f t="shared" si="3"/>
        <v>100.14588531238029</v>
      </c>
      <c r="H25" s="52">
        <f t="shared" si="4"/>
        <v>70.812956516198014</v>
      </c>
      <c r="I25" s="53">
        <f t="shared" si="5"/>
        <v>11.011158171421672</v>
      </c>
      <c r="J25" s="58">
        <v>0</v>
      </c>
      <c r="K25" s="81">
        <v>20.12</v>
      </c>
      <c r="L25" s="67">
        <f>'[1]Exploitation '!M94</f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0</v>
      </c>
      <c r="Q25" s="82">
        <f t="shared" si="9"/>
        <v>20.12</v>
      </c>
      <c r="R25" s="90">
        <v>18.78</v>
      </c>
      <c r="S25" s="84">
        <v>0</v>
      </c>
      <c r="T25" s="84">
        <v>0</v>
      </c>
      <c r="U25" s="84">
        <v>27.29</v>
      </c>
      <c r="V25" s="84">
        <v>0</v>
      </c>
      <c r="W25" s="84">
        <v>62.23</v>
      </c>
      <c r="X25" s="93">
        <f t="shared" si="10"/>
        <v>18.78</v>
      </c>
      <c r="Y25" s="94">
        <f t="shared" si="11"/>
        <v>89.52</v>
      </c>
      <c r="Z25" s="90">
        <v>2.9</v>
      </c>
      <c r="AA25" s="84">
        <v>0</v>
      </c>
      <c r="AB25" s="84">
        <v>80.86</v>
      </c>
      <c r="AC25" s="84">
        <v>0</v>
      </c>
      <c r="AD25" s="95">
        <f t="shared" si="12"/>
        <v>83.76</v>
      </c>
      <c r="AE25" s="52">
        <f t="shared" si="13"/>
        <v>0</v>
      </c>
      <c r="AF25" s="117">
        <f>'[1]Exploitation '!AV1750</f>
        <v>0.2075181451612903</v>
      </c>
      <c r="AG25" s="116">
        <f>'[1]Exploitation '!AW1750</f>
        <v>0.36174731182795694</v>
      </c>
      <c r="AH25" s="54">
        <f t="shared" si="6"/>
        <v>10.803640026260382</v>
      </c>
      <c r="AI25" s="63">
        <f t="shared" si="7"/>
        <v>6.0337014035642369</v>
      </c>
      <c r="AJ25" s="64">
        <v>183.90588531238029</v>
      </c>
      <c r="AK25" s="61">
        <v>40.396424824992927</v>
      </c>
      <c r="AL25" s="66">
        <v>89.592956516198015</v>
      </c>
      <c r="AM25" s="61">
        <v>169.03812645961486</v>
      </c>
      <c r="AS25" s="120"/>
      <c r="BA25" s="42"/>
      <c r="BB25" s="42"/>
    </row>
    <row r="26" spans="1:54" ht="15.75" x14ac:dyDescent="0.25">
      <c r="A26" s="25">
        <v>18</v>
      </c>
      <c r="B26" s="69">
        <v>93.949999999999989</v>
      </c>
      <c r="C26" s="51">
        <f t="shared" si="0"/>
        <v>42.080617514950255</v>
      </c>
      <c r="D26" s="52">
        <f t="shared" si="1"/>
        <v>65.935498338619482</v>
      </c>
      <c r="E26" s="59">
        <f t="shared" si="2"/>
        <v>-14.066115853569764</v>
      </c>
      <c r="F26" s="68">
        <v>218.57</v>
      </c>
      <c r="G26" s="52">
        <f t="shared" si="3"/>
        <v>122.18720666372806</v>
      </c>
      <c r="H26" s="52">
        <f t="shared" si="4"/>
        <v>84.710063573225227</v>
      </c>
      <c r="I26" s="53">
        <f t="shared" si="5"/>
        <v>11.672729763046648</v>
      </c>
      <c r="J26" s="58">
        <v>0</v>
      </c>
      <c r="K26" s="81">
        <v>20.12</v>
      </c>
      <c r="L26" s="67">
        <f>'[1]Exploitation '!M95</f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0</v>
      </c>
      <c r="Q26" s="82">
        <f t="shared" si="9"/>
        <v>20.12</v>
      </c>
      <c r="R26" s="90">
        <v>1.82</v>
      </c>
      <c r="S26" s="84">
        <v>0</v>
      </c>
      <c r="T26" s="84">
        <v>0</v>
      </c>
      <c r="U26" s="84">
        <v>27.34</v>
      </c>
      <c r="V26" s="84">
        <v>0</v>
      </c>
      <c r="W26" s="84">
        <v>62.22</v>
      </c>
      <c r="X26" s="93">
        <f t="shared" si="10"/>
        <v>1.82</v>
      </c>
      <c r="Y26" s="94">
        <f t="shared" si="11"/>
        <v>89.56</v>
      </c>
      <c r="Z26" s="90">
        <v>0</v>
      </c>
      <c r="AA26" s="84">
        <v>0</v>
      </c>
      <c r="AB26" s="84">
        <v>81.53</v>
      </c>
      <c r="AC26" s="84">
        <v>0</v>
      </c>
      <c r="AD26" s="95">
        <f t="shared" si="12"/>
        <v>81.53</v>
      </c>
      <c r="AE26" s="52">
        <f t="shared" si="13"/>
        <v>0</v>
      </c>
      <c r="AF26" s="117">
        <f>'[1]Exploitation '!AV1751</f>
        <v>0.2075181451612903</v>
      </c>
      <c r="AG26" s="116">
        <f>'[1]Exploitation '!AW1751</f>
        <v>0.36174731182795694</v>
      </c>
      <c r="AH26" s="54">
        <f t="shared" si="6"/>
        <v>11.465211617885359</v>
      </c>
      <c r="AI26" s="63">
        <f t="shared" si="7"/>
        <v>5.6921368346022803</v>
      </c>
      <c r="AJ26" s="64">
        <v>203.71720666372806</v>
      </c>
      <c r="AK26" s="61">
        <v>42.080617514950255</v>
      </c>
      <c r="AL26" s="127">
        <v>86.53006357322522</v>
      </c>
      <c r="AM26" s="61">
        <v>155.49549833861948</v>
      </c>
      <c r="AS26" s="120"/>
      <c r="BA26" s="42"/>
      <c r="BB26" s="42"/>
    </row>
    <row r="27" spans="1:54" ht="15.75" x14ac:dyDescent="0.25">
      <c r="A27" s="25">
        <v>19</v>
      </c>
      <c r="B27" s="69">
        <v>119.32</v>
      </c>
      <c r="C27" s="51">
        <f t="shared" si="0"/>
        <v>47.776212629702599</v>
      </c>
      <c r="D27" s="52">
        <f t="shared" si="1"/>
        <v>84.868815322655109</v>
      </c>
      <c r="E27" s="59">
        <f t="shared" si="2"/>
        <v>-13.325027952357724</v>
      </c>
      <c r="F27" s="68">
        <v>252.91</v>
      </c>
      <c r="G27" s="52">
        <f t="shared" si="3"/>
        <v>139.58498693822247</v>
      </c>
      <c r="H27" s="52">
        <f t="shared" si="4"/>
        <v>100.40893673252805</v>
      </c>
      <c r="I27" s="53">
        <f t="shared" si="5"/>
        <v>12.916076329249423</v>
      </c>
      <c r="J27" s="58">
        <v>0</v>
      </c>
      <c r="K27" s="81">
        <v>20.12</v>
      </c>
      <c r="L27" s="67">
        <f>'[1]Exploitation '!M96</f>
        <v>0</v>
      </c>
      <c r="M27" s="67">
        <v>0</v>
      </c>
      <c r="N27" s="67">
        <f>'[1]Exploitation '!O96</f>
        <v>0</v>
      </c>
      <c r="O27" s="67">
        <f>'[1]Exploitation '!P96</f>
        <v>0</v>
      </c>
      <c r="P27" s="72">
        <f t="shared" si="8"/>
        <v>0</v>
      </c>
      <c r="Q27" s="82">
        <f t="shared" si="9"/>
        <v>20.12</v>
      </c>
      <c r="R27" s="90">
        <v>0</v>
      </c>
      <c r="S27" s="84">
        <v>0</v>
      </c>
      <c r="T27" s="84">
        <v>0</v>
      </c>
      <c r="U27" s="84">
        <v>28.18</v>
      </c>
      <c r="V27" s="84">
        <v>0</v>
      </c>
      <c r="W27" s="84">
        <v>62.48</v>
      </c>
      <c r="X27" s="93">
        <f t="shared" si="10"/>
        <v>0</v>
      </c>
      <c r="Y27" s="94">
        <f t="shared" si="11"/>
        <v>90.66</v>
      </c>
      <c r="Z27" s="90">
        <v>0</v>
      </c>
      <c r="AA27" s="84">
        <v>0</v>
      </c>
      <c r="AB27" s="84">
        <v>81.73</v>
      </c>
      <c r="AC27" s="84">
        <v>0</v>
      </c>
      <c r="AD27" s="95">
        <f t="shared" si="12"/>
        <v>81.73</v>
      </c>
      <c r="AE27" s="52">
        <f t="shared" si="13"/>
        <v>0</v>
      </c>
      <c r="AF27" s="117">
        <f>'[1]Exploitation '!AV1752</f>
        <v>0.2075181451612903</v>
      </c>
      <c r="AG27" s="116">
        <f>'[1]Exploitation '!AW1752</f>
        <v>0.36174731182795694</v>
      </c>
      <c r="AH27" s="54">
        <f t="shared" si="6"/>
        <v>12.708558184088133</v>
      </c>
      <c r="AI27" s="63">
        <f t="shared" si="7"/>
        <v>6.4332247358143206</v>
      </c>
      <c r="AJ27" s="64">
        <v>221.31498693822246</v>
      </c>
      <c r="AK27" s="61">
        <v>47.776212629702599</v>
      </c>
      <c r="AL27" s="127">
        <v>100.40893673252805</v>
      </c>
      <c r="AM27" s="61">
        <v>175.52881532265511</v>
      </c>
      <c r="AS27" s="120"/>
      <c r="BA27" s="42"/>
      <c r="BB27" s="42"/>
    </row>
    <row r="28" spans="1:54" ht="15.75" x14ac:dyDescent="0.25">
      <c r="A28" s="25">
        <v>20</v>
      </c>
      <c r="B28" s="69">
        <v>114.09</v>
      </c>
      <c r="C28" s="51">
        <f t="shared" si="0"/>
        <v>47.579871447294224</v>
      </c>
      <c r="D28" s="52">
        <f t="shared" si="1"/>
        <v>79.732179924406125</v>
      </c>
      <c r="E28" s="59">
        <f t="shared" si="2"/>
        <v>-13.222051371700358</v>
      </c>
      <c r="F28" s="68">
        <v>251.75</v>
      </c>
      <c r="G28" s="52">
        <f t="shared" si="3"/>
        <v>140.67873322692395</v>
      </c>
      <c r="H28" s="52">
        <f t="shared" si="4"/>
        <v>98.178370217470032</v>
      </c>
      <c r="I28" s="53">
        <f t="shared" si="5"/>
        <v>12.892896555605974</v>
      </c>
      <c r="J28" s="58">
        <v>0</v>
      </c>
      <c r="K28" s="81">
        <v>19.829999999999998</v>
      </c>
      <c r="L28" s="67">
        <f>'[1]Exploitation '!M97</f>
        <v>0</v>
      </c>
      <c r="M28" s="67">
        <v>0</v>
      </c>
      <c r="N28" s="67">
        <f>'[1]Exploitation '!O97</f>
        <v>0</v>
      </c>
      <c r="O28" s="67">
        <f>'[1]Exploitation '!P97</f>
        <v>0</v>
      </c>
      <c r="P28" s="72">
        <f t="shared" si="8"/>
        <v>0</v>
      </c>
      <c r="Q28" s="82">
        <f t="shared" si="9"/>
        <v>19.829999999999998</v>
      </c>
      <c r="R28" s="90">
        <v>0</v>
      </c>
      <c r="S28" s="84">
        <v>0</v>
      </c>
      <c r="T28" s="84">
        <v>0</v>
      </c>
      <c r="U28" s="84">
        <v>27.28</v>
      </c>
      <c r="V28" s="84">
        <v>0</v>
      </c>
      <c r="W28" s="84">
        <v>62.22</v>
      </c>
      <c r="X28" s="93">
        <f t="shared" si="10"/>
        <v>0</v>
      </c>
      <c r="Y28" s="94">
        <f t="shared" si="11"/>
        <v>89.5</v>
      </c>
      <c r="Z28" s="90">
        <v>0</v>
      </c>
      <c r="AA28" s="84">
        <v>0</v>
      </c>
      <c r="AB28" s="84">
        <v>82.28</v>
      </c>
      <c r="AC28" s="84">
        <v>0</v>
      </c>
      <c r="AD28" s="95">
        <f t="shared" si="12"/>
        <v>82.28</v>
      </c>
      <c r="AE28" s="52">
        <f t="shared" si="13"/>
        <v>0</v>
      </c>
      <c r="AF28" s="117">
        <f>'[1]Exploitation '!AV1753</f>
        <v>0.2075181451612903</v>
      </c>
      <c r="AG28" s="116">
        <f>'[1]Exploitation '!AW1753</f>
        <v>0.36174731182795694</v>
      </c>
      <c r="AH28" s="54">
        <f t="shared" si="6"/>
        <v>12.685378410444685</v>
      </c>
      <c r="AI28" s="63">
        <f t="shared" si="7"/>
        <v>6.2462013164716836</v>
      </c>
      <c r="AJ28" s="64">
        <v>222.95873322692395</v>
      </c>
      <c r="AK28" s="61">
        <v>47.579871447294224</v>
      </c>
      <c r="AL28" s="127">
        <v>98.178370217470032</v>
      </c>
      <c r="AM28" s="61">
        <v>169.23217992440613</v>
      </c>
      <c r="AS28" s="120"/>
      <c r="BA28" s="42"/>
      <c r="BB28" s="42"/>
    </row>
    <row r="29" spans="1:54" ht="15.75" x14ac:dyDescent="0.25">
      <c r="A29" s="25">
        <v>21</v>
      </c>
      <c r="B29" s="69">
        <v>113.79</v>
      </c>
      <c r="C29" s="51">
        <f t="shared" si="0"/>
        <v>46.289261892508641</v>
      </c>
      <c r="D29" s="52">
        <f t="shared" si="1"/>
        <v>81.058309887933348</v>
      </c>
      <c r="E29" s="59">
        <f t="shared" si="2"/>
        <v>-13.557571780442002</v>
      </c>
      <c r="F29" s="68">
        <v>248.5</v>
      </c>
      <c r="G29" s="52">
        <f t="shared" si="3"/>
        <v>142.36786465885677</v>
      </c>
      <c r="H29" s="52">
        <f t="shared" si="4"/>
        <v>93.418597005691012</v>
      </c>
      <c r="I29" s="53">
        <f t="shared" si="5"/>
        <v>12.713538335452172</v>
      </c>
      <c r="J29" s="58">
        <v>0</v>
      </c>
      <c r="K29" s="81">
        <v>20.170000000000002</v>
      </c>
      <c r="L29" s="67">
        <f>'[1]Exploitation '!M98</f>
        <v>0</v>
      </c>
      <c r="M29" s="67">
        <v>0</v>
      </c>
      <c r="N29" s="67">
        <f>'[1]Exploitation '!O98</f>
        <v>0</v>
      </c>
      <c r="O29" s="67">
        <f>'[1]Exploitation '!P98</f>
        <v>0</v>
      </c>
      <c r="P29" s="72">
        <f t="shared" si="8"/>
        <v>0</v>
      </c>
      <c r="Q29" s="82">
        <f t="shared" si="9"/>
        <v>20.170000000000002</v>
      </c>
      <c r="R29" s="90">
        <v>0</v>
      </c>
      <c r="S29" s="84">
        <v>0</v>
      </c>
      <c r="T29" s="84">
        <v>0</v>
      </c>
      <c r="U29" s="84">
        <v>28.07</v>
      </c>
      <c r="V29" s="84">
        <v>0</v>
      </c>
      <c r="W29" s="84">
        <v>61.55</v>
      </c>
      <c r="X29" s="93">
        <f t="shared" si="10"/>
        <v>0</v>
      </c>
      <c r="Y29" s="94">
        <f t="shared" si="11"/>
        <v>89.62</v>
      </c>
      <c r="Z29" s="90">
        <v>0</v>
      </c>
      <c r="AA29" s="84">
        <v>0</v>
      </c>
      <c r="AB29" s="84">
        <v>80.81</v>
      </c>
      <c r="AC29" s="84">
        <v>0</v>
      </c>
      <c r="AD29" s="95">
        <f t="shared" si="12"/>
        <v>80.81</v>
      </c>
      <c r="AE29" s="52">
        <f t="shared" si="13"/>
        <v>0</v>
      </c>
      <c r="AF29" s="117">
        <f>'[1]Exploitation '!AV1754</f>
        <v>0.2075181451612903</v>
      </c>
      <c r="AG29" s="116">
        <f>'[1]Exploitation '!AW1754</f>
        <v>0.36174731182795694</v>
      </c>
      <c r="AH29" s="54">
        <f t="shared" si="6"/>
        <v>12.506020190290883</v>
      </c>
      <c r="AI29" s="63">
        <f t="shared" si="7"/>
        <v>6.2506809077300431</v>
      </c>
      <c r="AJ29" s="64">
        <v>223.17786465885678</v>
      </c>
      <c r="AK29" s="61">
        <v>46.289261892508641</v>
      </c>
      <c r="AL29" s="127">
        <v>93.418597005691012</v>
      </c>
      <c r="AM29" s="61">
        <v>170.67830988793335</v>
      </c>
      <c r="AS29" s="120"/>
      <c r="BA29" s="42"/>
      <c r="BB29" s="42"/>
    </row>
    <row r="30" spans="1:54" ht="15.75" x14ac:dyDescent="0.25">
      <c r="A30" s="25">
        <v>22</v>
      </c>
      <c r="B30" s="69">
        <v>111.1</v>
      </c>
      <c r="C30" s="51">
        <f t="shared" si="0"/>
        <v>43.018145854467157</v>
      </c>
      <c r="D30" s="52">
        <f t="shared" si="1"/>
        <v>81.438859523892319</v>
      </c>
      <c r="E30" s="59">
        <f t="shared" si="2"/>
        <v>-13.35700537835948</v>
      </c>
      <c r="F30" s="68">
        <v>249.49</v>
      </c>
      <c r="G30" s="52">
        <f t="shared" si="3"/>
        <v>144.48828877830081</v>
      </c>
      <c r="H30" s="52">
        <f t="shared" si="4"/>
        <v>92.207613691944729</v>
      </c>
      <c r="I30" s="53">
        <f t="shared" si="5"/>
        <v>12.794097529754454</v>
      </c>
      <c r="J30" s="58">
        <v>0</v>
      </c>
      <c r="K30" s="81">
        <v>19.899999999999999</v>
      </c>
      <c r="L30" s="67">
        <f>'[1]Exploitation '!M99</f>
        <v>0</v>
      </c>
      <c r="M30" s="67">
        <v>0</v>
      </c>
      <c r="N30" s="67">
        <f>'[1]Exploitation '!O99</f>
        <v>0</v>
      </c>
      <c r="O30" s="67">
        <f>'[1]Exploitation '!P99</f>
        <v>0</v>
      </c>
      <c r="P30" s="72">
        <f t="shared" si="8"/>
        <v>0</v>
      </c>
      <c r="Q30" s="82">
        <f t="shared" si="9"/>
        <v>19.899999999999999</v>
      </c>
      <c r="R30" s="90">
        <v>0</v>
      </c>
      <c r="S30" s="84">
        <v>0</v>
      </c>
      <c r="T30" s="84">
        <v>0</v>
      </c>
      <c r="U30" s="84">
        <v>27.86</v>
      </c>
      <c r="V30" s="84">
        <v>0</v>
      </c>
      <c r="W30" s="84">
        <v>62.24</v>
      </c>
      <c r="X30" s="93">
        <f t="shared" si="10"/>
        <v>0</v>
      </c>
      <c r="Y30" s="94">
        <f t="shared" si="11"/>
        <v>90.1</v>
      </c>
      <c r="Z30" s="90">
        <v>0</v>
      </c>
      <c r="AA30" s="84">
        <v>0</v>
      </c>
      <c r="AB30" s="84">
        <v>81.94</v>
      </c>
      <c r="AC30" s="84">
        <v>0</v>
      </c>
      <c r="AD30" s="95">
        <f t="shared" si="12"/>
        <v>81.94</v>
      </c>
      <c r="AE30" s="52">
        <f t="shared" si="13"/>
        <v>0</v>
      </c>
      <c r="AF30" s="117">
        <f>'[1]Exploitation '!AV1755</f>
        <v>0.2075181451612903</v>
      </c>
      <c r="AG30" s="116">
        <f>'[1]Exploitation '!AW1755</f>
        <v>0.36174731182795694</v>
      </c>
      <c r="AH30" s="54">
        <f t="shared" si="6"/>
        <v>12.586579384593165</v>
      </c>
      <c r="AI30" s="63">
        <f t="shared" si="7"/>
        <v>6.1812473098125622</v>
      </c>
      <c r="AJ30" s="64">
        <v>226.42828877830081</v>
      </c>
      <c r="AK30" s="61">
        <v>43.018145854467157</v>
      </c>
      <c r="AL30" s="127">
        <v>92.207613691944729</v>
      </c>
      <c r="AM30" s="61">
        <v>171.53885952389231</v>
      </c>
      <c r="AS30" s="120"/>
      <c r="BA30" s="42"/>
      <c r="BB30" s="42"/>
    </row>
    <row r="31" spans="1:54" ht="15.75" x14ac:dyDescent="0.25">
      <c r="A31" s="25">
        <v>23</v>
      </c>
      <c r="B31" s="69">
        <v>106.12</v>
      </c>
      <c r="C31" s="51">
        <f t="shared" si="0"/>
        <v>42.143489719957707</v>
      </c>
      <c r="D31" s="52">
        <f t="shared" si="1"/>
        <v>77.446624915410013</v>
      </c>
      <c r="E31" s="59">
        <f t="shared" si="2"/>
        <v>-13.470114635367713</v>
      </c>
      <c r="F31" s="68">
        <v>235.69</v>
      </c>
      <c r="G31" s="52">
        <f t="shared" si="3"/>
        <v>128.29275185378734</v>
      </c>
      <c r="H31" s="52">
        <f t="shared" si="4"/>
        <v>95.165924762240522</v>
      </c>
      <c r="I31" s="53">
        <f t="shared" si="5"/>
        <v>12.231323383972127</v>
      </c>
      <c r="J31" s="58">
        <v>0</v>
      </c>
      <c r="K31" s="81">
        <v>19.899999999999999</v>
      </c>
      <c r="L31" s="67">
        <f>'[1]Exploitation '!M100</f>
        <v>0</v>
      </c>
      <c r="M31" s="67">
        <v>0</v>
      </c>
      <c r="N31" s="67">
        <f>'[1]Exploitation '!O100</f>
        <v>0</v>
      </c>
      <c r="O31" s="67">
        <f>'[1]Exploitation '!P100</f>
        <v>0</v>
      </c>
      <c r="P31" s="72">
        <f t="shared" si="8"/>
        <v>0</v>
      </c>
      <c r="Q31" s="82">
        <f t="shared" si="9"/>
        <v>19.899999999999999</v>
      </c>
      <c r="R31" s="90">
        <v>0</v>
      </c>
      <c r="S31" s="84">
        <v>0</v>
      </c>
      <c r="T31" s="84">
        <v>0</v>
      </c>
      <c r="U31" s="84">
        <v>27.86</v>
      </c>
      <c r="V31" s="84">
        <v>0</v>
      </c>
      <c r="W31" s="84">
        <v>63.18</v>
      </c>
      <c r="X31" s="93">
        <f t="shared" si="10"/>
        <v>0</v>
      </c>
      <c r="Y31" s="94">
        <f t="shared" si="11"/>
        <v>91.039999999999992</v>
      </c>
      <c r="Z31" s="90">
        <v>0</v>
      </c>
      <c r="AA31" s="84">
        <v>0</v>
      </c>
      <c r="AB31" s="84">
        <v>80.930000000000007</v>
      </c>
      <c r="AC31" s="84">
        <v>0</v>
      </c>
      <c r="AD31" s="95">
        <f t="shared" si="12"/>
        <v>80.930000000000007</v>
      </c>
      <c r="AE31" s="52">
        <f t="shared" si="13"/>
        <v>0</v>
      </c>
      <c r="AF31" s="117">
        <f>'[1]Exploitation '!AV1756</f>
        <v>0.2075181451612903</v>
      </c>
      <c r="AG31" s="116">
        <f>'[1]Exploitation '!AW1756</f>
        <v>0.36174731182795694</v>
      </c>
      <c r="AH31" s="54">
        <f t="shared" si="6"/>
        <v>12.023805238810837</v>
      </c>
      <c r="AI31" s="63">
        <f t="shared" si="7"/>
        <v>6.0681380528043292</v>
      </c>
      <c r="AJ31" s="64">
        <v>209.22275185378734</v>
      </c>
      <c r="AK31" s="61">
        <v>42.143489719957707</v>
      </c>
      <c r="AL31" s="127">
        <v>95.165924762240522</v>
      </c>
      <c r="AM31" s="61">
        <v>168.48662491541</v>
      </c>
      <c r="AS31" s="120"/>
      <c r="BA31" s="42"/>
      <c r="BB31" s="42"/>
    </row>
    <row r="32" spans="1:54" ht="16.5" thickBot="1" x14ac:dyDescent="0.3">
      <c r="A32" s="26">
        <v>24</v>
      </c>
      <c r="B32" s="70">
        <v>103.14</v>
      </c>
      <c r="C32" s="55">
        <f t="shared" si="0"/>
        <v>39.027624964756228</v>
      </c>
      <c r="D32" s="52">
        <f t="shared" si="1"/>
        <v>77.669841095909248</v>
      </c>
      <c r="E32" s="59">
        <f t="shared" si="2"/>
        <v>-13.557466060665496</v>
      </c>
      <c r="F32" s="71">
        <v>227.13</v>
      </c>
      <c r="G32" s="56">
        <f t="shared" si="3"/>
        <v>124.43830809894425</v>
      </c>
      <c r="H32" s="52">
        <f t="shared" si="4"/>
        <v>90.76132515572975</v>
      </c>
      <c r="I32" s="53">
        <f t="shared" si="5"/>
        <v>11.930366745325985</v>
      </c>
      <c r="J32" s="58">
        <v>0</v>
      </c>
      <c r="K32" s="81">
        <v>19.899999999999999</v>
      </c>
      <c r="L32" s="67">
        <f>'[1]Exploitation '!M101</f>
        <v>0</v>
      </c>
      <c r="M32" s="67">
        <v>0</v>
      </c>
      <c r="N32" s="67">
        <f>'[1]Exploitation '!O101</f>
        <v>0</v>
      </c>
      <c r="O32" s="67">
        <f>'[1]Exploitation '!P101</f>
        <v>0</v>
      </c>
      <c r="P32" s="72">
        <f t="shared" si="8"/>
        <v>0</v>
      </c>
      <c r="Q32" s="82">
        <f t="shared" si="9"/>
        <v>19.899999999999999</v>
      </c>
      <c r="R32" s="90">
        <v>0</v>
      </c>
      <c r="S32" s="84">
        <v>0</v>
      </c>
      <c r="T32" s="84">
        <v>0</v>
      </c>
      <c r="U32" s="84">
        <v>27.86</v>
      </c>
      <c r="V32" s="84">
        <v>0</v>
      </c>
      <c r="W32" s="84">
        <v>63.04</v>
      </c>
      <c r="X32" s="93">
        <f t="shared" si="10"/>
        <v>0</v>
      </c>
      <c r="Y32" s="94">
        <f t="shared" si="11"/>
        <v>90.9</v>
      </c>
      <c r="Z32" s="91">
        <v>0</v>
      </c>
      <c r="AA32" s="92">
        <v>0</v>
      </c>
      <c r="AB32" s="92">
        <v>81.569999999999993</v>
      </c>
      <c r="AC32" s="92">
        <v>0</v>
      </c>
      <c r="AD32" s="95">
        <f t="shared" si="12"/>
        <v>81.569999999999993</v>
      </c>
      <c r="AE32" s="52">
        <f t="shared" si="13"/>
        <v>0</v>
      </c>
      <c r="AF32" s="117">
        <f>'[1]Exploitation '!AV1757</f>
        <v>0.2075181451612903</v>
      </c>
      <c r="AG32" s="116">
        <f>'[1]Exploitation '!AW1757</f>
        <v>0.36174731182795694</v>
      </c>
      <c r="AH32" s="54">
        <f t="shared" si="6"/>
        <v>11.722848600164696</v>
      </c>
      <c r="AI32" s="63">
        <f t="shared" si="7"/>
        <v>5.9807866275065464</v>
      </c>
      <c r="AJ32" s="65">
        <v>206.00830809894424</v>
      </c>
      <c r="AK32" s="62">
        <v>39.027624964756228</v>
      </c>
      <c r="AL32" s="128">
        <v>90.76132515572975</v>
      </c>
      <c r="AM32" s="62">
        <v>168.56984109590925</v>
      </c>
      <c r="AS32" s="120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119.32</v>
      </c>
      <c r="C33" s="40">
        <f t="shared" ref="C33:AE33" si="14">MAX(C9:C32)</f>
        <v>47.776212629702599</v>
      </c>
      <c r="D33" s="40">
        <f t="shared" si="14"/>
        <v>84.868815322655109</v>
      </c>
      <c r="E33" s="40">
        <f t="shared" si="14"/>
        <v>-13.222051371700358</v>
      </c>
      <c r="F33" s="40">
        <f t="shared" si="14"/>
        <v>252.91</v>
      </c>
      <c r="G33" s="40">
        <f t="shared" si="14"/>
        <v>144.48828877830081</v>
      </c>
      <c r="H33" s="40">
        <f t="shared" si="14"/>
        <v>100.40893673252805</v>
      </c>
      <c r="I33" s="40">
        <f t="shared" si="14"/>
        <v>12.916076329249423</v>
      </c>
      <c r="J33" s="40">
        <f t="shared" si="14"/>
        <v>0</v>
      </c>
      <c r="K33" s="40">
        <f t="shared" si="14"/>
        <v>20.23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20.23</v>
      </c>
      <c r="R33" s="40">
        <f t="shared" si="14"/>
        <v>36.700000000000003</v>
      </c>
      <c r="S33" s="40">
        <f t="shared" si="14"/>
        <v>0</v>
      </c>
      <c r="T33" s="40">
        <f t="shared" si="14"/>
        <v>0</v>
      </c>
      <c r="U33" s="40">
        <f t="shared" si="14"/>
        <v>28.69</v>
      </c>
      <c r="V33" s="40">
        <f t="shared" si="14"/>
        <v>0</v>
      </c>
      <c r="W33" s="40">
        <f t="shared" si="14"/>
        <v>64.010000000000005</v>
      </c>
      <c r="X33" s="40">
        <f t="shared" si="14"/>
        <v>36.700000000000003</v>
      </c>
      <c r="Y33" s="40">
        <f t="shared" si="14"/>
        <v>92.64</v>
      </c>
      <c r="Z33" s="40"/>
      <c r="AA33" s="40"/>
      <c r="AB33" s="40"/>
      <c r="AC33" s="40"/>
      <c r="AD33" s="40">
        <f t="shared" si="14"/>
        <v>102.25</v>
      </c>
      <c r="AE33" s="40">
        <f t="shared" si="14"/>
        <v>0</v>
      </c>
      <c r="AF33" s="40">
        <f t="shared" ref="AF33:AI33" si="15">MAX(AF9:AF32)</f>
        <v>0.2075181451612903</v>
      </c>
      <c r="AG33" s="40">
        <f t="shared" si="15"/>
        <v>0.36174731182795694</v>
      </c>
      <c r="AH33" s="40">
        <f t="shared" si="15"/>
        <v>12.708558184088133</v>
      </c>
      <c r="AI33" s="40">
        <f t="shared" si="15"/>
        <v>6.4332247358143206</v>
      </c>
      <c r="AJ33" s="40">
        <v>233.31781206072446</v>
      </c>
      <c r="AK33" s="40">
        <v>67.898696217954637</v>
      </c>
      <c r="AL33" s="40">
        <v>84.018292787278114</v>
      </c>
      <c r="AM33" s="129">
        <v>175.81662145040704</v>
      </c>
      <c r="AP33"/>
      <c r="AQ33"/>
      <c r="AR33"/>
      <c r="AS33" s="122"/>
    </row>
    <row r="34" spans="1:45" s="33" customFormat="1" ht="16.5" thickBot="1" x14ac:dyDescent="0.3">
      <c r="A34" s="32" t="s">
        <v>52</v>
      </c>
      <c r="B34" s="41">
        <f>AVERAGE(B9:B33,B9:B32)</f>
        <v>92.004489795918388</v>
      </c>
      <c r="C34" s="41">
        <f t="shared" ref="C34:AE34" si="16">AVERAGE(C9:C33,C9:C32)</f>
        <v>39.816437679263395</v>
      </c>
      <c r="D34" s="41">
        <f t="shared" si="16"/>
        <v>66.150701179017702</v>
      </c>
      <c r="E34" s="41">
        <f t="shared" si="16"/>
        <v>-13.960547499492193</v>
      </c>
      <c r="F34" s="41">
        <f t="shared" si="16"/>
        <v>190.5075510204081</v>
      </c>
      <c r="G34" s="41">
        <f t="shared" si="16"/>
        <v>106.40612497895212</v>
      </c>
      <c r="H34" s="41">
        <f t="shared" si="16"/>
        <v>72.982275287694705</v>
      </c>
      <c r="I34" s="41">
        <f t="shared" si="16"/>
        <v>11.219218138252751</v>
      </c>
      <c r="J34" s="41">
        <f t="shared" si="16"/>
        <v>0</v>
      </c>
      <c r="K34" s="41">
        <f t="shared" si="16"/>
        <v>19.989591836734697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19.989591836734697</v>
      </c>
      <c r="R34" s="41">
        <f t="shared" si="16"/>
        <v>13.306938775510204</v>
      </c>
      <c r="S34" s="41">
        <f t="shared" si="16"/>
        <v>0</v>
      </c>
      <c r="T34" s="41">
        <f t="shared" si="16"/>
        <v>0</v>
      </c>
      <c r="U34" s="41">
        <f t="shared" si="16"/>
        <v>28.088775510204076</v>
      </c>
      <c r="V34" s="41">
        <f t="shared" si="16"/>
        <v>0</v>
      </c>
      <c r="W34" s="41">
        <f t="shared" si="16"/>
        <v>62.548367346938754</v>
      </c>
      <c r="X34" s="41">
        <f t="shared" si="16"/>
        <v>13.306938775510204</v>
      </c>
      <c r="Y34" s="41">
        <f t="shared" si="16"/>
        <v>90.635918367346918</v>
      </c>
      <c r="Z34" s="41">
        <f>AVERAGE(Z9:Z33,Z9:Z32)</f>
        <v>5.5208333333333321</v>
      </c>
      <c r="AA34" s="41">
        <f>AVERAGE(AA9:AA33,AA9:AA32)</f>
        <v>0</v>
      </c>
      <c r="AB34" s="41">
        <f>AVERAGE(AB9:AB33,AB9:AB32)</f>
        <v>81.507083333333313</v>
      </c>
      <c r="AC34" s="41">
        <f t="shared" si="16"/>
        <v>0</v>
      </c>
      <c r="AD34" s="41">
        <f t="shared" si="16"/>
        <v>87.338571428571413</v>
      </c>
      <c r="AE34" s="41">
        <f t="shared" si="16"/>
        <v>0</v>
      </c>
      <c r="AF34" s="41">
        <f t="shared" ref="AF34:AM34" si="17">AVERAGE(AF9:AF33,AF9:AF32)</f>
        <v>0.20751814516129022</v>
      </c>
      <c r="AG34" s="41">
        <f t="shared" si="17"/>
        <v>0.36174731182795689</v>
      </c>
      <c r="AH34" s="41">
        <f t="shared" si="17"/>
        <v>11.011699993091451</v>
      </c>
      <c r="AI34" s="41">
        <f t="shared" si="17"/>
        <v>5.6629505645847988</v>
      </c>
      <c r="AJ34" s="41">
        <f t="shared" si="17"/>
        <v>193.47080912757301</v>
      </c>
      <c r="AK34" s="41">
        <f t="shared" si="17"/>
        <v>40.227100609635883</v>
      </c>
      <c r="AL34" s="41">
        <f t="shared" si="17"/>
        <v>85.205731533709994</v>
      </c>
      <c r="AM34" s="130">
        <f t="shared" si="17"/>
        <v>156.75208497754329</v>
      </c>
      <c r="AN34" s="124"/>
      <c r="AO34" s="124"/>
      <c r="AP34" s="118"/>
      <c r="AQ34" s="118"/>
      <c r="AR34" s="118"/>
      <c r="AS34" s="123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0" t="s">
        <v>15</v>
      </c>
      <c r="B36" s="151"/>
      <c r="C36" s="151"/>
      <c r="D36" s="151"/>
      <c r="E36" s="151"/>
      <c r="F36" s="152"/>
      <c r="G36" s="113"/>
      <c r="H36" s="135" t="s">
        <v>95</v>
      </c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7"/>
      <c r="W36" s="135" t="s">
        <v>96</v>
      </c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7"/>
      <c r="AL36" s="135" t="s">
        <v>97</v>
      </c>
      <c r="AM36" s="136"/>
      <c r="AN36" s="136"/>
      <c r="AO36" s="136"/>
      <c r="AP36" s="136"/>
      <c r="AQ36" s="136"/>
      <c r="AR36" s="136"/>
      <c r="AS36" s="137"/>
    </row>
    <row r="37" spans="1:45" ht="23.25" customHeight="1" x14ac:dyDescent="0.25">
      <c r="A37" s="140" t="s">
        <v>94</v>
      </c>
      <c r="B37" s="141"/>
      <c r="C37" s="141"/>
      <c r="D37" s="140" t="s">
        <v>101</v>
      </c>
      <c r="E37" s="141"/>
      <c r="F37" s="142"/>
      <c r="G37" s="114"/>
      <c r="H37" s="139" t="s">
        <v>19</v>
      </c>
      <c r="I37" s="133"/>
      <c r="J37" s="133"/>
      <c r="K37" s="133"/>
      <c r="L37" s="138"/>
      <c r="M37" s="132" t="s">
        <v>17</v>
      </c>
      <c r="N37" s="133"/>
      <c r="O37" s="133"/>
      <c r="P37" s="133"/>
      <c r="Q37" s="138"/>
      <c r="R37" s="132" t="s">
        <v>18</v>
      </c>
      <c r="S37" s="133"/>
      <c r="T37" s="133"/>
      <c r="U37" s="133"/>
      <c r="V37" s="134"/>
      <c r="W37" s="139" t="s">
        <v>98</v>
      </c>
      <c r="X37" s="133"/>
      <c r="Y37" s="133"/>
      <c r="Z37" s="133"/>
      <c r="AA37" s="138"/>
      <c r="AB37" s="132" t="s">
        <v>16</v>
      </c>
      <c r="AC37" s="133"/>
      <c r="AD37" s="133"/>
      <c r="AE37" s="133"/>
      <c r="AF37" s="138"/>
      <c r="AG37" s="132" t="s">
        <v>74</v>
      </c>
      <c r="AH37" s="133"/>
      <c r="AI37" s="133"/>
      <c r="AJ37" s="133"/>
      <c r="AK37" s="134"/>
      <c r="AL37" s="139" t="s">
        <v>93</v>
      </c>
      <c r="AM37" s="133"/>
      <c r="AN37" s="133"/>
      <c r="AO37" s="138"/>
      <c r="AP37" s="132" t="s">
        <v>99</v>
      </c>
      <c r="AQ37" s="133"/>
      <c r="AR37" s="133"/>
      <c r="AS37" s="13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7"/>
      <c r="H38" s="98" t="s">
        <v>24</v>
      </c>
      <c r="I38" s="6"/>
      <c r="J38" s="212">
        <v>473</v>
      </c>
      <c r="K38" s="211"/>
      <c r="L38" s="8" t="s">
        <v>21</v>
      </c>
      <c r="M38" s="5" t="s">
        <v>24</v>
      </c>
      <c r="N38" s="6"/>
      <c r="O38" s="112">
        <v>0</v>
      </c>
      <c r="P38" s="111"/>
      <c r="Q38" s="8" t="s">
        <v>21</v>
      </c>
      <c r="R38" s="98" t="s">
        <v>24</v>
      </c>
      <c r="S38" s="6"/>
      <c r="T38" s="112">
        <v>0</v>
      </c>
      <c r="U38" s="111"/>
      <c r="V38" s="8" t="s">
        <v>21</v>
      </c>
      <c r="W38" s="98" t="s">
        <v>24</v>
      </c>
      <c r="X38" s="6"/>
      <c r="Y38" s="212">
        <v>311.94</v>
      </c>
      <c r="Z38" s="211"/>
      <c r="AA38" s="8" t="s">
        <v>21</v>
      </c>
      <c r="AB38" s="5" t="s">
        <v>23</v>
      </c>
      <c r="AC38" s="30"/>
      <c r="AD38" s="212">
        <v>703.2</v>
      </c>
      <c r="AE38" s="211"/>
      <c r="AF38" s="7" t="s">
        <v>21</v>
      </c>
      <c r="AG38" s="5" t="s">
        <v>24</v>
      </c>
      <c r="AH38" s="6"/>
      <c r="AI38" s="212">
        <v>1514.6780000000001</v>
      </c>
      <c r="AJ38" s="211"/>
      <c r="AK38" s="99" t="s">
        <v>21</v>
      </c>
      <c r="AL38" s="98" t="s">
        <v>24</v>
      </c>
      <c r="AM38" s="211">
        <v>125.84869999999999</v>
      </c>
      <c r="AN38" s="213"/>
      <c r="AO38" s="8" t="s">
        <v>21</v>
      </c>
      <c r="AP38" s="5" t="s">
        <v>24</v>
      </c>
      <c r="AQ38" s="211">
        <v>1925.8</v>
      </c>
      <c r="AR38" s="211"/>
      <c r="AS38" s="109" t="s">
        <v>21</v>
      </c>
    </row>
    <row r="39" spans="1:45" ht="15.75" thickBot="1" x14ac:dyDescent="0.3">
      <c r="A39" s="9" t="s">
        <v>22</v>
      </c>
      <c r="B39" s="10">
        <v>4415.9799999999996</v>
      </c>
      <c r="C39" s="11" t="s">
        <v>21</v>
      </c>
      <c r="D39" s="9" t="s">
        <v>71</v>
      </c>
      <c r="E39" s="10">
        <v>2028</v>
      </c>
      <c r="F39" s="12" t="s">
        <v>21</v>
      </c>
      <c r="G39" s="97"/>
      <c r="H39" s="100" t="s">
        <v>25</v>
      </c>
      <c r="I39" s="101"/>
      <c r="J39" s="102">
        <v>20.23</v>
      </c>
      <c r="K39" s="103" t="s">
        <v>62</v>
      </c>
      <c r="L39" s="104">
        <v>72.3333333333388</v>
      </c>
      <c r="M39" s="105" t="s">
        <v>25</v>
      </c>
      <c r="N39" s="101"/>
      <c r="O39" s="102">
        <v>0</v>
      </c>
      <c r="P39" s="103" t="s">
        <v>62</v>
      </c>
      <c r="Q39" s="104">
        <v>0</v>
      </c>
      <c r="R39" s="100" t="s">
        <v>25</v>
      </c>
      <c r="S39" s="101"/>
      <c r="T39" s="102">
        <v>0</v>
      </c>
      <c r="U39" s="101" t="s">
        <v>62</v>
      </c>
      <c r="V39" s="107">
        <v>0</v>
      </c>
      <c r="W39" s="100" t="s">
        <v>25</v>
      </c>
      <c r="X39" s="101"/>
      <c r="Y39" s="102">
        <v>36.700000000000003</v>
      </c>
      <c r="Z39" s="101" t="s">
        <v>62</v>
      </c>
      <c r="AA39" s="107">
        <v>72.541666666672199</v>
      </c>
      <c r="AB39" s="105" t="s">
        <v>25</v>
      </c>
      <c r="AC39" s="108"/>
      <c r="AD39" s="102">
        <v>30.27</v>
      </c>
      <c r="AE39" s="103" t="s">
        <v>72</v>
      </c>
      <c r="AF39" s="107">
        <v>0.33749999999999997</v>
      </c>
      <c r="AG39" s="105" t="s">
        <v>25</v>
      </c>
      <c r="AH39" s="101"/>
      <c r="AI39" s="102">
        <v>64.010000000000005</v>
      </c>
      <c r="AJ39" s="101" t="s">
        <v>77</v>
      </c>
      <c r="AK39" s="106">
        <v>72.2500000000055</v>
      </c>
      <c r="AL39" s="100" t="s">
        <v>25</v>
      </c>
      <c r="AM39" s="101">
        <v>64.010000000000005</v>
      </c>
      <c r="AN39" s="102" t="s">
        <v>77</v>
      </c>
      <c r="AO39" s="110">
        <v>72.2500000000055</v>
      </c>
      <c r="AP39" s="105" t="s">
        <v>25</v>
      </c>
      <c r="AQ39" s="101">
        <v>84.68</v>
      </c>
      <c r="AR39" s="101" t="s">
        <v>62</v>
      </c>
      <c r="AS39" s="106">
        <v>72.666666666672199</v>
      </c>
    </row>
    <row r="40" spans="1:45" ht="16.5" thickTop="1" thickBot="1" x14ac:dyDescent="0.3">
      <c r="AM40" s="131"/>
    </row>
    <row r="41" spans="1:45" ht="24" customHeight="1" thickTop="1" thickBot="1" x14ac:dyDescent="0.3">
      <c r="A41" s="160" t="s">
        <v>26</v>
      </c>
      <c r="B41" s="160"/>
      <c r="C41" s="160"/>
      <c r="D41" s="161"/>
      <c r="E41" s="162" t="s">
        <v>27</v>
      </c>
      <c r="F41" s="163"/>
      <c r="G41" s="164"/>
    </row>
    <row r="42" spans="1:45" ht="25.5" customHeight="1" thickTop="1" thickBot="1" x14ac:dyDescent="0.3">
      <c r="A42" s="165" t="s">
        <v>28</v>
      </c>
      <c r="B42" s="166"/>
      <c r="C42" s="166"/>
      <c r="D42" s="167"/>
      <c r="E42" s="43">
        <v>564.74</v>
      </c>
      <c r="F42" s="44" t="s">
        <v>69</v>
      </c>
      <c r="G42" s="47">
        <v>72.791666666672199</v>
      </c>
    </row>
    <row r="43" spans="1:45" ht="32.25" customHeight="1" thickBot="1" x14ac:dyDescent="0.3">
      <c r="A43" s="168" t="s">
        <v>70</v>
      </c>
      <c r="B43" s="169"/>
      <c r="C43" s="169"/>
      <c r="D43" s="170"/>
      <c r="E43" s="77" t="s">
        <v>75</v>
      </c>
      <c r="F43" s="78"/>
      <c r="G43" s="79">
        <v>90.66</v>
      </c>
    </row>
    <row r="44" spans="1:45" ht="32.25" customHeight="1" thickBot="1" x14ac:dyDescent="0.3">
      <c r="A44" s="168" t="s">
        <v>29</v>
      </c>
      <c r="B44" s="169"/>
      <c r="C44" s="169"/>
      <c r="D44" s="170"/>
      <c r="E44" s="77" t="s">
        <v>76</v>
      </c>
      <c r="F44" s="78"/>
      <c r="G44" s="79">
        <v>81.73</v>
      </c>
    </row>
    <row r="45" spans="1:45" ht="29.25" customHeight="1" thickBot="1" x14ac:dyDescent="0.3">
      <c r="A45" s="171" t="s">
        <v>30</v>
      </c>
      <c r="B45" s="172"/>
      <c r="C45" s="172"/>
      <c r="D45" s="173"/>
      <c r="E45" s="45">
        <v>288.13</v>
      </c>
      <c r="F45" s="83" t="s">
        <v>72</v>
      </c>
      <c r="G45" s="48">
        <v>72.6250000000055</v>
      </c>
    </row>
    <row r="46" spans="1:45" ht="34.5" customHeight="1" thickBot="1" x14ac:dyDescent="0.3">
      <c r="A46" s="153" t="s">
        <v>31</v>
      </c>
      <c r="B46" s="154"/>
      <c r="C46" s="154"/>
      <c r="D46" s="155"/>
      <c r="E46" s="46">
        <v>280.94</v>
      </c>
      <c r="F46" s="80" t="s">
        <v>72</v>
      </c>
      <c r="G46" s="60">
        <v>72.833333333338899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105</v>
      </c>
    </row>
    <row r="57" spans="1:44" x14ac:dyDescent="0.25">
      <c r="A57" s="37" t="s">
        <v>65</v>
      </c>
      <c r="B57" t="s">
        <v>106</v>
      </c>
    </row>
    <row r="58" spans="1:44" x14ac:dyDescent="0.25">
      <c r="A58" s="37" t="s">
        <v>66</v>
      </c>
      <c r="B58" t="s">
        <v>107</v>
      </c>
    </row>
    <row r="59" spans="1:44" ht="15.75" x14ac:dyDescent="0.25">
      <c r="J59" s="29" t="s">
        <v>61</v>
      </c>
      <c r="R59" s="38" t="s">
        <v>100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</row>
    <row r="80" spans="39:41" x14ac:dyDescent="0.25">
      <c r="AM80" s="156"/>
      <c r="AN80" s="156"/>
      <c r="AO80" s="156"/>
    </row>
    <row r="81" spans="39:41" x14ac:dyDescent="0.25">
      <c r="AM81" s="156"/>
      <c r="AN81" s="156"/>
      <c r="AO81" s="156"/>
    </row>
    <row r="82" spans="39:41" ht="15.75" customHeight="1" x14ac:dyDescent="0.25">
      <c r="AM82" s="96"/>
      <c r="AN82" s="96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14 MAR 23 </vt:lpstr>
      <vt:lpstr>'14 MAR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2023-03-15T10:03:53Z</dcterms:modified>
</cp:coreProperties>
</file>