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026A582C-1632-44D4-965A-B7E439657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 MAR 23 " sheetId="3" r:id="rId1"/>
  </sheets>
  <externalReferences>
    <externalReference r:id="rId2"/>
    <externalReference r:id="rId3"/>
  </externalReferences>
  <definedNames>
    <definedName name="_xlnm.Print_Area" localSheetId="0">'16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3" l="1"/>
  <c r="E46" i="3"/>
  <c r="G45" i="3"/>
  <c r="E45" i="3"/>
  <c r="G44" i="3"/>
  <c r="G43" i="3"/>
  <c r="G42" i="3"/>
  <c r="E42" i="3"/>
  <c r="AG32" i="3"/>
  <c r="AF32" i="3"/>
  <c r="AG31" i="3"/>
  <c r="AF31" i="3"/>
  <c r="AG30" i="3"/>
  <c r="AF30" i="3"/>
  <c r="AG29" i="3"/>
  <c r="AF29" i="3"/>
  <c r="AG28" i="3"/>
  <c r="AF28" i="3"/>
  <c r="AG27" i="3"/>
  <c r="AF27" i="3"/>
  <c r="AG26" i="3"/>
  <c r="AF26" i="3"/>
  <c r="AG25" i="3"/>
  <c r="AF25" i="3"/>
  <c r="AG24" i="3"/>
  <c r="AF24" i="3"/>
  <c r="AG23" i="3"/>
  <c r="AF23" i="3"/>
  <c r="AG22" i="3"/>
  <c r="AF22" i="3"/>
  <c r="AG21" i="3"/>
  <c r="AF21" i="3"/>
  <c r="AG20" i="3"/>
  <c r="AF20" i="3"/>
  <c r="AG19" i="3"/>
  <c r="AF19" i="3"/>
  <c r="AG18" i="3"/>
  <c r="AF18" i="3"/>
  <c r="AG17" i="3"/>
  <c r="AF17" i="3"/>
  <c r="AG16" i="3"/>
  <c r="AF16" i="3"/>
  <c r="AG15" i="3"/>
  <c r="AF15" i="3"/>
  <c r="AG14" i="3"/>
  <c r="AF14" i="3"/>
  <c r="AG13" i="3"/>
  <c r="AF13" i="3"/>
  <c r="AG12" i="3"/>
  <c r="AF12" i="3"/>
  <c r="AG11" i="3"/>
  <c r="AF11" i="3"/>
  <c r="AG10" i="3"/>
  <c r="AF10" i="3"/>
  <c r="AG9" i="3"/>
  <c r="AF9" i="3"/>
  <c r="Z34" i="3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<sst xmlns="http://schemas.openxmlformats.org/spreadsheetml/2006/main" count="141" uniqueCount="108">
  <si>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</si>
  <si>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</si>
  <si>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</si>
  <si>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</si>
  <si>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</si>
  <si>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</si>
  <si>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</si>
  <si>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</si>
  <si>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</si>
  <si>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</si>
  <si>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</si>
  <si>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</si>
  <si>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</si>
  <si>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</si>
  <si>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</si>
  <si>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</si>
  <si>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</si>
  <si>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</si>
  <si>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</si>
  <si>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</si>
  <si>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</si>
  <si>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</si>
  <si>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</si>
  <si>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</si>
  <si>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</si>
  <si>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</si>
  <si>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</si>
  <si>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</si>
  <si>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</si>
  <si>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</si>
  <si>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</si>
  <si>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</si>
  <si>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</si>
  <si>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</si>
  <si>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</si>
  <si>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</si>
  <si>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</si>
  <si>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</si>
  <si>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</si>
  <si>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</si>
  <si>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</si>
  <si>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</si>
  <si>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</si>
  <si>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</si>
  <si>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</si>
  <si>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</si>
  <si>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</si>
  <si>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</si>
  <si>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</si>
  <si>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</si>
  <si>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</si>
  <si>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</si>
  <si>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</si>
  <si>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</si>
  <si>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</si>
  <si>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</si>
  <si>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</si>
  <si>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</si>
  <si>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</si>
  <si>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</si>
  <si>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</si>
  <si>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</si>
  <si>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</si>
  <si>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</si>
  <si>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</si>
  <si>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</si>
  <si>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</si>
  <si>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</si>
  <si>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</si>
  <si>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</si>
  <si>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</si>
  <si>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</si>
  <si>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</si>
  <si>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</si>
  <si>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</si>
  <si>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</si>
  <si>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</si>
  <si>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</si>
  <si>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</si>
  <si>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</si>
  <si>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</si>
  <si>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</si>
  <si>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</si>
  <si>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</si>
  <si>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</si>
  <si>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</si>
  <si>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</si>
  <si>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</si>
  <si>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</si>
  <si>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</si>
  <si>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</si>
  <si>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</si>
  <si>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</si>
  <si>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</si>
  <si>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</si>
  <si>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</si>
  <si>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</si>
  <si>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</si>
  <si>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</si>
  <si>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</si>
  <si>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</si>
  <si>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</si>
  <si>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</si>
  <si>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</si>
  <si>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</si>
  <si>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</si>
  <si>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BOKO et TETE</t>
  </si>
  <si>
    <t>FOFANA et TAGBA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</si>
</sst>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'16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'!$B$9:$B$32</c:f>
              <c:numCache>
                <c:formatCode>General</c:formatCode>
                <c:ptCount val="24"/>
                <c:pt idx="0">
                  <c:v>103.62</c:v>
                </c:pt>
                <c:pt idx="1">
                  <c:v>97.02</c:v>
                </c:pt>
                <c:pt idx="2">
                  <c:v>90.17</c:v>
                </c:pt>
                <c:pt idx="3">
                  <c:v>86.85</c:v>
                </c:pt>
                <c:pt idx="4">
                  <c:v>85.289999999999992</c:v>
                </c:pt>
                <c:pt idx="5">
                  <c:v>64.900000000000006</c:v>
                </c:pt>
                <c:pt idx="6">
                  <c:v>42.59</c:v>
                </c:pt>
                <c:pt idx="7">
                  <c:v>75.39</c:v>
                </c:pt>
                <c:pt idx="8">
                  <c:v>101.19999999999999</c:v>
                </c:pt>
                <c:pt idx="9">
                  <c:v>99.15</c:v>
                </c:pt>
                <c:pt idx="10">
                  <c:v>101.28</c:v>
                </c:pt>
                <c:pt idx="11">
                  <c:v>92.990000000000009</c:v>
                </c:pt>
                <c:pt idx="12">
                  <c:v>90.77000000000001</c:v>
                </c:pt>
                <c:pt idx="13">
                  <c:v>95.25</c:v>
                </c:pt>
                <c:pt idx="14">
                  <c:v>105.68</c:v>
                </c:pt>
                <c:pt idx="15">
                  <c:v>110.71000000000001</c:v>
                </c:pt>
                <c:pt idx="16">
                  <c:v>111.81</c:v>
                </c:pt>
                <c:pt idx="17">
                  <c:v>98.34</c:v>
                </c:pt>
                <c:pt idx="18">
                  <c:v>124.94</c:v>
                </c:pt>
                <c:pt idx="19">
                  <c:v>125.61</c:v>
                </c:pt>
                <c:pt idx="20">
                  <c:v>124.17999999999999</c:v>
                </c:pt>
                <c:pt idx="21">
                  <c:v>117.17</c:v>
                </c:pt>
                <c:pt idx="22">
                  <c:v>115.36</c:v>
                </c:pt>
                <c:pt idx="23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'16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'!$C$9:$C$32</c:f>
              <c:numCache>
                <c:formatCode>General</c:formatCode>
                <c:ptCount val="24"/>
                <c:pt idx="0">
                  <c:v>17.386500767961273</c:v>
                </c:pt>
                <c:pt idx="1">
                  <c:v>18.707016080251723</c:v>
                </c:pt>
                <c:pt idx="2">
                  <c:v>17.366199680538944</c:v>
                </c:pt>
                <c:pt idx="3">
                  <c:v>18.521595704281165</c:v>
                </c:pt>
                <c:pt idx="4">
                  <c:v>20.279532236148402</c:v>
                </c:pt>
                <c:pt idx="5">
                  <c:v>21.096253756676166</c:v>
                </c:pt>
                <c:pt idx="6">
                  <c:v>21.206326672237353</c:v>
                </c:pt>
                <c:pt idx="7">
                  <c:v>21.554564731480564</c:v>
                </c:pt>
                <c:pt idx="8">
                  <c:v>27.749847110274473</c:v>
                </c:pt>
                <c:pt idx="9">
                  <c:v>22.471044751754519</c:v>
                </c:pt>
                <c:pt idx="10">
                  <c:v>19.919690924006343</c:v>
                </c:pt>
                <c:pt idx="11">
                  <c:v>18.996579733433109</c:v>
                </c:pt>
                <c:pt idx="12">
                  <c:v>17.802834964937894</c:v>
                </c:pt>
                <c:pt idx="13">
                  <c:v>18.744420754764356</c:v>
                </c:pt>
                <c:pt idx="14">
                  <c:v>21.889888467391643</c:v>
                </c:pt>
                <c:pt idx="15">
                  <c:v>21.842341540214498</c:v>
                </c:pt>
                <c:pt idx="16">
                  <c:v>16.41553293563943</c:v>
                </c:pt>
                <c:pt idx="17">
                  <c:v>23.408016772435158</c:v>
                </c:pt>
                <c:pt idx="18">
                  <c:v>24.60494909987618</c:v>
                </c:pt>
                <c:pt idx="19">
                  <c:v>24.944968574453064</c:v>
                </c:pt>
                <c:pt idx="20">
                  <c:v>22.244521840351617</c:v>
                </c:pt>
                <c:pt idx="21">
                  <c:v>23.38057081852595</c:v>
                </c:pt>
                <c:pt idx="22">
                  <c:v>21.243459719910888</c:v>
                </c:pt>
                <c:pt idx="23">
                  <c:v>21.504961119046595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'16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'!$D$9:$D$32</c:f>
              <c:numCache>
                <c:formatCode>0.00</c:formatCode>
                <c:ptCount val="24"/>
                <c:pt idx="0">
                  <c:v>80.628038341515349</c:v>
                </c:pt>
                <c:pt idx="1">
                  <c:v>72.895119659285996</c:v>
                </c:pt>
                <c:pt idx="2">
                  <c:v>67.561772675384731</c:v>
                </c:pt>
                <c:pt idx="3">
                  <c:v>63.230573697812062</c:v>
                </c:pt>
                <c:pt idx="4">
                  <c:v>59.916557083246545</c:v>
                </c:pt>
                <c:pt idx="5">
                  <c:v>58.547674032873957</c:v>
                </c:pt>
                <c:pt idx="6">
                  <c:v>36.738452757761621</c:v>
                </c:pt>
                <c:pt idx="7">
                  <c:v>68.299964197408741</c:v>
                </c:pt>
                <c:pt idx="8">
                  <c:v>87.240805043287523</c:v>
                </c:pt>
                <c:pt idx="9">
                  <c:v>90.544079148787603</c:v>
                </c:pt>
                <c:pt idx="10">
                  <c:v>95.15796046275716</c:v>
                </c:pt>
                <c:pt idx="11">
                  <c:v>88.018125753199882</c:v>
                </c:pt>
                <c:pt idx="12">
                  <c:v>87.059062455161779</c:v>
                </c:pt>
                <c:pt idx="13">
                  <c:v>90.51488655363778</c:v>
                </c:pt>
                <c:pt idx="14">
                  <c:v>97.504051972829188</c:v>
                </c:pt>
                <c:pt idx="15">
                  <c:v>102.42649502271533</c:v>
                </c:pt>
                <c:pt idx="16">
                  <c:v>89.621568992115982</c:v>
                </c:pt>
                <c:pt idx="17">
                  <c:v>69.525038763550953</c:v>
                </c:pt>
                <c:pt idx="18">
                  <c:v>94.178558693308176</c:v>
                </c:pt>
                <c:pt idx="19">
                  <c:v>94.494259422678354</c:v>
                </c:pt>
                <c:pt idx="20">
                  <c:v>95.772266048928245</c:v>
                </c:pt>
                <c:pt idx="21">
                  <c:v>87.805974424102445</c:v>
                </c:pt>
                <c:pt idx="22">
                  <c:v>88.184604733895853</c:v>
                </c:pt>
                <c:pt idx="23">
                  <c:v>77.855698574528574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'16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'!$E$9:$E$32</c:f>
              <c:numCache>
                <c:formatCode>0.00</c:formatCode>
                <c:ptCount val="24"/>
                <c:pt idx="0">
                  <c:v>5.6054608905233723</c:v>
                </c:pt>
                <c:pt idx="1">
                  <c:v>5.417864260462264</c:v>
                </c:pt>
                <c:pt idx="2">
                  <c:v>5.2420276440763276</c:v>
                </c:pt>
                <c:pt idx="3">
                  <c:v>5.0978305979067473</c:v>
                </c:pt>
                <c:pt idx="4">
                  <c:v>5.093910680605032</c:v>
                </c:pt>
                <c:pt idx="5">
                  <c:v>-14.743927789550114</c:v>
                </c:pt>
                <c:pt idx="6">
                  <c:v>-15.354779429998999</c:v>
                </c:pt>
                <c:pt idx="7">
                  <c:v>-14.464528928889294</c:v>
                </c:pt>
                <c:pt idx="8">
                  <c:v>-13.790652153562021</c:v>
                </c:pt>
                <c:pt idx="9">
                  <c:v>-13.865123900542088</c:v>
                </c:pt>
                <c:pt idx="10">
                  <c:v>-13.797651386763519</c:v>
                </c:pt>
                <c:pt idx="11">
                  <c:v>-14.024705486632982</c:v>
                </c:pt>
                <c:pt idx="12">
                  <c:v>-14.09189742009967</c:v>
                </c:pt>
                <c:pt idx="13">
                  <c:v>-14.009307308402143</c:v>
                </c:pt>
                <c:pt idx="14">
                  <c:v>-13.713940440220838</c:v>
                </c:pt>
                <c:pt idx="15">
                  <c:v>-13.558836562929812</c:v>
                </c:pt>
                <c:pt idx="16">
                  <c:v>5.7728980722445984</c:v>
                </c:pt>
                <c:pt idx="17">
                  <c:v>5.4069444640138871</c:v>
                </c:pt>
                <c:pt idx="18">
                  <c:v>6.1564922068156394</c:v>
                </c:pt>
                <c:pt idx="19">
                  <c:v>6.1707720028685715</c:v>
                </c:pt>
                <c:pt idx="20">
                  <c:v>6.1632121107201359</c:v>
                </c:pt>
                <c:pt idx="21">
                  <c:v>5.9834547573716153</c:v>
                </c:pt>
                <c:pt idx="22">
                  <c:v>5.9319355461932419</c:v>
                </c:pt>
                <c:pt idx="23">
                  <c:v>5.6393403064248542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'16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20.079999999999998</c:v>
                </c:pt>
                <c:pt idx="6">
                  <c:v>20.079999999999998</c:v>
                </c:pt>
                <c:pt idx="7">
                  <c:v>20.079999999999998</c:v>
                </c:pt>
                <c:pt idx="8">
                  <c:v>20.079999999999998</c:v>
                </c:pt>
                <c:pt idx="9">
                  <c:v>20.079999999999998</c:v>
                </c:pt>
                <c:pt idx="10">
                  <c:v>20.079999999999998</c:v>
                </c:pt>
                <c:pt idx="11">
                  <c:v>20.079999999999998</c:v>
                </c:pt>
                <c:pt idx="12">
                  <c:v>20.079999999999998</c:v>
                </c:pt>
                <c:pt idx="13">
                  <c:v>20.079999999999998</c:v>
                </c:pt>
                <c:pt idx="14">
                  <c:v>20.079999999999998</c:v>
                </c:pt>
                <c:pt idx="15">
                  <c:v>20.079999999999998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'16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'16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'!$AK$9:$AK$32</c:f>
              <c:numCache>
                <c:formatCode>0.00</c:formatCode>
                <c:ptCount val="24"/>
                <c:pt idx="0">
                  <c:v>17.386500767961273</c:v>
                </c:pt>
                <c:pt idx="1">
                  <c:v>18.707016080251723</c:v>
                </c:pt>
                <c:pt idx="2">
                  <c:v>17.366199680538944</c:v>
                </c:pt>
                <c:pt idx="3">
                  <c:v>18.521595704281165</c:v>
                </c:pt>
                <c:pt idx="4">
                  <c:v>20.279532236148402</c:v>
                </c:pt>
                <c:pt idx="5">
                  <c:v>21.096253756676166</c:v>
                </c:pt>
                <c:pt idx="6">
                  <c:v>21.206326672237353</c:v>
                </c:pt>
                <c:pt idx="7">
                  <c:v>21.554564731480564</c:v>
                </c:pt>
                <c:pt idx="8">
                  <c:v>27.749847110274473</c:v>
                </c:pt>
                <c:pt idx="9">
                  <c:v>22.471044751754519</c:v>
                </c:pt>
                <c:pt idx="10">
                  <c:v>19.919690924006343</c:v>
                </c:pt>
                <c:pt idx="11">
                  <c:v>18.996579733433109</c:v>
                </c:pt>
                <c:pt idx="12">
                  <c:v>17.802834964937894</c:v>
                </c:pt>
                <c:pt idx="13">
                  <c:v>18.744420754764356</c:v>
                </c:pt>
                <c:pt idx="14">
                  <c:v>21.889888467391643</c:v>
                </c:pt>
                <c:pt idx="15">
                  <c:v>21.842341540214498</c:v>
                </c:pt>
                <c:pt idx="16">
                  <c:v>16.41553293563943</c:v>
                </c:pt>
                <c:pt idx="17">
                  <c:v>23.408016772435158</c:v>
                </c:pt>
                <c:pt idx="18">
                  <c:v>24.60494909987618</c:v>
                </c:pt>
                <c:pt idx="19">
                  <c:v>24.944968574453064</c:v>
                </c:pt>
                <c:pt idx="20">
                  <c:v>22.244521840351617</c:v>
                </c:pt>
                <c:pt idx="21">
                  <c:v>23.38057081852595</c:v>
                </c:pt>
                <c:pt idx="22">
                  <c:v>21.243459719910888</c:v>
                </c:pt>
                <c:pt idx="23">
                  <c:v>21.504961119046595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'16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'!$AM$9:$AM$32</c:f>
              <c:numCache>
                <c:formatCode>0.00</c:formatCode>
                <c:ptCount val="24"/>
                <c:pt idx="0">
                  <c:v>172.40803834151535</c:v>
                </c:pt>
                <c:pt idx="1">
                  <c:v>164.575119659286</c:v>
                </c:pt>
                <c:pt idx="2">
                  <c:v>159.81177267538473</c:v>
                </c:pt>
                <c:pt idx="3">
                  <c:v>153.65057369781206</c:v>
                </c:pt>
                <c:pt idx="4">
                  <c:v>151.75655708324655</c:v>
                </c:pt>
                <c:pt idx="5">
                  <c:v>151.09767403287395</c:v>
                </c:pt>
                <c:pt idx="6">
                  <c:v>129.77845275776161</c:v>
                </c:pt>
                <c:pt idx="7">
                  <c:v>160.33996419740873</c:v>
                </c:pt>
                <c:pt idx="8">
                  <c:v>177.54080504328752</c:v>
                </c:pt>
                <c:pt idx="9">
                  <c:v>180.2340791487876</c:v>
                </c:pt>
                <c:pt idx="10">
                  <c:v>185.12796046275716</c:v>
                </c:pt>
                <c:pt idx="11">
                  <c:v>178.16812575319989</c:v>
                </c:pt>
                <c:pt idx="12">
                  <c:v>177.02906245516178</c:v>
                </c:pt>
                <c:pt idx="13">
                  <c:v>178.95488655363778</c:v>
                </c:pt>
                <c:pt idx="14">
                  <c:v>186.06405197282919</c:v>
                </c:pt>
                <c:pt idx="15">
                  <c:v>191.49649502271532</c:v>
                </c:pt>
                <c:pt idx="16">
                  <c:v>179.19156899211598</c:v>
                </c:pt>
                <c:pt idx="17">
                  <c:v>159.49503876355095</c:v>
                </c:pt>
                <c:pt idx="18">
                  <c:v>184.31855869330818</c:v>
                </c:pt>
                <c:pt idx="19">
                  <c:v>184.47425942267836</c:v>
                </c:pt>
                <c:pt idx="20">
                  <c:v>186.91226604892825</c:v>
                </c:pt>
                <c:pt idx="21">
                  <c:v>179.53597442410245</c:v>
                </c:pt>
                <c:pt idx="22">
                  <c:v>179.88460473389586</c:v>
                </c:pt>
                <c:pt idx="23">
                  <c:v>169.46569857452857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'16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'!$F$9:$F$32</c:f>
              <c:numCache>
                <c:formatCode>General</c:formatCode>
                <c:ptCount val="24"/>
                <c:pt idx="0">
                  <c:v>235.32</c:v>
                </c:pt>
                <c:pt idx="1">
                  <c:v>222.55</c:v>
                </c:pt>
                <c:pt idx="2">
                  <c:v>214.05</c:v>
                </c:pt>
                <c:pt idx="3">
                  <c:v>212.5</c:v>
                </c:pt>
                <c:pt idx="4">
                  <c:v>214.18</c:v>
                </c:pt>
                <c:pt idx="5">
                  <c:v>201.93</c:v>
                </c:pt>
                <c:pt idx="6">
                  <c:v>178.02</c:v>
                </c:pt>
                <c:pt idx="7">
                  <c:v>184.46</c:v>
                </c:pt>
                <c:pt idx="8">
                  <c:v>185.2</c:v>
                </c:pt>
                <c:pt idx="9">
                  <c:v>172.24</c:v>
                </c:pt>
                <c:pt idx="10">
                  <c:v>164.65</c:v>
                </c:pt>
                <c:pt idx="11">
                  <c:v>167.71</c:v>
                </c:pt>
                <c:pt idx="12">
                  <c:v>167.32</c:v>
                </c:pt>
                <c:pt idx="13">
                  <c:v>165.9</c:v>
                </c:pt>
                <c:pt idx="14">
                  <c:v>196.2</c:v>
                </c:pt>
                <c:pt idx="15">
                  <c:v>232.75</c:v>
                </c:pt>
                <c:pt idx="16">
                  <c:v>223.04</c:v>
                </c:pt>
                <c:pt idx="17">
                  <c:v>231.65</c:v>
                </c:pt>
                <c:pt idx="18">
                  <c:v>264.95999999999998</c:v>
                </c:pt>
                <c:pt idx="19">
                  <c:v>272.5</c:v>
                </c:pt>
                <c:pt idx="20">
                  <c:v>268.23</c:v>
                </c:pt>
                <c:pt idx="21">
                  <c:v>261.42</c:v>
                </c:pt>
                <c:pt idx="22">
                  <c:v>257.68</c:v>
                </c:pt>
                <c:pt idx="23">
                  <c:v>240.77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'16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'!$G$9:$G$32</c:f>
              <c:numCache>
                <c:formatCode>0.00</c:formatCode>
                <c:ptCount val="24"/>
                <c:pt idx="0">
                  <c:v>135.04423305028678</c:v>
                </c:pt>
                <c:pt idx="1">
                  <c:v>125.89467912605545</c:v>
                </c:pt>
                <c:pt idx="2">
                  <c:v>120.76773402816193</c:v>
                </c:pt>
                <c:pt idx="3">
                  <c:v>119.23076008297481</c:v>
                </c:pt>
                <c:pt idx="4">
                  <c:v>122.65171131852915</c:v>
                </c:pt>
                <c:pt idx="5">
                  <c:v>106.43737276947644</c:v>
                </c:pt>
                <c:pt idx="6">
                  <c:v>100.8390483899574</c:v>
                </c:pt>
                <c:pt idx="7">
                  <c:v>119.75003793362129</c:v>
                </c:pt>
                <c:pt idx="8">
                  <c:v>124.13703206064045</c:v>
                </c:pt>
                <c:pt idx="9">
                  <c:v>109.29598717943999</c:v>
                </c:pt>
                <c:pt idx="10">
                  <c:v>101.76871072121394</c:v>
                </c:pt>
                <c:pt idx="11">
                  <c:v>99.915399106544911</c:v>
                </c:pt>
                <c:pt idx="12">
                  <c:v>101.44733838052196</c:v>
                </c:pt>
                <c:pt idx="13">
                  <c:v>103.46758535762449</c:v>
                </c:pt>
                <c:pt idx="14">
                  <c:v>130.8490099969946</c:v>
                </c:pt>
                <c:pt idx="15">
                  <c:v>137.89400443364468</c:v>
                </c:pt>
                <c:pt idx="16">
                  <c:v>131.76455145660086</c:v>
                </c:pt>
                <c:pt idx="17">
                  <c:v>136.99336321318862</c:v>
                </c:pt>
                <c:pt idx="18">
                  <c:v>159.52840892696821</c:v>
                </c:pt>
                <c:pt idx="19">
                  <c:v>166.17223720205413</c:v>
                </c:pt>
                <c:pt idx="20">
                  <c:v>161.83244289211657</c:v>
                </c:pt>
                <c:pt idx="21">
                  <c:v>156.67827925713291</c:v>
                </c:pt>
                <c:pt idx="22">
                  <c:v>150.63654864971375</c:v>
                </c:pt>
                <c:pt idx="23">
                  <c:v>136.04531973288493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'16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'!$H$9:$H$32</c:f>
              <c:numCache>
                <c:formatCode>0.00</c:formatCode>
                <c:ptCount val="24"/>
                <c:pt idx="0">
                  <c:v>87.835633206469595</c:v>
                </c:pt>
                <c:pt idx="1">
                  <c:v>84.66090530695017</c:v>
                </c:pt>
                <c:pt idx="2">
                  <c:v>81.631352402644666</c:v>
                </c:pt>
                <c:pt idx="3">
                  <c:v>81.697742027799421</c:v>
                </c:pt>
                <c:pt idx="4">
                  <c:v>79.978069624240732</c:v>
                </c:pt>
                <c:pt idx="5">
                  <c:v>84.487357405882477</c:v>
                </c:pt>
                <c:pt idx="6">
                  <c:v>66.857393193183484</c:v>
                </c:pt>
                <c:pt idx="7">
                  <c:v>53.282517039868338</c:v>
                </c:pt>
                <c:pt idx="8">
                  <c:v>49.388525556402925</c:v>
                </c:pt>
                <c:pt idx="9">
                  <c:v>51.371029365602141</c:v>
                </c:pt>
                <c:pt idx="10">
                  <c:v>51.76696072916728</c:v>
                </c:pt>
                <c:pt idx="11">
                  <c:v>56.455314895024017</c:v>
                </c:pt>
                <c:pt idx="12">
                  <c:v>54.08308043033702</c:v>
                </c:pt>
                <c:pt idx="13">
                  <c:v>51.334805898938399</c:v>
                </c:pt>
                <c:pt idx="14">
                  <c:v>52.794196200921249</c:v>
                </c:pt>
                <c:pt idx="15">
                  <c:v>82.539739548897273</c:v>
                </c:pt>
                <c:pt idx="16">
                  <c:v>79.106621713542921</c:v>
                </c:pt>
                <c:pt idx="17">
                  <c:v>82.20206372349989</c:v>
                </c:pt>
                <c:pt idx="18">
                  <c:v>91.881145245314443</c:v>
                </c:pt>
                <c:pt idx="19">
                  <c:v>92.479408476959051</c:v>
                </c:pt>
                <c:pt idx="20">
                  <c:v>92.765794472572566</c:v>
                </c:pt>
                <c:pt idx="21">
                  <c:v>91.33224928584815</c:v>
                </c:pt>
                <c:pt idx="22">
                  <c:v>93.666658570856271</c:v>
                </c:pt>
                <c:pt idx="23">
                  <c:v>92.064916692443859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'16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'!$I$9:$I$32</c:f>
              <c:numCache>
                <c:formatCode>0.00</c:formatCode>
                <c:ptCount val="24"/>
                <c:pt idx="0">
                  <c:v>12.440133743243614</c:v>
                </c:pt>
                <c:pt idx="1">
                  <c:v>11.994415566994398</c:v>
                </c:pt>
                <c:pt idx="2">
                  <c:v>11.650913569193385</c:v>
                </c:pt>
                <c:pt idx="3">
                  <c:v>11.571497889225775</c:v>
                </c:pt>
                <c:pt idx="4">
                  <c:v>11.550219057230088</c:v>
                </c:pt>
                <c:pt idx="5">
                  <c:v>11.005269824641053</c:v>
                </c:pt>
                <c:pt idx="6">
                  <c:v>10.323558416859091</c:v>
                </c:pt>
                <c:pt idx="7">
                  <c:v>11.427445026510375</c:v>
                </c:pt>
                <c:pt idx="8">
                  <c:v>11.674442382956604</c:v>
                </c:pt>
                <c:pt idx="9">
                  <c:v>11.572983454957855</c:v>
                </c:pt>
                <c:pt idx="10">
                  <c:v>11.114328549618781</c:v>
                </c:pt>
                <c:pt idx="11">
                  <c:v>11.339285998431071</c:v>
                </c:pt>
                <c:pt idx="12">
                  <c:v>11.789581189141009</c:v>
                </c:pt>
                <c:pt idx="13">
                  <c:v>11.09760874343714</c:v>
                </c:pt>
                <c:pt idx="14">
                  <c:v>12.556793802084135</c:v>
                </c:pt>
                <c:pt idx="15">
                  <c:v>12.316256017457979</c:v>
                </c:pt>
                <c:pt idx="16">
                  <c:v>12.168826829856179</c:v>
                </c:pt>
                <c:pt idx="17">
                  <c:v>12.454573063311493</c:v>
                </c:pt>
                <c:pt idx="18">
                  <c:v>13.550445827717333</c:v>
                </c:pt>
                <c:pt idx="19">
                  <c:v>13.848354320986793</c:v>
                </c:pt>
                <c:pt idx="20">
                  <c:v>13.631762635310842</c:v>
                </c:pt>
                <c:pt idx="21">
                  <c:v>13.409471457018974</c:v>
                </c:pt>
                <c:pt idx="22">
                  <c:v>13.376792779430041</c:v>
                </c:pt>
                <c:pt idx="23">
                  <c:v>12.65976357467121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'16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'!$AD$9:$AD$32</c:f>
              <c:numCache>
                <c:formatCode>0.00</c:formatCode>
                <c:ptCount val="24"/>
                <c:pt idx="0">
                  <c:v>81.12</c:v>
                </c:pt>
                <c:pt idx="1">
                  <c:v>82.16</c:v>
                </c:pt>
                <c:pt idx="2">
                  <c:v>81.62</c:v>
                </c:pt>
                <c:pt idx="3">
                  <c:v>81.08</c:v>
                </c:pt>
                <c:pt idx="4">
                  <c:v>78.84</c:v>
                </c:pt>
                <c:pt idx="5">
                  <c:v>82.38</c:v>
                </c:pt>
                <c:pt idx="6">
                  <c:v>84.98</c:v>
                </c:pt>
                <c:pt idx="7">
                  <c:v>90.03</c:v>
                </c:pt>
                <c:pt idx="8">
                  <c:v>84.550000000000011</c:v>
                </c:pt>
                <c:pt idx="9">
                  <c:v>91.67</c:v>
                </c:pt>
                <c:pt idx="10">
                  <c:v>86.8</c:v>
                </c:pt>
                <c:pt idx="11">
                  <c:v>89.3</c:v>
                </c:pt>
                <c:pt idx="12">
                  <c:v>101.53999999999999</c:v>
                </c:pt>
                <c:pt idx="13">
                  <c:v>87.86</c:v>
                </c:pt>
                <c:pt idx="14">
                  <c:v>93.490000000000009</c:v>
                </c:pt>
                <c:pt idx="15">
                  <c:v>83.76</c:v>
                </c:pt>
                <c:pt idx="16">
                  <c:v>83.72999999999999</c:v>
                </c:pt>
                <c:pt idx="17">
                  <c:v>83.6</c:v>
                </c:pt>
                <c:pt idx="18">
                  <c:v>80.7</c:v>
                </c:pt>
                <c:pt idx="19">
                  <c:v>81</c:v>
                </c:pt>
                <c:pt idx="20">
                  <c:v>79.569999999999993</c:v>
                </c:pt>
                <c:pt idx="21">
                  <c:v>80.53</c:v>
                </c:pt>
                <c:pt idx="22">
                  <c:v>83.41</c:v>
                </c:pt>
                <c:pt idx="23">
                  <c:v>81.45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'16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'16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MAR 23 '!$AJ$9:$AJ$32</c:f>
              <c:numCache>
                <c:formatCode>0.00</c:formatCode>
                <c:ptCount val="24"/>
                <c:pt idx="0">
                  <c:v>216.16423305028678</c:v>
                </c:pt>
                <c:pt idx="1">
                  <c:v>208.05467912605545</c:v>
                </c:pt>
                <c:pt idx="2">
                  <c:v>202.38773402816193</c:v>
                </c:pt>
                <c:pt idx="3">
                  <c:v>200.31076008297481</c:v>
                </c:pt>
                <c:pt idx="4">
                  <c:v>201.49171131852916</c:v>
                </c:pt>
                <c:pt idx="5">
                  <c:v>188.81737276947644</c:v>
                </c:pt>
                <c:pt idx="6">
                  <c:v>185.8190483899574</c:v>
                </c:pt>
                <c:pt idx="7">
                  <c:v>209.78003793362129</c:v>
                </c:pt>
                <c:pt idx="8">
                  <c:v>208.68703206064046</c:v>
                </c:pt>
                <c:pt idx="9">
                  <c:v>200.96598717943999</c:v>
                </c:pt>
                <c:pt idx="10">
                  <c:v>188.56871072121393</c:v>
                </c:pt>
                <c:pt idx="11">
                  <c:v>189.21539910654491</c:v>
                </c:pt>
                <c:pt idx="12">
                  <c:v>202.98733838052195</c:v>
                </c:pt>
                <c:pt idx="13">
                  <c:v>191.32758535762449</c:v>
                </c:pt>
                <c:pt idx="14">
                  <c:v>224.3390099969946</c:v>
                </c:pt>
                <c:pt idx="15">
                  <c:v>221.6540044336447</c:v>
                </c:pt>
                <c:pt idx="16">
                  <c:v>215.49455145660085</c:v>
                </c:pt>
                <c:pt idx="17">
                  <c:v>220.59336321318861</c:v>
                </c:pt>
                <c:pt idx="18">
                  <c:v>240.2284089269682</c:v>
                </c:pt>
                <c:pt idx="19">
                  <c:v>247.17223720205413</c:v>
                </c:pt>
                <c:pt idx="20">
                  <c:v>241.40244289211657</c:v>
                </c:pt>
                <c:pt idx="21">
                  <c:v>237.20827925713292</c:v>
                </c:pt>
                <c:pt idx="22">
                  <c:v>234.04654864971374</c:v>
                </c:pt>
                <c:pt idx="23">
                  <c:v>217.49531973288495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'16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MAR 23 '!$AL$9:$AL$32</c:f>
              <c:numCache>
                <c:formatCode>0.00</c:formatCode>
                <c:ptCount val="24"/>
                <c:pt idx="0">
                  <c:v>87.835633206469595</c:v>
                </c:pt>
                <c:pt idx="1">
                  <c:v>84.66090530695017</c:v>
                </c:pt>
                <c:pt idx="2">
                  <c:v>81.631352402644666</c:v>
                </c:pt>
                <c:pt idx="3">
                  <c:v>81.697742027799421</c:v>
                </c:pt>
                <c:pt idx="4">
                  <c:v>79.978069624240732</c:v>
                </c:pt>
                <c:pt idx="5">
                  <c:v>84.867357405882473</c:v>
                </c:pt>
                <c:pt idx="6">
                  <c:v>70.607393193183484</c:v>
                </c:pt>
                <c:pt idx="7">
                  <c:v>74.592517039868341</c:v>
                </c:pt>
                <c:pt idx="8">
                  <c:v>81.938525556402922</c:v>
                </c:pt>
                <c:pt idx="9">
                  <c:v>87.091029365602139</c:v>
                </c:pt>
                <c:pt idx="10">
                  <c:v>87.87696072916728</c:v>
                </c:pt>
                <c:pt idx="11">
                  <c:v>92.925314895024016</c:v>
                </c:pt>
                <c:pt idx="12">
                  <c:v>90.553080430337019</c:v>
                </c:pt>
                <c:pt idx="13">
                  <c:v>84.694805898938398</c:v>
                </c:pt>
                <c:pt idx="14">
                  <c:v>88.624196200921247</c:v>
                </c:pt>
                <c:pt idx="15">
                  <c:v>85.21973954889728</c:v>
                </c:pt>
                <c:pt idx="16">
                  <c:v>81.636621713542922</c:v>
                </c:pt>
                <c:pt idx="17">
                  <c:v>83.772063723499883</c:v>
                </c:pt>
                <c:pt idx="18">
                  <c:v>91.881145245314443</c:v>
                </c:pt>
                <c:pt idx="19">
                  <c:v>92.479408476959051</c:v>
                </c:pt>
                <c:pt idx="20">
                  <c:v>92.765794472572566</c:v>
                </c:pt>
                <c:pt idx="21">
                  <c:v>91.33224928584815</c:v>
                </c:pt>
                <c:pt idx="22">
                  <c:v>93.666658570856271</c:v>
                </c:pt>
                <c:pt idx="23">
                  <c:v>92.064916692443859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3%20Brouillon%20rap%20Journalier%20de%20MARS%202023.xlsm" TargetMode="External"/><Relationship Id="rId1" Type="http://schemas.openxmlformats.org/officeDocument/2006/relationships/externalLinkPath" Target="/RELEVES_DISPATCHING/RELEVE_2023/RELEVES%20DES%20BILANS%20JOURNALIERS/Brouillon%20rap%20Journalier/03%20Brouillon%20rap%20Journalier%20de%20MAR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1782">
          <cell r="AV1782">
            <v>0.43123454301075259</v>
          </cell>
          <cell r="AW1782">
            <v>0.13803091397849462</v>
          </cell>
        </row>
        <row r="1783">
          <cell r="AV1783">
            <v>0.43123454301075259</v>
          </cell>
          <cell r="AW1783">
            <v>0.13803091397849462</v>
          </cell>
        </row>
        <row r="1784">
          <cell r="AV1784">
            <v>0.43123454301075259</v>
          </cell>
          <cell r="AW1784">
            <v>0.13803091397849462</v>
          </cell>
        </row>
        <row r="1785">
          <cell r="AV1785">
            <v>0.43123454301075259</v>
          </cell>
          <cell r="AW1785">
            <v>0.13803091397849462</v>
          </cell>
        </row>
        <row r="1786">
          <cell r="AV1786">
            <v>0.43123454301075259</v>
          </cell>
          <cell r="AW1786">
            <v>0.13803091397849462</v>
          </cell>
        </row>
        <row r="1787">
          <cell r="AV1787">
            <v>0.19430577956989242</v>
          </cell>
          <cell r="AW1787">
            <v>0.37495967741935482</v>
          </cell>
        </row>
        <row r="1788">
          <cell r="AV1788">
            <v>0.19430577956989242</v>
          </cell>
          <cell r="AW1788">
            <v>0.37495967741935482</v>
          </cell>
        </row>
        <row r="1789">
          <cell r="AV1789">
            <v>0.19430577956989242</v>
          </cell>
          <cell r="AW1789">
            <v>0.37495967741935482</v>
          </cell>
        </row>
        <row r="1790">
          <cell r="AV1790">
            <v>0.19430577956989242</v>
          </cell>
          <cell r="AW1790">
            <v>0.37495967741935482</v>
          </cell>
        </row>
        <row r="1791">
          <cell r="AV1791">
            <v>0.19430577956989242</v>
          </cell>
          <cell r="AW1791">
            <v>0.37495967741935482</v>
          </cell>
        </row>
        <row r="1792">
          <cell r="AV1792">
            <v>0.19430577956989242</v>
          </cell>
          <cell r="AW1792">
            <v>0.37495967741935482</v>
          </cell>
        </row>
        <row r="1793">
          <cell r="AV1793">
            <v>0.19430577956989242</v>
          </cell>
          <cell r="AW1793">
            <v>0.37495967741935482</v>
          </cell>
        </row>
        <row r="1794">
          <cell r="AV1794">
            <v>0.19430577956989242</v>
          </cell>
          <cell r="AW1794">
            <v>0.37495967741935482</v>
          </cell>
        </row>
        <row r="1795">
          <cell r="AV1795">
            <v>0.19430577956989242</v>
          </cell>
          <cell r="AW1795">
            <v>0.37495967741935482</v>
          </cell>
        </row>
        <row r="1796">
          <cell r="AV1796">
            <v>0.19430577956989242</v>
          </cell>
          <cell r="AW1796">
            <v>0.37495967741935482</v>
          </cell>
        </row>
        <row r="1797">
          <cell r="AV1797">
            <v>0.19430577956989242</v>
          </cell>
          <cell r="AW1797">
            <v>0.37495967741935482</v>
          </cell>
        </row>
        <row r="1798">
          <cell r="AV1798">
            <v>0.43123454301075259</v>
          </cell>
          <cell r="AW1798">
            <v>0.13803091397849462</v>
          </cell>
        </row>
        <row r="1799">
          <cell r="AV1799">
            <v>0.43123454301075259</v>
          </cell>
          <cell r="AW1799">
            <v>0.13803091397849462</v>
          </cell>
        </row>
        <row r="1800">
          <cell r="AV1800">
            <v>0.43123454301075259</v>
          </cell>
          <cell r="AW1800">
            <v>0.13803091397849462</v>
          </cell>
        </row>
        <row r="1801">
          <cell r="AV1801">
            <v>0.43123454301075259</v>
          </cell>
          <cell r="AW1801">
            <v>0.13803091397849462</v>
          </cell>
        </row>
        <row r="1802">
          <cell r="AV1802">
            <v>0.43123454301075259</v>
          </cell>
          <cell r="AW1802">
            <v>0.13803091397849462</v>
          </cell>
        </row>
        <row r="1803">
          <cell r="AV1803">
            <v>0.43123454301075259</v>
          </cell>
          <cell r="AW1803">
            <v>0.13803091397849462</v>
          </cell>
        </row>
        <row r="1804">
          <cell r="AV1804">
            <v>0.43123454301075259</v>
          </cell>
          <cell r="AW1804">
            <v>0.13803091397849462</v>
          </cell>
        </row>
        <row r="1805">
          <cell r="AV1805">
            <v>0.43123454301075298</v>
          </cell>
          <cell r="AW1805">
            <v>0.13803091397849501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MAR 2023"/>
      <sheetName val="02 MAR 2023"/>
      <sheetName val="03 MAR 2023"/>
      <sheetName val="04  MAR 2023"/>
      <sheetName val="05  MAR 2023"/>
      <sheetName val="06 MAR 2023 "/>
      <sheetName val="07 MAR 2023"/>
      <sheetName val="08 MAR 2023"/>
      <sheetName val="09   MAR 2023"/>
      <sheetName val="10   MAR 2023"/>
      <sheetName val="11 MAR 2023"/>
      <sheetName val="12  MAR 2023"/>
      <sheetName val="13   MAR 2023"/>
      <sheetName val="14 MAR 2023"/>
      <sheetName val="15 MAR 2023"/>
      <sheetName val="16 MAR 2023"/>
      <sheetName val="17 MAR 2023"/>
      <sheetName val="18  MAR 2023 "/>
      <sheetName val="19  MAR 2023"/>
      <sheetName val="20 MAR 2023"/>
      <sheetName val="21 MAR 2023"/>
      <sheetName val="22  MAR 2023"/>
      <sheetName val="23 MAR 2023"/>
      <sheetName val="24  MAR 2023"/>
      <sheetName val="25 MAR 2022"/>
      <sheetName val="26  MAR 2023"/>
      <sheetName val="27  MAR 2023"/>
      <sheetName val="28  MAR 2023"/>
      <sheetName val="29  MAR 2023 "/>
      <sheetName val="30  MAR 2023  "/>
      <sheetName val="31  MAR 2023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569.09</v>
          </cell>
          <cell r="E4">
            <v>74.833333333338999</v>
          </cell>
        </row>
        <row r="5">
          <cell r="F5">
            <v>27.46</v>
          </cell>
          <cell r="J5">
            <v>62.52</v>
          </cell>
        </row>
        <row r="6">
          <cell r="F6">
            <v>81</v>
          </cell>
        </row>
        <row r="9">
          <cell r="C9">
            <v>288.96999999999997</v>
          </cell>
          <cell r="E9">
            <v>74.875000000005699</v>
          </cell>
        </row>
        <row r="10">
          <cell r="C10">
            <v>282.93</v>
          </cell>
          <cell r="E10">
            <v>74.833333333338999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M17" sqref="M1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7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45001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103.62</v>
      </c>
      <c r="C9" s="51">
        <f t="shared" ref="C9:C32" si="0">AK9-AE9</f>
        <v>17.386500767961273</v>
      </c>
      <c r="D9" s="52">
        <f t="shared" ref="D9:D32" si="1">AM9-Y9</f>
        <v>80.628038341515349</v>
      </c>
      <c r="E9" s="59">
        <f t="shared" ref="E9:E32" si="2">(AG9+AI9)-Q9</f>
        <v>5.6054608905233723</v>
      </c>
      <c r="F9" s="76">
        <v>235.32</v>
      </c>
      <c r="G9" s="52">
        <f t="shared" ref="G9:G32" si="3">AJ9-AD9</f>
        <v>135.04423305028678</v>
      </c>
      <c r="H9" s="52">
        <f t="shared" ref="H9:H32" si="4">AL9-X9</f>
        <v>87.835633206469595</v>
      </c>
      <c r="I9" s="53">
        <f t="shared" ref="I9:I32" si="5">(AH9+AF9)-P9</f>
        <v>12.440133743243614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28.31</v>
      </c>
      <c r="V9" s="84">
        <v>0</v>
      </c>
      <c r="W9" s="90">
        <v>63.47</v>
      </c>
      <c r="X9" s="94">
        <f>R9+T9+V9</f>
        <v>0</v>
      </c>
      <c r="Y9" s="95">
        <f>S9+U9+W9</f>
        <v>91.78</v>
      </c>
      <c r="Z9" s="91">
        <v>0</v>
      </c>
      <c r="AA9" s="84">
        <v>0</v>
      </c>
      <c r="AB9" s="84">
        <v>81.12</v>
      </c>
      <c r="AC9" s="84">
        <v>0</v>
      </c>
      <c r="AD9" s="96">
        <f>Z9+AB9</f>
        <v>81.12</v>
      </c>
      <c r="AE9" s="52">
        <f>AA9+AC9</f>
        <v>0</v>
      </c>
      <c r="AF9" s="116">
        <f>'[1]Exploitation '!AV1782</f>
        <v>0.43123454301075259</v>
      </c>
      <c r="AG9" s="117">
        <f>'[1]Exploitation '!AW1782</f>
        <v>0.13803091397849462</v>
      </c>
      <c r="AH9" s="54">
        <f t="shared" ref="AH9:AH32" si="6">(F9+P9+X9+AD9)-(AJ9+AL9+AF9)</f>
        <v>12.008899200232861</v>
      </c>
      <c r="AI9" s="63">
        <f t="shared" ref="AI9:AI32" si="7">(B9+Q9+Y9+AE9)-(AM9+AK9+AG9)</f>
        <v>5.4674299765448779</v>
      </c>
      <c r="AJ9" s="64">
        <v>216.16423305028678</v>
      </c>
      <c r="AK9" s="61">
        <v>17.386500767961273</v>
      </c>
      <c r="AL9" s="66">
        <v>87.835633206469595</v>
      </c>
      <c r="AM9" s="61">
        <v>172.40803834151535</v>
      </c>
      <c r="AS9" s="121"/>
      <c r="BA9" s="42"/>
      <c r="BB9" s="42"/>
    </row>
    <row r="10" spans="1:54" ht="15.75" x14ac:dyDescent="0.25">
      <c r="A10" s="25">
        <v>2</v>
      </c>
      <c r="B10" s="69">
        <v>97.02</v>
      </c>
      <c r="C10" s="51">
        <f t="shared" si="0"/>
        <v>18.707016080251723</v>
      </c>
      <c r="D10" s="52">
        <f t="shared" si="1"/>
        <v>72.895119659285996</v>
      </c>
      <c r="E10" s="59">
        <f t="shared" si="2"/>
        <v>5.417864260462264</v>
      </c>
      <c r="F10" s="68">
        <v>222.55</v>
      </c>
      <c r="G10" s="52">
        <f t="shared" si="3"/>
        <v>125.89467912605545</v>
      </c>
      <c r="H10" s="52">
        <f t="shared" si="4"/>
        <v>84.66090530695017</v>
      </c>
      <c r="I10" s="53">
        <f t="shared" si="5"/>
        <v>11.994415566994398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28.92</v>
      </c>
      <c r="V10" s="84">
        <v>0</v>
      </c>
      <c r="W10" s="84">
        <v>62.76</v>
      </c>
      <c r="X10" s="94">
        <f t="shared" ref="X10:X32" si="10">R10+T10+V10</f>
        <v>0</v>
      </c>
      <c r="Y10" s="95">
        <f t="shared" ref="Y10:Y32" si="11">S10+U10+W10</f>
        <v>91.68</v>
      </c>
      <c r="Z10" s="91">
        <v>0</v>
      </c>
      <c r="AA10" s="84">
        <v>0</v>
      </c>
      <c r="AB10" s="84">
        <v>82.16</v>
      </c>
      <c r="AC10" s="84">
        <v>0</v>
      </c>
      <c r="AD10" s="96">
        <f t="shared" ref="AD10:AD32" si="12">Z10+AB10</f>
        <v>82.16</v>
      </c>
      <c r="AE10" s="52">
        <f t="shared" ref="AE10:AE32" si="13">AA10+AC10</f>
        <v>0</v>
      </c>
      <c r="AF10" s="118">
        <f>'[1]Exploitation '!AV1783</f>
        <v>0.43123454301075259</v>
      </c>
      <c r="AG10" s="117">
        <f>'[1]Exploitation '!AW1783</f>
        <v>0.13803091397849462</v>
      </c>
      <c r="AH10" s="54">
        <f t="shared" si="6"/>
        <v>11.563181023983645</v>
      </c>
      <c r="AI10" s="63">
        <f t="shared" si="7"/>
        <v>5.2798333464837697</v>
      </c>
      <c r="AJ10" s="64">
        <v>208.05467912605545</v>
      </c>
      <c r="AK10" s="61">
        <v>18.707016080251723</v>
      </c>
      <c r="AL10" s="66">
        <v>84.66090530695017</v>
      </c>
      <c r="AM10" s="61">
        <v>164.575119659286</v>
      </c>
      <c r="AS10" s="121"/>
      <c r="BA10" s="42"/>
      <c r="BB10" s="42"/>
    </row>
    <row r="11" spans="1:54" ht="15" customHeight="1" x14ac:dyDescent="0.25">
      <c r="A11" s="25">
        <v>3</v>
      </c>
      <c r="B11" s="69">
        <v>90.17</v>
      </c>
      <c r="C11" s="51">
        <f t="shared" si="0"/>
        <v>17.366199680538944</v>
      </c>
      <c r="D11" s="52">
        <f t="shared" si="1"/>
        <v>67.561772675384731</v>
      </c>
      <c r="E11" s="59">
        <f t="shared" si="2"/>
        <v>5.2420276440763276</v>
      </c>
      <c r="F11" s="68">
        <v>214.05</v>
      </c>
      <c r="G11" s="52">
        <f t="shared" si="3"/>
        <v>120.76773402816193</v>
      </c>
      <c r="H11" s="52">
        <f t="shared" si="4"/>
        <v>81.631352402644666</v>
      </c>
      <c r="I11" s="53">
        <f t="shared" si="5"/>
        <v>11.650913569193385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28.79</v>
      </c>
      <c r="V11" s="84">
        <v>0</v>
      </c>
      <c r="W11" s="84">
        <v>63.46</v>
      </c>
      <c r="X11" s="94">
        <f t="shared" si="10"/>
        <v>0</v>
      </c>
      <c r="Y11" s="95">
        <f t="shared" si="11"/>
        <v>92.25</v>
      </c>
      <c r="Z11" s="91">
        <v>0</v>
      </c>
      <c r="AA11" s="84">
        <v>0</v>
      </c>
      <c r="AB11" s="84">
        <v>81.62</v>
      </c>
      <c r="AC11" s="84">
        <v>0</v>
      </c>
      <c r="AD11" s="96">
        <f t="shared" si="12"/>
        <v>81.62</v>
      </c>
      <c r="AE11" s="52">
        <f t="shared" si="13"/>
        <v>0</v>
      </c>
      <c r="AF11" s="118">
        <f>'[1]Exploitation '!AV1784</f>
        <v>0.43123454301075259</v>
      </c>
      <c r="AG11" s="117">
        <f>'[1]Exploitation '!AW1784</f>
        <v>0.13803091397849462</v>
      </c>
      <c r="AH11" s="54">
        <f t="shared" si="6"/>
        <v>11.219679026182632</v>
      </c>
      <c r="AI11" s="63">
        <f t="shared" si="7"/>
        <v>5.1039967300978333</v>
      </c>
      <c r="AJ11" s="64">
        <v>202.38773402816193</v>
      </c>
      <c r="AK11" s="61">
        <v>17.366199680538944</v>
      </c>
      <c r="AL11" s="66">
        <v>81.631352402644666</v>
      </c>
      <c r="AM11" s="61">
        <v>159.81177267538473</v>
      </c>
      <c r="AS11" s="121"/>
      <c r="BA11" s="42"/>
      <c r="BB11" s="42"/>
    </row>
    <row r="12" spans="1:54" ht="15" customHeight="1" x14ac:dyDescent="0.25">
      <c r="A12" s="25">
        <v>4</v>
      </c>
      <c r="B12" s="69">
        <v>86.85</v>
      </c>
      <c r="C12" s="51">
        <f t="shared" si="0"/>
        <v>18.521595704281165</v>
      </c>
      <c r="D12" s="52">
        <f t="shared" si="1"/>
        <v>63.230573697812062</v>
      </c>
      <c r="E12" s="59">
        <f t="shared" si="2"/>
        <v>5.0978305979067473</v>
      </c>
      <c r="F12" s="68">
        <v>212.5</v>
      </c>
      <c r="G12" s="52">
        <f t="shared" si="3"/>
        <v>119.23076008297481</v>
      </c>
      <c r="H12" s="52">
        <f t="shared" si="4"/>
        <v>81.697742027799421</v>
      </c>
      <c r="I12" s="53">
        <f t="shared" si="5"/>
        <v>11.571497889225775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27.9</v>
      </c>
      <c r="V12" s="84">
        <v>0</v>
      </c>
      <c r="W12" s="84">
        <v>62.52</v>
      </c>
      <c r="X12" s="94">
        <f t="shared" si="10"/>
        <v>0</v>
      </c>
      <c r="Y12" s="95">
        <f t="shared" si="11"/>
        <v>90.42</v>
      </c>
      <c r="Z12" s="91">
        <v>0</v>
      </c>
      <c r="AA12" s="84">
        <v>0</v>
      </c>
      <c r="AB12" s="84">
        <v>81.08</v>
      </c>
      <c r="AC12" s="84">
        <v>0</v>
      </c>
      <c r="AD12" s="96">
        <f t="shared" si="12"/>
        <v>81.08</v>
      </c>
      <c r="AE12" s="52">
        <f t="shared" si="13"/>
        <v>0</v>
      </c>
      <c r="AF12" s="118">
        <f>'[1]Exploitation '!AV1785</f>
        <v>0.43123454301075259</v>
      </c>
      <c r="AG12" s="117">
        <f>'[1]Exploitation '!AW1785</f>
        <v>0.13803091397849462</v>
      </c>
      <c r="AH12" s="54">
        <f t="shared" si="6"/>
        <v>11.140263346215022</v>
      </c>
      <c r="AI12" s="63">
        <f t="shared" si="7"/>
        <v>4.959799683928253</v>
      </c>
      <c r="AJ12" s="64">
        <v>200.31076008297481</v>
      </c>
      <c r="AK12" s="61">
        <v>18.521595704281165</v>
      </c>
      <c r="AL12" s="66">
        <v>81.697742027799421</v>
      </c>
      <c r="AM12" s="61">
        <v>153.65057369781206</v>
      </c>
      <c r="AS12" s="121"/>
      <c r="BA12" s="42"/>
      <c r="BB12" s="42"/>
    </row>
    <row r="13" spans="1:54" ht="15.75" x14ac:dyDescent="0.25">
      <c r="A13" s="25">
        <v>5</v>
      </c>
      <c r="B13" s="69">
        <v>85.289999999999992</v>
      </c>
      <c r="C13" s="51">
        <f t="shared" si="0"/>
        <v>20.279532236148402</v>
      </c>
      <c r="D13" s="52">
        <f t="shared" si="1"/>
        <v>59.916557083246545</v>
      </c>
      <c r="E13" s="59">
        <f t="shared" si="2"/>
        <v>5.093910680605032</v>
      </c>
      <c r="F13" s="68">
        <v>214.18</v>
      </c>
      <c r="G13" s="52">
        <f t="shared" si="3"/>
        <v>122.65171131852915</v>
      </c>
      <c r="H13" s="52">
        <f t="shared" si="4"/>
        <v>79.978069624240732</v>
      </c>
      <c r="I13" s="53">
        <f t="shared" si="5"/>
        <v>11.550219057230088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28.59</v>
      </c>
      <c r="V13" s="84">
        <v>0</v>
      </c>
      <c r="W13" s="84">
        <v>63.25</v>
      </c>
      <c r="X13" s="94">
        <f t="shared" si="10"/>
        <v>0</v>
      </c>
      <c r="Y13" s="95">
        <f t="shared" si="11"/>
        <v>91.84</v>
      </c>
      <c r="Z13" s="91">
        <v>0</v>
      </c>
      <c r="AA13" s="84">
        <v>0</v>
      </c>
      <c r="AB13" s="84">
        <v>78.84</v>
      </c>
      <c r="AC13" s="84">
        <v>0</v>
      </c>
      <c r="AD13" s="96">
        <f t="shared" si="12"/>
        <v>78.84</v>
      </c>
      <c r="AE13" s="52">
        <f t="shared" si="13"/>
        <v>0</v>
      </c>
      <c r="AF13" s="118">
        <f>'[1]Exploitation '!AV1786</f>
        <v>0.43123454301075259</v>
      </c>
      <c r="AG13" s="117">
        <f>'[1]Exploitation '!AW1786</f>
        <v>0.13803091397849462</v>
      </c>
      <c r="AH13" s="54">
        <f t="shared" si="6"/>
        <v>11.118984514219335</v>
      </c>
      <c r="AI13" s="63">
        <f t="shared" si="7"/>
        <v>4.9558797666265377</v>
      </c>
      <c r="AJ13" s="64">
        <v>201.49171131852916</v>
      </c>
      <c r="AK13" s="61">
        <v>20.279532236148402</v>
      </c>
      <c r="AL13" s="66">
        <v>79.978069624240732</v>
      </c>
      <c r="AM13" s="61">
        <v>151.75655708324655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64.900000000000006</v>
      </c>
      <c r="C14" s="51">
        <f t="shared" si="0"/>
        <v>21.096253756676166</v>
      </c>
      <c r="D14" s="52">
        <f t="shared" si="1"/>
        <v>58.547674032873957</v>
      </c>
      <c r="E14" s="59">
        <f t="shared" si="2"/>
        <v>-14.743927789550114</v>
      </c>
      <c r="F14" s="68">
        <v>201.93</v>
      </c>
      <c r="G14" s="52">
        <f t="shared" si="3"/>
        <v>106.43737276947644</v>
      </c>
      <c r="H14" s="52">
        <f t="shared" si="4"/>
        <v>84.487357405882477</v>
      </c>
      <c r="I14" s="53">
        <f t="shared" si="5"/>
        <v>11.005269824641053</v>
      </c>
      <c r="J14" s="58">
        <v>0</v>
      </c>
      <c r="K14" s="81">
        <v>20.079999999999998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20.079999999999998</v>
      </c>
      <c r="R14" s="91">
        <v>0.38</v>
      </c>
      <c r="S14" s="84">
        <v>0</v>
      </c>
      <c r="T14" s="84">
        <v>0</v>
      </c>
      <c r="U14" s="84">
        <v>29.14</v>
      </c>
      <c r="V14" s="84">
        <v>0</v>
      </c>
      <c r="W14" s="84">
        <v>63.41</v>
      </c>
      <c r="X14" s="94">
        <f t="shared" si="10"/>
        <v>0.38</v>
      </c>
      <c r="Y14" s="95">
        <f t="shared" si="11"/>
        <v>92.55</v>
      </c>
      <c r="Z14" s="91">
        <v>0.1</v>
      </c>
      <c r="AA14" s="84">
        <v>0</v>
      </c>
      <c r="AB14" s="84">
        <v>82.28</v>
      </c>
      <c r="AC14" s="84">
        <v>0</v>
      </c>
      <c r="AD14" s="96">
        <f t="shared" si="12"/>
        <v>82.38</v>
      </c>
      <c r="AE14" s="52">
        <f t="shared" si="13"/>
        <v>0</v>
      </c>
      <c r="AF14" s="118">
        <f>'[1]Exploitation '!AV1787</f>
        <v>0.19430577956989242</v>
      </c>
      <c r="AG14" s="117">
        <f>'[1]Exploitation '!AW1787</f>
        <v>0.37495967741935482</v>
      </c>
      <c r="AH14" s="54">
        <f t="shared" si="6"/>
        <v>10.810964045071159</v>
      </c>
      <c r="AI14" s="63">
        <f t="shared" si="7"/>
        <v>4.9611125330305299</v>
      </c>
      <c r="AJ14" s="64">
        <v>188.81737276947644</v>
      </c>
      <c r="AK14" s="61">
        <v>21.096253756676166</v>
      </c>
      <c r="AL14" s="66">
        <v>84.867357405882473</v>
      </c>
      <c r="AM14" s="61">
        <v>151.09767403287395</v>
      </c>
      <c r="AS14" s="121"/>
      <c r="BA14" s="42"/>
      <c r="BB14" s="42"/>
    </row>
    <row r="15" spans="1:54" ht="15.75" x14ac:dyDescent="0.25">
      <c r="A15" s="25">
        <v>7</v>
      </c>
      <c r="B15" s="69">
        <v>42.59</v>
      </c>
      <c r="C15" s="51">
        <f t="shared" si="0"/>
        <v>21.206326672237353</v>
      </c>
      <c r="D15" s="52">
        <f t="shared" si="1"/>
        <v>36.738452757761621</v>
      </c>
      <c r="E15" s="59">
        <f t="shared" si="2"/>
        <v>-15.354779429998999</v>
      </c>
      <c r="F15" s="68">
        <v>178.02</v>
      </c>
      <c r="G15" s="52">
        <f t="shared" si="3"/>
        <v>100.8390483899574</v>
      </c>
      <c r="H15" s="52">
        <f t="shared" si="4"/>
        <v>66.857393193183484</v>
      </c>
      <c r="I15" s="53">
        <f t="shared" si="5"/>
        <v>10.323558416859091</v>
      </c>
      <c r="J15" s="58">
        <v>0</v>
      </c>
      <c r="K15" s="81">
        <v>20.079999999999998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20.079999999999998</v>
      </c>
      <c r="R15" s="91">
        <v>3.75</v>
      </c>
      <c r="S15" s="84">
        <v>0</v>
      </c>
      <c r="T15" s="84">
        <v>0</v>
      </c>
      <c r="U15" s="84">
        <v>29.22</v>
      </c>
      <c r="V15" s="84">
        <v>0</v>
      </c>
      <c r="W15" s="84">
        <v>63.82</v>
      </c>
      <c r="X15" s="94">
        <f t="shared" si="10"/>
        <v>3.75</v>
      </c>
      <c r="Y15" s="95">
        <f t="shared" si="11"/>
        <v>93.039999999999992</v>
      </c>
      <c r="Z15" s="91">
        <v>3.4</v>
      </c>
      <c r="AA15" s="84">
        <v>0</v>
      </c>
      <c r="AB15" s="84">
        <v>81.58</v>
      </c>
      <c r="AC15" s="84">
        <v>0</v>
      </c>
      <c r="AD15" s="96">
        <f t="shared" si="12"/>
        <v>84.98</v>
      </c>
      <c r="AE15" s="52">
        <f t="shared" si="13"/>
        <v>0</v>
      </c>
      <c r="AF15" s="118">
        <f>'[1]Exploitation '!AV1788</f>
        <v>0.19430577956989242</v>
      </c>
      <c r="AG15" s="117">
        <f>'[1]Exploitation '!AW1788</f>
        <v>0.37495967741935482</v>
      </c>
      <c r="AH15" s="54">
        <f t="shared" si="6"/>
        <v>10.129252637289198</v>
      </c>
      <c r="AI15" s="63">
        <f t="shared" si="7"/>
        <v>4.3502608925816446</v>
      </c>
      <c r="AJ15" s="64">
        <v>185.8190483899574</v>
      </c>
      <c r="AK15" s="61">
        <v>21.206326672237353</v>
      </c>
      <c r="AL15" s="66">
        <v>70.607393193183484</v>
      </c>
      <c r="AM15" s="61">
        <v>129.77845275776161</v>
      </c>
      <c r="AS15" s="121"/>
      <c r="BA15" s="42"/>
      <c r="BB15" s="42"/>
    </row>
    <row r="16" spans="1:54" ht="15.75" x14ac:dyDescent="0.25">
      <c r="A16" s="25">
        <v>8</v>
      </c>
      <c r="B16" s="69">
        <v>75.39</v>
      </c>
      <c r="C16" s="51">
        <f t="shared" si="0"/>
        <v>21.554564731480564</v>
      </c>
      <c r="D16" s="52">
        <f t="shared" si="1"/>
        <v>68.299964197408741</v>
      </c>
      <c r="E16" s="59">
        <f t="shared" si="2"/>
        <v>-14.464528928889294</v>
      </c>
      <c r="F16" s="68">
        <v>184.46</v>
      </c>
      <c r="G16" s="52">
        <f t="shared" si="3"/>
        <v>119.75003793362129</v>
      </c>
      <c r="H16" s="52">
        <f t="shared" si="4"/>
        <v>53.282517039868338</v>
      </c>
      <c r="I16" s="53">
        <f t="shared" si="5"/>
        <v>11.427445026510375</v>
      </c>
      <c r="J16" s="58">
        <v>0</v>
      </c>
      <c r="K16" s="81">
        <v>20.079999999999998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20.079999999999998</v>
      </c>
      <c r="R16" s="91">
        <v>21.31</v>
      </c>
      <c r="S16" s="84">
        <v>0</v>
      </c>
      <c r="T16" s="84">
        <v>0</v>
      </c>
      <c r="U16" s="84">
        <v>29.36</v>
      </c>
      <c r="V16" s="84">
        <v>0</v>
      </c>
      <c r="W16" s="84">
        <v>62.68</v>
      </c>
      <c r="X16" s="94">
        <f t="shared" si="10"/>
        <v>21.31</v>
      </c>
      <c r="Y16" s="95">
        <f t="shared" si="11"/>
        <v>92.039999999999992</v>
      </c>
      <c r="Z16" s="91">
        <v>5.3</v>
      </c>
      <c r="AA16" s="84">
        <v>0</v>
      </c>
      <c r="AB16" s="84">
        <v>84.73</v>
      </c>
      <c r="AC16" s="84">
        <v>0</v>
      </c>
      <c r="AD16" s="96">
        <f t="shared" si="12"/>
        <v>90.03</v>
      </c>
      <c r="AE16" s="52">
        <f t="shared" si="13"/>
        <v>0</v>
      </c>
      <c r="AF16" s="118">
        <f>'[1]Exploitation '!AV1789</f>
        <v>0.19430577956989242</v>
      </c>
      <c r="AG16" s="117">
        <f>'[1]Exploitation '!AW1789</f>
        <v>0.37495967741935482</v>
      </c>
      <c r="AH16" s="54">
        <f t="shared" si="6"/>
        <v>11.233139246940482</v>
      </c>
      <c r="AI16" s="63">
        <f t="shared" si="7"/>
        <v>5.2405113936913494</v>
      </c>
      <c r="AJ16" s="64">
        <v>209.78003793362129</v>
      </c>
      <c r="AK16" s="61">
        <v>21.554564731480564</v>
      </c>
      <c r="AL16" s="66">
        <v>74.592517039868341</v>
      </c>
      <c r="AM16" s="61">
        <v>160.33996419740873</v>
      </c>
      <c r="AS16" s="121"/>
      <c r="BA16" s="42"/>
      <c r="BB16" s="42"/>
    </row>
    <row r="17" spans="1:54" ht="15.75" x14ac:dyDescent="0.25">
      <c r="A17" s="25">
        <v>9</v>
      </c>
      <c r="B17" s="69">
        <v>101.19999999999999</v>
      </c>
      <c r="C17" s="51">
        <f t="shared" si="0"/>
        <v>27.749847110274473</v>
      </c>
      <c r="D17" s="52">
        <f t="shared" si="1"/>
        <v>87.240805043287523</v>
      </c>
      <c r="E17" s="59">
        <f t="shared" si="2"/>
        <v>-13.790652153562021</v>
      </c>
      <c r="F17" s="68">
        <v>185.2</v>
      </c>
      <c r="G17" s="52">
        <f t="shared" si="3"/>
        <v>124.13703206064045</v>
      </c>
      <c r="H17" s="52">
        <f t="shared" si="4"/>
        <v>49.388525556402925</v>
      </c>
      <c r="I17" s="53">
        <f t="shared" si="5"/>
        <v>11.674442382956604</v>
      </c>
      <c r="J17" s="58">
        <v>0</v>
      </c>
      <c r="K17" s="81">
        <v>20.079999999999998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20.079999999999998</v>
      </c>
      <c r="R17" s="91">
        <v>32.549999999999997</v>
      </c>
      <c r="S17" s="84">
        <v>0</v>
      </c>
      <c r="T17" s="84">
        <v>0</v>
      </c>
      <c r="U17" s="84">
        <v>27.41</v>
      </c>
      <c r="V17" s="84">
        <v>0</v>
      </c>
      <c r="W17" s="84">
        <v>62.89</v>
      </c>
      <c r="X17" s="94">
        <f t="shared" si="10"/>
        <v>32.549999999999997</v>
      </c>
      <c r="Y17" s="95">
        <f t="shared" si="11"/>
        <v>90.3</v>
      </c>
      <c r="Z17" s="91">
        <v>8.9</v>
      </c>
      <c r="AA17" s="84">
        <v>0</v>
      </c>
      <c r="AB17" s="84">
        <v>75.650000000000006</v>
      </c>
      <c r="AC17" s="84">
        <v>0</v>
      </c>
      <c r="AD17" s="96">
        <f t="shared" si="12"/>
        <v>84.550000000000011</v>
      </c>
      <c r="AE17" s="52">
        <f t="shared" si="13"/>
        <v>0</v>
      </c>
      <c r="AF17" s="118">
        <f>'[1]Exploitation '!AV1790</f>
        <v>0.19430577956989242</v>
      </c>
      <c r="AG17" s="117">
        <f>'[1]Exploitation '!AW1790</f>
        <v>0.37495967741935482</v>
      </c>
      <c r="AH17" s="54">
        <f t="shared" si="6"/>
        <v>11.480136603386711</v>
      </c>
      <c r="AI17" s="63">
        <f t="shared" si="7"/>
        <v>5.914388169018622</v>
      </c>
      <c r="AJ17" s="64">
        <v>208.68703206064046</v>
      </c>
      <c r="AK17" s="61">
        <v>27.749847110274473</v>
      </c>
      <c r="AL17" s="66">
        <v>81.938525556402922</v>
      </c>
      <c r="AM17" s="61">
        <v>177.54080504328752</v>
      </c>
      <c r="AS17" s="121"/>
      <c r="BA17" s="42"/>
      <c r="BB17" s="42"/>
    </row>
    <row r="18" spans="1:54" ht="15.75" x14ac:dyDescent="0.25">
      <c r="A18" s="25">
        <v>10</v>
      </c>
      <c r="B18" s="69">
        <v>99.15</v>
      </c>
      <c r="C18" s="51">
        <f t="shared" si="0"/>
        <v>22.471044751754519</v>
      </c>
      <c r="D18" s="52">
        <f t="shared" si="1"/>
        <v>90.544079148787603</v>
      </c>
      <c r="E18" s="59">
        <f t="shared" si="2"/>
        <v>-13.865123900542088</v>
      </c>
      <c r="F18" s="68">
        <v>172.24</v>
      </c>
      <c r="G18" s="52">
        <f t="shared" si="3"/>
        <v>109.29598717943999</v>
      </c>
      <c r="H18" s="52">
        <f t="shared" si="4"/>
        <v>51.371029365602141</v>
      </c>
      <c r="I18" s="53">
        <f t="shared" si="5"/>
        <v>11.572983454957855</v>
      </c>
      <c r="J18" s="58">
        <v>0</v>
      </c>
      <c r="K18" s="81">
        <v>20.079999999999998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20.079999999999998</v>
      </c>
      <c r="R18" s="91">
        <v>35.72</v>
      </c>
      <c r="S18" s="84">
        <v>0</v>
      </c>
      <c r="T18" s="84">
        <v>0</v>
      </c>
      <c r="U18" s="84">
        <v>27.79</v>
      </c>
      <c r="V18" s="84">
        <v>0</v>
      </c>
      <c r="W18" s="84">
        <v>61.9</v>
      </c>
      <c r="X18" s="94">
        <f t="shared" si="10"/>
        <v>35.72</v>
      </c>
      <c r="Y18" s="95">
        <f t="shared" si="11"/>
        <v>89.69</v>
      </c>
      <c r="Z18" s="91">
        <v>12.2</v>
      </c>
      <c r="AA18" s="84">
        <v>0</v>
      </c>
      <c r="AB18" s="84">
        <v>79.47</v>
      </c>
      <c r="AC18" s="84">
        <v>0</v>
      </c>
      <c r="AD18" s="96">
        <f t="shared" si="12"/>
        <v>91.67</v>
      </c>
      <c r="AE18" s="52">
        <f t="shared" si="13"/>
        <v>0</v>
      </c>
      <c r="AF18" s="118">
        <f>'[1]Exploitation '!AV1791</f>
        <v>0.19430577956989242</v>
      </c>
      <c r="AG18" s="117">
        <f>'[1]Exploitation '!AW1791</f>
        <v>0.37495967741935482</v>
      </c>
      <c r="AH18" s="54">
        <f t="shared" si="6"/>
        <v>11.378677675387962</v>
      </c>
      <c r="AI18" s="63">
        <f t="shared" si="7"/>
        <v>5.8399164220385558</v>
      </c>
      <c r="AJ18" s="64">
        <v>200.96598717943999</v>
      </c>
      <c r="AK18" s="61">
        <v>22.471044751754519</v>
      </c>
      <c r="AL18" s="66">
        <v>87.091029365602139</v>
      </c>
      <c r="AM18" s="61">
        <v>180.2340791487876</v>
      </c>
      <c r="AS18" s="121"/>
      <c r="BA18" s="42"/>
      <c r="BB18" s="42"/>
    </row>
    <row r="19" spans="1:54" ht="15.75" x14ac:dyDescent="0.25">
      <c r="A19" s="25">
        <v>11</v>
      </c>
      <c r="B19" s="69">
        <v>101.28</v>
      </c>
      <c r="C19" s="51">
        <f t="shared" si="0"/>
        <v>19.919690924006343</v>
      </c>
      <c r="D19" s="52">
        <f t="shared" si="1"/>
        <v>95.15796046275716</v>
      </c>
      <c r="E19" s="59">
        <f t="shared" si="2"/>
        <v>-13.797651386763519</v>
      </c>
      <c r="F19" s="68">
        <v>164.65</v>
      </c>
      <c r="G19" s="52">
        <f t="shared" si="3"/>
        <v>101.76871072121394</v>
      </c>
      <c r="H19" s="52">
        <f t="shared" si="4"/>
        <v>51.76696072916728</v>
      </c>
      <c r="I19" s="53">
        <f t="shared" si="5"/>
        <v>11.114328549618781</v>
      </c>
      <c r="J19" s="58">
        <v>0</v>
      </c>
      <c r="K19" s="81">
        <v>20.079999999999998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20.079999999999998</v>
      </c>
      <c r="R19" s="91">
        <v>36.11</v>
      </c>
      <c r="S19" s="84">
        <v>0</v>
      </c>
      <c r="T19" s="84">
        <v>0</v>
      </c>
      <c r="U19" s="84">
        <v>27.79</v>
      </c>
      <c r="V19" s="84">
        <v>0</v>
      </c>
      <c r="W19" s="84">
        <v>62.18</v>
      </c>
      <c r="X19" s="94">
        <f t="shared" si="10"/>
        <v>36.11</v>
      </c>
      <c r="Y19" s="95">
        <f t="shared" si="11"/>
        <v>89.97</v>
      </c>
      <c r="Z19" s="91">
        <v>7.7</v>
      </c>
      <c r="AA19" s="84">
        <v>0</v>
      </c>
      <c r="AB19" s="84">
        <v>79.099999999999994</v>
      </c>
      <c r="AC19" s="84">
        <v>0</v>
      </c>
      <c r="AD19" s="96">
        <f t="shared" si="12"/>
        <v>86.8</v>
      </c>
      <c r="AE19" s="52">
        <f t="shared" si="13"/>
        <v>0</v>
      </c>
      <c r="AF19" s="118">
        <f>'[1]Exploitation '!AV1792</f>
        <v>0.19430577956989242</v>
      </c>
      <c r="AG19" s="117">
        <f>'[1]Exploitation '!AW1792</f>
        <v>0.37495967741935482</v>
      </c>
      <c r="AH19" s="54">
        <f t="shared" si="6"/>
        <v>10.920022770048888</v>
      </c>
      <c r="AI19" s="63">
        <f t="shared" si="7"/>
        <v>5.9073889358171243</v>
      </c>
      <c r="AJ19" s="64">
        <v>188.56871072121393</v>
      </c>
      <c r="AK19" s="61">
        <v>19.919690924006343</v>
      </c>
      <c r="AL19" s="66">
        <v>87.87696072916728</v>
      </c>
      <c r="AM19" s="61">
        <v>185.12796046275716</v>
      </c>
      <c r="AS19" s="121"/>
      <c r="BA19" s="42"/>
      <c r="BB19" s="42"/>
    </row>
    <row r="20" spans="1:54" ht="15.75" x14ac:dyDescent="0.25">
      <c r="A20" s="25">
        <v>12</v>
      </c>
      <c r="B20" s="69">
        <v>92.990000000000009</v>
      </c>
      <c r="C20" s="51">
        <f t="shared" si="0"/>
        <v>18.996579733433109</v>
      </c>
      <c r="D20" s="52">
        <f t="shared" si="1"/>
        <v>88.018125753199882</v>
      </c>
      <c r="E20" s="59">
        <f t="shared" si="2"/>
        <v>-14.024705486632982</v>
      </c>
      <c r="F20" s="68">
        <v>167.71</v>
      </c>
      <c r="G20" s="52">
        <f t="shared" si="3"/>
        <v>99.915399106544911</v>
      </c>
      <c r="H20" s="52">
        <f t="shared" si="4"/>
        <v>56.455314895024017</v>
      </c>
      <c r="I20" s="53">
        <f t="shared" si="5"/>
        <v>11.339285998431071</v>
      </c>
      <c r="J20" s="58">
        <v>0</v>
      </c>
      <c r="K20" s="81">
        <v>20.079999999999998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20.079999999999998</v>
      </c>
      <c r="R20" s="91">
        <v>36.47</v>
      </c>
      <c r="S20" s="84">
        <v>0</v>
      </c>
      <c r="T20" s="84">
        <v>0</v>
      </c>
      <c r="U20" s="84">
        <v>27.79</v>
      </c>
      <c r="V20" s="84">
        <v>0</v>
      </c>
      <c r="W20" s="84">
        <v>62.36</v>
      </c>
      <c r="X20" s="94">
        <f t="shared" si="10"/>
        <v>36.47</v>
      </c>
      <c r="Y20" s="95">
        <f t="shared" si="11"/>
        <v>90.15</v>
      </c>
      <c r="Z20" s="91">
        <v>10.199999999999999</v>
      </c>
      <c r="AA20" s="84">
        <v>0</v>
      </c>
      <c r="AB20" s="84">
        <v>79.099999999999994</v>
      </c>
      <c r="AC20" s="84">
        <v>0</v>
      </c>
      <c r="AD20" s="96">
        <f t="shared" si="12"/>
        <v>89.3</v>
      </c>
      <c r="AE20" s="52">
        <f t="shared" si="13"/>
        <v>0</v>
      </c>
      <c r="AF20" s="118">
        <f>'[1]Exploitation '!AV1793</f>
        <v>0.19430577956989242</v>
      </c>
      <c r="AG20" s="117">
        <f>'[1]Exploitation '!AW1793</f>
        <v>0.37495967741935482</v>
      </c>
      <c r="AH20" s="54">
        <f t="shared" si="6"/>
        <v>11.144980218861178</v>
      </c>
      <c r="AI20" s="63">
        <f t="shared" si="7"/>
        <v>5.6803348359476615</v>
      </c>
      <c r="AJ20" s="64">
        <v>189.21539910654491</v>
      </c>
      <c r="AK20" s="61">
        <v>18.996579733433109</v>
      </c>
      <c r="AL20" s="66">
        <v>92.925314895024016</v>
      </c>
      <c r="AM20" s="61">
        <v>178.16812575319989</v>
      </c>
      <c r="AS20" s="121"/>
      <c r="BA20" s="42"/>
      <c r="BB20" s="42"/>
    </row>
    <row r="21" spans="1:54" ht="15.75" x14ac:dyDescent="0.25">
      <c r="A21" s="25">
        <v>13</v>
      </c>
      <c r="B21" s="69">
        <v>90.77000000000001</v>
      </c>
      <c r="C21" s="51">
        <f t="shared" si="0"/>
        <v>17.802834964937894</v>
      </c>
      <c r="D21" s="52">
        <f t="shared" si="1"/>
        <v>87.059062455161779</v>
      </c>
      <c r="E21" s="59">
        <f t="shared" si="2"/>
        <v>-14.09189742009967</v>
      </c>
      <c r="F21" s="68">
        <v>167.32</v>
      </c>
      <c r="G21" s="52">
        <f t="shared" si="3"/>
        <v>101.44733838052196</v>
      </c>
      <c r="H21" s="52">
        <f t="shared" si="4"/>
        <v>54.08308043033702</v>
      </c>
      <c r="I21" s="53">
        <f t="shared" si="5"/>
        <v>11.789581189141009</v>
      </c>
      <c r="J21" s="58">
        <v>0</v>
      </c>
      <c r="K21" s="81">
        <v>20.079999999999998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20.079999999999998</v>
      </c>
      <c r="R21" s="91">
        <v>36.47</v>
      </c>
      <c r="S21" s="84">
        <v>0</v>
      </c>
      <c r="T21" s="84">
        <v>0</v>
      </c>
      <c r="U21" s="84">
        <v>27.79</v>
      </c>
      <c r="V21" s="84">
        <v>0</v>
      </c>
      <c r="W21" s="84">
        <v>62.18</v>
      </c>
      <c r="X21" s="94">
        <f t="shared" si="10"/>
        <v>36.47</v>
      </c>
      <c r="Y21" s="95">
        <f t="shared" si="11"/>
        <v>89.97</v>
      </c>
      <c r="Z21" s="91">
        <v>19.8</v>
      </c>
      <c r="AA21" s="84">
        <v>0</v>
      </c>
      <c r="AB21" s="84">
        <v>81.739999999999995</v>
      </c>
      <c r="AC21" s="84">
        <v>0</v>
      </c>
      <c r="AD21" s="96">
        <f t="shared" si="12"/>
        <v>101.53999999999999</v>
      </c>
      <c r="AE21" s="52">
        <f t="shared" si="13"/>
        <v>0</v>
      </c>
      <c r="AF21" s="118">
        <f>'[1]Exploitation '!AV1794</f>
        <v>0.19430577956989242</v>
      </c>
      <c r="AG21" s="117">
        <f>'[1]Exploitation '!AW1794</f>
        <v>0.37495967741935482</v>
      </c>
      <c r="AH21" s="54">
        <f t="shared" si="6"/>
        <v>11.595275409571116</v>
      </c>
      <c r="AI21" s="63">
        <f t="shared" si="7"/>
        <v>5.6131429024809734</v>
      </c>
      <c r="AJ21" s="64">
        <v>202.98733838052195</v>
      </c>
      <c r="AK21" s="61">
        <v>17.802834964937894</v>
      </c>
      <c r="AL21" s="66">
        <v>90.553080430337019</v>
      </c>
      <c r="AM21" s="61">
        <v>177.02906245516178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95.25</v>
      </c>
      <c r="C22" s="51">
        <f t="shared" si="0"/>
        <v>18.744420754764356</v>
      </c>
      <c r="D22" s="52">
        <f t="shared" si="1"/>
        <v>90.51488655363778</v>
      </c>
      <c r="E22" s="59">
        <f t="shared" si="2"/>
        <v>-14.009307308402143</v>
      </c>
      <c r="F22" s="68">
        <v>165.9</v>
      </c>
      <c r="G22" s="52">
        <f t="shared" si="3"/>
        <v>103.46758535762449</v>
      </c>
      <c r="H22" s="52">
        <f t="shared" si="4"/>
        <v>51.334805898938399</v>
      </c>
      <c r="I22" s="53">
        <f t="shared" si="5"/>
        <v>11.09760874343714</v>
      </c>
      <c r="J22" s="58">
        <v>0</v>
      </c>
      <c r="K22" s="81">
        <v>20.079999999999998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20.079999999999998</v>
      </c>
      <c r="R22" s="91">
        <v>33.36</v>
      </c>
      <c r="S22" s="84">
        <v>0</v>
      </c>
      <c r="T22" s="84">
        <v>0</v>
      </c>
      <c r="U22" s="84">
        <v>27.17</v>
      </c>
      <c r="V22" s="84">
        <v>0</v>
      </c>
      <c r="W22" s="84">
        <v>61.27</v>
      </c>
      <c r="X22" s="94">
        <f t="shared" si="10"/>
        <v>33.36</v>
      </c>
      <c r="Y22" s="95">
        <f t="shared" si="11"/>
        <v>88.44</v>
      </c>
      <c r="Z22" s="91">
        <v>7</v>
      </c>
      <c r="AA22" s="84">
        <v>0</v>
      </c>
      <c r="AB22" s="84">
        <v>80.86</v>
      </c>
      <c r="AC22" s="84">
        <v>0</v>
      </c>
      <c r="AD22" s="96">
        <f t="shared" si="12"/>
        <v>87.86</v>
      </c>
      <c r="AE22" s="52">
        <f t="shared" si="13"/>
        <v>0</v>
      </c>
      <c r="AF22" s="118">
        <f>'[1]Exploitation '!AV1795</f>
        <v>0.19430577956989242</v>
      </c>
      <c r="AG22" s="117">
        <f>'[1]Exploitation '!AW1795</f>
        <v>0.37495967741935482</v>
      </c>
      <c r="AH22" s="54">
        <f t="shared" si="6"/>
        <v>10.903302963867247</v>
      </c>
      <c r="AI22" s="63">
        <f t="shared" si="7"/>
        <v>5.6957330141785008</v>
      </c>
      <c r="AJ22" s="64">
        <v>191.32758535762449</v>
      </c>
      <c r="AK22" s="61">
        <v>18.744420754764356</v>
      </c>
      <c r="AL22" s="66">
        <v>84.694805898938398</v>
      </c>
      <c r="AM22" s="61">
        <v>178.95488655363778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105.68</v>
      </c>
      <c r="C23" s="51">
        <f t="shared" si="0"/>
        <v>21.889888467391643</v>
      </c>
      <c r="D23" s="52">
        <f t="shared" si="1"/>
        <v>97.504051972829188</v>
      </c>
      <c r="E23" s="59">
        <f t="shared" si="2"/>
        <v>-13.713940440220838</v>
      </c>
      <c r="F23" s="68">
        <v>196.2</v>
      </c>
      <c r="G23" s="52">
        <f t="shared" si="3"/>
        <v>130.8490099969946</v>
      </c>
      <c r="H23" s="52">
        <f t="shared" si="4"/>
        <v>52.794196200921249</v>
      </c>
      <c r="I23" s="53">
        <f t="shared" si="5"/>
        <v>12.556793802084135</v>
      </c>
      <c r="J23" s="58">
        <v>0</v>
      </c>
      <c r="K23" s="81">
        <v>20.079999999999998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20.079999999999998</v>
      </c>
      <c r="R23" s="91">
        <v>35.83</v>
      </c>
      <c r="S23" s="84">
        <v>0</v>
      </c>
      <c r="T23" s="84">
        <v>0</v>
      </c>
      <c r="U23" s="84">
        <v>27.17</v>
      </c>
      <c r="V23" s="84">
        <v>0</v>
      </c>
      <c r="W23" s="84">
        <v>61.39</v>
      </c>
      <c r="X23" s="94">
        <f t="shared" si="10"/>
        <v>35.83</v>
      </c>
      <c r="Y23" s="95">
        <f t="shared" si="11"/>
        <v>88.56</v>
      </c>
      <c r="Z23" s="91">
        <v>13.2</v>
      </c>
      <c r="AA23" s="84">
        <v>0</v>
      </c>
      <c r="AB23" s="84">
        <v>80.290000000000006</v>
      </c>
      <c r="AC23" s="84">
        <v>0</v>
      </c>
      <c r="AD23" s="96">
        <f t="shared" si="12"/>
        <v>93.490000000000009</v>
      </c>
      <c r="AE23" s="52">
        <f t="shared" si="13"/>
        <v>0</v>
      </c>
      <c r="AF23" s="118">
        <f>'[1]Exploitation '!AV1796</f>
        <v>0.19430577956989242</v>
      </c>
      <c r="AG23" s="117">
        <f>'[1]Exploitation '!AW1796</f>
        <v>0.37495967741935482</v>
      </c>
      <c r="AH23" s="54">
        <f t="shared" si="6"/>
        <v>12.362488022514242</v>
      </c>
      <c r="AI23" s="63">
        <f t="shared" si="7"/>
        <v>5.991099882359805</v>
      </c>
      <c r="AJ23" s="64">
        <v>224.3390099969946</v>
      </c>
      <c r="AK23" s="61">
        <v>21.889888467391643</v>
      </c>
      <c r="AL23" s="66">
        <v>88.624196200921247</v>
      </c>
      <c r="AM23" s="61">
        <v>186.06405197282919</v>
      </c>
      <c r="AS23" s="121"/>
      <c r="BA23" s="42"/>
      <c r="BB23" s="42"/>
    </row>
    <row r="24" spans="1:54" ht="15.75" x14ac:dyDescent="0.25">
      <c r="A24" s="25">
        <v>16</v>
      </c>
      <c r="B24" s="69">
        <v>110.71000000000001</v>
      </c>
      <c r="C24" s="51">
        <f t="shared" si="0"/>
        <v>21.842341540214498</v>
      </c>
      <c r="D24" s="52">
        <f t="shared" si="1"/>
        <v>102.42649502271533</v>
      </c>
      <c r="E24" s="59">
        <f t="shared" si="2"/>
        <v>-13.558836562929812</v>
      </c>
      <c r="F24" s="68">
        <v>232.75</v>
      </c>
      <c r="G24" s="52">
        <f t="shared" si="3"/>
        <v>137.89400443364468</v>
      </c>
      <c r="H24" s="52">
        <f t="shared" si="4"/>
        <v>82.539739548897273</v>
      </c>
      <c r="I24" s="53">
        <f t="shared" si="5"/>
        <v>12.316256017457979</v>
      </c>
      <c r="J24" s="58">
        <v>0</v>
      </c>
      <c r="K24" s="81">
        <v>20.079999999999998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20.079999999999998</v>
      </c>
      <c r="R24" s="91">
        <v>2.68</v>
      </c>
      <c r="S24" s="84">
        <v>0</v>
      </c>
      <c r="T24" s="84">
        <v>0</v>
      </c>
      <c r="U24" s="84">
        <v>27.17</v>
      </c>
      <c r="V24" s="84">
        <v>0</v>
      </c>
      <c r="W24" s="84">
        <v>61.9</v>
      </c>
      <c r="X24" s="94">
        <f t="shared" si="10"/>
        <v>2.68</v>
      </c>
      <c r="Y24" s="95">
        <f t="shared" si="11"/>
        <v>89.07</v>
      </c>
      <c r="Z24" s="91">
        <v>3.2</v>
      </c>
      <c r="AA24" s="84">
        <v>0</v>
      </c>
      <c r="AB24" s="84">
        <v>80.56</v>
      </c>
      <c r="AC24" s="84">
        <v>0</v>
      </c>
      <c r="AD24" s="96">
        <f t="shared" si="12"/>
        <v>83.76</v>
      </c>
      <c r="AE24" s="52">
        <f t="shared" si="13"/>
        <v>0</v>
      </c>
      <c r="AF24" s="118">
        <f>'[1]Exploitation '!AV1797</f>
        <v>0.19430577956989242</v>
      </c>
      <c r="AG24" s="117">
        <f>'[1]Exploitation '!AW1797</f>
        <v>0.37495967741935482</v>
      </c>
      <c r="AH24" s="54">
        <f t="shared" si="6"/>
        <v>12.121950237888086</v>
      </c>
      <c r="AI24" s="63">
        <f t="shared" si="7"/>
        <v>6.146203759650831</v>
      </c>
      <c r="AJ24" s="64">
        <v>221.6540044336447</v>
      </c>
      <c r="AK24" s="61">
        <v>21.842341540214498</v>
      </c>
      <c r="AL24" s="66">
        <v>85.21973954889728</v>
      </c>
      <c r="AM24" s="61">
        <v>191.49649502271532</v>
      </c>
      <c r="AS24" s="121"/>
      <c r="BA24" s="42"/>
      <c r="BB24" s="42"/>
    </row>
    <row r="25" spans="1:54" ht="15.75" x14ac:dyDescent="0.25">
      <c r="A25" s="25">
        <v>17</v>
      </c>
      <c r="B25" s="69">
        <v>111.81</v>
      </c>
      <c r="C25" s="51">
        <f t="shared" si="0"/>
        <v>16.41553293563943</v>
      </c>
      <c r="D25" s="52">
        <f t="shared" si="1"/>
        <v>89.621568992115982</v>
      </c>
      <c r="E25" s="59">
        <f t="shared" si="2"/>
        <v>5.7728980722445984</v>
      </c>
      <c r="F25" s="68">
        <v>223.04</v>
      </c>
      <c r="G25" s="52">
        <f t="shared" si="3"/>
        <v>131.76455145660086</v>
      </c>
      <c r="H25" s="52">
        <f t="shared" si="4"/>
        <v>79.106621713542921</v>
      </c>
      <c r="I25" s="53">
        <f t="shared" si="5"/>
        <v>12.168826829856179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2.5299999999999998</v>
      </c>
      <c r="S25" s="84">
        <v>0</v>
      </c>
      <c r="T25" s="84">
        <v>0</v>
      </c>
      <c r="U25" s="84">
        <v>27.59</v>
      </c>
      <c r="V25" s="84">
        <v>0</v>
      </c>
      <c r="W25" s="84">
        <v>61.98</v>
      </c>
      <c r="X25" s="94">
        <f t="shared" si="10"/>
        <v>2.5299999999999998</v>
      </c>
      <c r="Y25" s="95">
        <f t="shared" si="11"/>
        <v>89.57</v>
      </c>
      <c r="Z25" s="91">
        <v>1.6</v>
      </c>
      <c r="AA25" s="84">
        <v>0</v>
      </c>
      <c r="AB25" s="84">
        <v>82.13</v>
      </c>
      <c r="AC25" s="84">
        <v>0</v>
      </c>
      <c r="AD25" s="96">
        <f t="shared" si="12"/>
        <v>83.72999999999999</v>
      </c>
      <c r="AE25" s="52">
        <f t="shared" si="13"/>
        <v>0</v>
      </c>
      <c r="AF25" s="118">
        <f>'[1]Exploitation '!AV1798</f>
        <v>0.43123454301075259</v>
      </c>
      <c r="AG25" s="117">
        <f>'[1]Exploitation '!AW1798</f>
        <v>0.13803091397849462</v>
      </c>
      <c r="AH25" s="54">
        <f t="shared" si="6"/>
        <v>11.737592286845427</v>
      </c>
      <c r="AI25" s="63">
        <f t="shared" si="7"/>
        <v>5.6348671582661041</v>
      </c>
      <c r="AJ25" s="64">
        <v>215.49455145660085</v>
      </c>
      <c r="AK25" s="61">
        <v>16.41553293563943</v>
      </c>
      <c r="AL25" s="66">
        <v>81.636621713542922</v>
      </c>
      <c r="AM25" s="61">
        <v>179.19156899211598</v>
      </c>
      <c r="AS25" s="121"/>
      <c r="BA25" s="42"/>
      <c r="BB25" s="42"/>
    </row>
    <row r="26" spans="1:54" ht="15.75" x14ac:dyDescent="0.25">
      <c r="A26" s="25">
        <v>18</v>
      </c>
      <c r="B26" s="69">
        <v>98.34</v>
      </c>
      <c r="C26" s="51">
        <f t="shared" si="0"/>
        <v>23.408016772435158</v>
      </c>
      <c r="D26" s="52">
        <f t="shared" si="1"/>
        <v>69.525038763550953</v>
      </c>
      <c r="E26" s="59">
        <f t="shared" si="2"/>
        <v>5.4069444640138871</v>
      </c>
      <c r="F26" s="68">
        <v>231.65</v>
      </c>
      <c r="G26" s="52">
        <f t="shared" si="3"/>
        <v>136.99336321318862</v>
      </c>
      <c r="H26" s="52">
        <f t="shared" si="4"/>
        <v>82.20206372349989</v>
      </c>
      <c r="I26" s="53">
        <f t="shared" si="5"/>
        <v>12.454573063311493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1.57</v>
      </c>
      <c r="S26" s="84">
        <v>0</v>
      </c>
      <c r="T26" s="84">
        <v>0</v>
      </c>
      <c r="U26" s="84">
        <v>27.8</v>
      </c>
      <c r="V26" s="84">
        <v>0</v>
      </c>
      <c r="W26" s="84">
        <v>62.17</v>
      </c>
      <c r="X26" s="94">
        <f t="shared" si="10"/>
        <v>1.57</v>
      </c>
      <c r="Y26" s="95">
        <f t="shared" si="11"/>
        <v>89.97</v>
      </c>
      <c r="Z26" s="91">
        <v>0</v>
      </c>
      <c r="AA26" s="84">
        <v>0</v>
      </c>
      <c r="AB26" s="84">
        <v>83.6</v>
      </c>
      <c r="AC26" s="84">
        <v>0</v>
      </c>
      <c r="AD26" s="96">
        <f t="shared" si="12"/>
        <v>83.6</v>
      </c>
      <c r="AE26" s="52">
        <f t="shared" si="13"/>
        <v>0</v>
      </c>
      <c r="AF26" s="118">
        <f>'[1]Exploitation '!AV1799</f>
        <v>0.43123454301075259</v>
      </c>
      <c r="AG26" s="117">
        <f>'[1]Exploitation '!AW1799</f>
        <v>0.13803091397849462</v>
      </c>
      <c r="AH26" s="54">
        <f t="shared" si="6"/>
        <v>12.02333852030074</v>
      </c>
      <c r="AI26" s="63">
        <f t="shared" si="7"/>
        <v>5.2689135500353927</v>
      </c>
      <c r="AJ26" s="64">
        <v>220.59336321318861</v>
      </c>
      <c r="AK26" s="61">
        <v>23.408016772435158</v>
      </c>
      <c r="AL26" s="128">
        <v>83.772063723499883</v>
      </c>
      <c r="AM26" s="61">
        <v>159.49503876355095</v>
      </c>
      <c r="AS26" s="121"/>
      <c r="BA26" s="42"/>
      <c r="BB26" s="42"/>
    </row>
    <row r="27" spans="1:54" ht="15.75" x14ac:dyDescent="0.25">
      <c r="A27" s="25">
        <v>19</v>
      </c>
      <c r="B27" s="69">
        <v>124.94</v>
      </c>
      <c r="C27" s="51">
        <f t="shared" si="0"/>
        <v>24.60494909987618</v>
      </c>
      <c r="D27" s="52">
        <f t="shared" si="1"/>
        <v>94.178558693308176</v>
      </c>
      <c r="E27" s="59">
        <f t="shared" si="2"/>
        <v>6.1564922068156394</v>
      </c>
      <c r="F27" s="68">
        <v>264.95999999999998</v>
      </c>
      <c r="G27" s="52">
        <f t="shared" si="3"/>
        <v>159.52840892696821</v>
      </c>
      <c r="H27" s="52">
        <f t="shared" si="4"/>
        <v>91.881145245314443</v>
      </c>
      <c r="I27" s="53">
        <f t="shared" si="5"/>
        <v>13.550445827717333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27.8</v>
      </c>
      <c r="V27" s="84">
        <v>0</v>
      </c>
      <c r="W27" s="84">
        <v>62.34</v>
      </c>
      <c r="X27" s="94">
        <f t="shared" si="10"/>
        <v>0</v>
      </c>
      <c r="Y27" s="95">
        <f t="shared" si="11"/>
        <v>90.14</v>
      </c>
      <c r="Z27" s="91">
        <v>0</v>
      </c>
      <c r="AA27" s="84">
        <v>0</v>
      </c>
      <c r="AB27" s="84">
        <v>80.7</v>
      </c>
      <c r="AC27" s="84">
        <v>0</v>
      </c>
      <c r="AD27" s="96">
        <f t="shared" si="12"/>
        <v>80.7</v>
      </c>
      <c r="AE27" s="52">
        <f t="shared" si="13"/>
        <v>0</v>
      </c>
      <c r="AF27" s="118">
        <f>'[1]Exploitation '!AV1800</f>
        <v>0.43123454301075259</v>
      </c>
      <c r="AG27" s="117">
        <f>'[1]Exploitation '!AW1800</f>
        <v>0.13803091397849462</v>
      </c>
      <c r="AH27" s="54">
        <f t="shared" si="6"/>
        <v>13.11921128470658</v>
      </c>
      <c r="AI27" s="63">
        <f t="shared" si="7"/>
        <v>6.018461292837145</v>
      </c>
      <c r="AJ27" s="64">
        <v>240.2284089269682</v>
      </c>
      <c r="AK27" s="61">
        <v>24.60494909987618</v>
      </c>
      <c r="AL27" s="128">
        <v>91.881145245314443</v>
      </c>
      <c r="AM27" s="61">
        <v>184.31855869330818</v>
      </c>
      <c r="AS27" s="121"/>
      <c r="BA27" s="42"/>
      <c r="BB27" s="42"/>
    </row>
    <row r="28" spans="1:54" ht="15.75" x14ac:dyDescent="0.25">
      <c r="A28" s="25">
        <v>20</v>
      </c>
      <c r="B28" s="69">
        <v>125.61</v>
      </c>
      <c r="C28" s="51">
        <f t="shared" si="0"/>
        <v>24.944968574453064</v>
      </c>
      <c r="D28" s="52">
        <f t="shared" si="1"/>
        <v>94.494259422678354</v>
      </c>
      <c r="E28" s="59">
        <f t="shared" si="2"/>
        <v>6.1707720028685715</v>
      </c>
      <c r="F28" s="68">
        <v>272.5</v>
      </c>
      <c r="G28" s="52">
        <f t="shared" si="3"/>
        <v>166.17223720205413</v>
      </c>
      <c r="H28" s="52">
        <f t="shared" si="4"/>
        <v>92.479408476959051</v>
      </c>
      <c r="I28" s="53">
        <f t="shared" si="5"/>
        <v>13.848354320986793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27.46</v>
      </c>
      <c r="V28" s="84">
        <v>0</v>
      </c>
      <c r="W28" s="84">
        <v>62.52</v>
      </c>
      <c r="X28" s="94">
        <f t="shared" si="10"/>
        <v>0</v>
      </c>
      <c r="Y28" s="95">
        <f t="shared" si="11"/>
        <v>89.98</v>
      </c>
      <c r="Z28" s="91">
        <v>0</v>
      </c>
      <c r="AA28" s="84">
        <v>0</v>
      </c>
      <c r="AB28" s="84">
        <v>81</v>
      </c>
      <c r="AC28" s="84">
        <v>0</v>
      </c>
      <c r="AD28" s="96">
        <f t="shared" si="12"/>
        <v>81</v>
      </c>
      <c r="AE28" s="52">
        <f t="shared" si="13"/>
        <v>0</v>
      </c>
      <c r="AF28" s="118">
        <f>'[1]Exploitation '!AV1801</f>
        <v>0.43123454301075259</v>
      </c>
      <c r="AG28" s="117">
        <f>'[1]Exploitation '!AW1801</f>
        <v>0.13803091397849462</v>
      </c>
      <c r="AH28" s="54">
        <f t="shared" si="6"/>
        <v>13.41711977797604</v>
      </c>
      <c r="AI28" s="63">
        <f t="shared" si="7"/>
        <v>6.0327410888900772</v>
      </c>
      <c r="AJ28" s="64">
        <v>247.17223720205413</v>
      </c>
      <c r="AK28" s="61">
        <v>24.944968574453064</v>
      </c>
      <c r="AL28" s="128">
        <v>92.479408476959051</v>
      </c>
      <c r="AM28" s="61">
        <v>184.47425942267836</v>
      </c>
      <c r="AS28" s="121"/>
      <c r="BA28" s="42"/>
      <c r="BB28" s="42"/>
    </row>
    <row r="29" spans="1:54" ht="15.75" x14ac:dyDescent="0.25">
      <c r="A29" s="25">
        <v>21</v>
      </c>
      <c r="B29" s="69">
        <v>124.17999999999999</v>
      </c>
      <c r="C29" s="51">
        <f t="shared" si="0"/>
        <v>22.244521840351617</v>
      </c>
      <c r="D29" s="52">
        <f t="shared" si="1"/>
        <v>95.772266048928245</v>
      </c>
      <c r="E29" s="59">
        <f t="shared" si="2"/>
        <v>6.1632121107201359</v>
      </c>
      <c r="F29" s="68">
        <v>268.23</v>
      </c>
      <c r="G29" s="52">
        <f t="shared" si="3"/>
        <v>161.83244289211657</v>
      </c>
      <c r="H29" s="52">
        <f t="shared" si="4"/>
        <v>92.765794472572566</v>
      </c>
      <c r="I29" s="53">
        <f t="shared" si="5"/>
        <v>13.631762635310842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29.03</v>
      </c>
      <c r="V29" s="84">
        <v>0</v>
      </c>
      <c r="W29" s="84">
        <v>62.11</v>
      </c>
      <c r="X29" s="94">
        <f t="shared" si="10"/>
        <v>0</v>
      </c>
      <c r="Y29" s="95">
        <f t="shared" si="11"/>
        <v>91.14</v>
      </c>
      <c r="Z29" s="91">
        <v>0</v>
      </c>
      <c r="AA29" s="84">
        <v>0</v>
      </c>
      <c r="AB29" s="84">
        <v>79.569999999999993</v>
      </c>
      <c r="AC29" s="84">
        <v>0</v>
      </c>
      <c r="AD29" s="96">
        <f t="shared" si="12"/>
        <v>79.569999999999993</v>
      </c>
      <c r="AE29" s="52">
        <f t="shared" si="13"/>
        <v>0</v>
      </c>
      <c r="AF29" s="118">
        <f>'[1]Exploitation '!AV1802</f>
        <v>0.43123454301075259</v>
      </c>
      <c r="AG29" s="117">
        <f>'[1]Exploitation '!AW1802</f>
        <v>0.13803091397849462</v>
      </c>
      <c r="AH29" s="54">
        <f t="shared" si="6"/>
        <v>13.20052809230009</v>
      </c>
      <c r="AI29" s="63">
        <f t="shared" si="7"/>
        <v>6.0251811967416415</v>
      </c>
      <c r="AJ29" s="64">
        <v>241.40244289211657</v>
      </c>
      <c r="AK29" s="61">
        <v>22.244521840351617</v>
      </c>
      <c r="AL29" s="128">
        <v>92.765794472572566</v>
      </c>
      <c r="AM29" s="61">
        <v>186.91226604892825</v>
      </c>
      <c r="AS29" s="121"/>
      <c r="BA29" s="42"/>
      <c r="BB29" s="42"/>
    </row>
    <row r="30" spans="1:54" ht="15.75" x14ac:dyDescent="0.25">
      <c r="A30" s="25">
        <v>22</v>
      </c>
      <c r="B30" s="69">
        <v>117.17</v>
      </c>
      <c r="C30" s="51">
        <f t="shared" si="0"/>
        <v>23.38057081852595</v>
      </c>
      <c r="D30" s="52">
        <f t="shared" si="1"/>
        <v>87.805974424102445</v>
      </c>
      <c r="E30" s="59">
        <f t="shared" si="2"/>
        <v>5.9834547573716153</v>
      </c>
      <c r="F30" s="68">
        <v>261.42</v>
      </c>
      <c r="G30" s="52">
        <f t="shared" si="3"/>
        <v>156.67827925713291</v>
      </c>
      <c r="H30" s="52">
        <f t="shared" si="4"/>
        <v>91.33224928584815</v>
      </c>
      <c r="I30" s="53">
        <f t="shared" si="5"/>
        <v>13.409471457018974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29.17</v>
      </c>
      <c r="V30" s="84">
        <v>0</v>
      </c>
      <c r="W30" s="84">
        <v>62.56</v>
      </c>
      <c r="X30" s="94">
        <f t="shared" si="10"/>
        <v>0</v>
      </c>
      <c r="Y30" s="95">
        <f t="shared" si="11"/>
        <v>91.73</v>
      </c>
      <c r="Z30" s="91">
        <v>0</v>
      </c>
      <c r="AA30" s="84">
        <v>0</v>
      </c>
      <c r="AB30" s="84">
        <v>80.53</v>
      </c>
      <c r="AC30" s="84">
        <v>0</v>
      </c>
      <c r="AD30" s="96">
        <f t="shared" si="12"/>
        <v>80.53</v>
      </c>
      <c r="AE30" s="52">
        <f t="shared" si="13"/>
        <v>0</v>
      </c>
      <c r="AF30" s="118">
        <f>'[1]Exploitation '!AV1803</f>
        <v>0.43123454301075259</v>
      </c>
      <c r="AG30" s="117">
        <f>'[1]Exploitation '!AW1803</f>
        <v>0.13803091397849462</v>
      </c>
      <c r="AH30" s="54">
        <f t="shared" si="6"/>
        <v>12.978236914008221</v>
      </c>
      <c r="AI30" s="63">
        <f t="shared" si="7"/>
        <v>5.8454238433931209</v>
      </c>
      <c r="AJ30" s="64">
        <v>237.20827925713292</v>
      </c>
      <c r="AK30" s="61">
        <v>23.38057081852595</v>
      </c>
      <c r="AL30" s="128">
        <v>91.33224928584815</v>
      </c>
      <c r="AM30" s="61">
        <v>179.53597442410245</v>
      </c>
      <c r="AS30" s="121"/>
      <c r="BA30" s="42"/>
      <c r="BB30" s="42"/>
    </row>
    <row r="31" spans="1:54" ht="15.75" x14ac:dyDescent="0.25">
      <c r="A31" s="25">
        <v>23</v>
      </c>
      <c r="B31" s="69">
        <v>115.36</v>
      </c>
      <c r="C31" s="51">
        <f t="shared" si="0"/>
        <v>21.243459719910888</v>
      </c>
      <c r="D31" s="52">
        <f t="shared" si="1"/>
        <v>88.184604733895853</v>
      </c>
      <c r="E31" s="59">
        <f t="shared" si="2"/>
        <v>5.9319355461932419</v>
      </c>
      <c r="F31" s="68">
        <v>257.68</v>
      </c>
      <c r="G31" s="52">
        <f t="shared" si="3"/>
        <v>150.63654864971375</v>
      </c>
      <c r="H31" s="52">
        <f t="shared" si="4"/>
        <v>93.666658570856271</v>
      </c>
      <c r="I31" s="53">
        <f t="shared" si="5"/>
        <v>13.376792779430041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28.92</v>
      </c>
      <c r="V31" s="84">
        <v>0</v>
      </c>
      <c r="W31" s="84">
        <v>62.78</v>
      </c>
      <c r="X31" s="94">
        <f t="shared" si="10"/>
        <v>0</v>
      </c>
      <c r="Y31" s="95">
        <f t="shared" si="11"/>
        <v>91.7</v>
      </c>
      <c r="Z31" s="91">
        <v>0</v>
      </c>
      <c r="AA31" s="84">
        <v>0</v>
      </c>
      <c r="AB31" s="84">
        <v>83.41</v>
      </c>
      <c r="AC31" s="84">
        <v>0</v>
      </c>
      <c r="AD31" s="96">
        <f t="shared" si="12"/>
        <v>83.41</v>
      </c>
      <c r="AE31" s="52">
        <f t="shared" si="13"/>
        <v>0</v>
      </c>
      <c r="AF31" s="118">
        <f>'[1]Exploitation '!AV1804</f>
        <v>0.43123454301075259</v>
      </c>
      <c r="AG31" s="117">
        <f>'[1]Exploitation '!AW1804</f>
        <v>0.13803091397849462</v>
      </c>
      <c r="AH31" s="54">
        <f t="shared" si="6"/>
        <v>12.945558236419288</v>
      </c>
      <c r="AI31" s="63">
        <f t="shared" si="7"/>
        <v>5.7939046322147476</v>
      </c>
      <c r="AJ31" s="64">
        <v>234.04654864971374</v>
      </c>
      <c r="AK31" s="61">
        <v>21.243459719910888</v>
      </c>
      <c r="AL31" s="128">
        <v>93.666658570856271</v>
      </c>
      <c r="AM31" s="61">
        <v>179.88460473389586</v>
      </c>
      <c r="AS31" s="121"/>
      <c r="BA31" s="42"/>
      <c r="BB31" s="42"/>
    </row>
    <row r="32" spans="1:54" ht="16.5" thickBot="1" x14ac:dyDescent="0.3">
      <c r="A32" s="26">
        <v>24</v>
      </c>
      <c r="B32" s="70">
        <v>105</v>
      </c>
      <c r="C32" s="55">
        <f t="shared" si="0"/>
        <v>21.504961119046595</v>
      </c>
      <c r="D32" s="52">
        <f t="shared" si="1"/>
        <v>77.855698574528574</v>
      </c>
      <c r="E32" s="59">
        <f t="shared" si="2"/>
        <v>5.6393403064248542</v>
      </c>
      <c r="F32" s="71">
        <v>240.77</v>
      </c>
      <c r="G32" s="56">
        <f t="shared" si="3"/>
        <v>136.04531973288493</v>
      </c>
      <c r="H32" s="52">
        <f t="shared" si="4"/>
        <v>92.064916692443859</v>
      </c>
      <c r="I32" s="53">
        <f t="shared" si="5"/>
        <v>12.65976357467121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28.91</v>
      </c>
      <c r="V32" s="84">
        <v>0</v>
      </c>
      <c r="W32" s="84">
        <v>62.7</v>
      </c>
      <c r="X32" s="94">
        <f t="shared" si="10"/>
        <v>0</v>
      </c>
      <c r="Y32" s="95">
        <f t="shared" si="11"/>
        <v>91.61</v>
      </c>
      <c r="Z32" s="92">
        <v>0</v>
      </c>
      <c r="AA32" s="93">
        <v>0</v>
      </c>
      <c r="AB32" s="93">
        <v>81.45</v>
      </c>
      <c r="AC32" s="93">
        <v>0</v>
      </c>
      <c r="AD32" s="96">
        <f t="shared" si="12"/>
        <v>81.45</v>
      </c>
      <c r="AE32" s="52">
        <f t="shared" si="13"/>
        <v>0</v>
      </c>
      <c r="AF32" s="118">
        <f>'[1]Exploitation '!AV1805</f>
        <v>0.43123454301075298</v>
      </c>
      <c r="AG32" s="117">
        <f>'[1]Exploitation '!AW1805</f>
        <v>0.13803091397849501</v>
      </c>
      <c r="AH32" s="54">
        <f t="shared" si="6"/>
        <v>12.228529031660457</v>
      </c>
      <c r="AI32" s="63">
        <f t="shared" si="7"/>
        <v>5.501309392446359</v>
      </c>
      <c r="AJ32" s="65">
        <v>217.49531973288495</v>
      </c>
      <c r="AK32" s="62">
        <v>21.504961119046595</v>
      </c>
      <c r="AL32" s="129">
        <v>92.064916692443859</v>
      </c>
      <c r="AM32" s="62">
        <v>169.46569857452857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125.61</v>
      </c>
      <c r="C33" s="40">
        <f t="shared" ref="C33:AE33" si="14">MAX(C9:C32)</f>
        <v>27.749847110274473</v>
      </c>
      <c r="D33" s="40">
        <f t="shared" si="14"/>
        <v>102.42649502271533</v>
      </c>
      <c r="E33" s="40">
        <f t="shared" si="14"/>
        <v>6.1707720028685715</v>
      </c>
      <c r="F33" s="40">
        <f t="shared" si="14"/>
        <v>272.5</v>
      </c>
      <c r="G33" s="40">
        <f t="shared" si="14"/>
        <v>166.17223720205413</v>
      </c>
      <c r="H33" s="40">
        <f t="shared" si="14"/>
        <v>93.666658570856271</v>
      </c>
      <c r="I33" s="40">
        <f t="shared" si="14"/>
        <v>13.848354320986793</v>
      </c>
      <c r="J33" s="40">
        <f t="shared" si="14"/>
        <v>0</v>
      </c>
      <c r="K33" s="40">
        <f t="shared" si="14"/>
        <v>20.079999999999998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20.079999999999998</v>
      </c>
      <c r="R33" s="40">
        <f t="shared" si="14"/>
        <v>36.47</v>
      </c>
      <c r="S33" s="40">
        <f t="shared" si="14"/>
        <v>0</v>
      </c>
      <c r="T33" s="40">
        <f t="shared" si="14"/>
        <v>0</v>
      </c>
      <c r="U33" s="40">
        <f t="shared" si="14"/>
        <v>29.36</v>
      </c>
      <c r="V33" s="40">
        <f t="shared" si="14"/>
        <v>0</v>
      </c>
      <c r="W33" s="40">
        <f t="shared" si="14"/>
        <v>63.82</v>
      </c>
      <c r="X33" s="40">
        <f t="shared" si="14"/>
        <v>36.47</v>
      </c>
      <c r="Y33" s="40">
        <f t="shared" si="14"/>
        <v>93.039999999999992</v>
      </c>
      <c r="Z33" s="40"/>
      <c r="AA33" s="40"/>
      <c r="AB33" s="40"/>
      <c r="AC33" s="40"/>
      <c r="AD33" s="40">
        <f t="shared" si="14"/>
        <v>101.53999999999999</v>
      </c>
      <c r="AE33" s="40">
        <f t="shared" si="14"/>
        <v>0</v>
      </c>
      <c r="AF33" s="40">
        <f t="shared" ref="AF33:AM33" si="15">MAX(AF9:AF32)</f>
        <v>0.43123454301075298</v>
      </c>
      <c r="AG33" s="40">
        <f t="shared" si="15"/>
        <v>0.37495967741935482</v>
      </c>
      <c r="AH33" s="40">
        <f t="shared" si="15"/>
        <v>13.41711977797604</v>
      </c>
      <c r="AI33" s="40">
        <f t="shared" si="15"/>
        <v>6.146203759650831</v>
      </c>
      <c r="AJ33" s="40">
        <f t="shared" si="15"/>
        <v>247.17223720205413</v>
      </c>
      <c r="AK33" s="40">
        <f t="shared" si="15"/>
        <v>27.749847110274473</v>
      </c>
      <c r="AL33" s="40">
        <f t="shared" si="15"/>
        <v>93.666658570856271</v>
      </c>
      <c r="AM33" s="130">
        <f t="shared" si="15"/>
        <v>191.49649502271532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99.105102040816305</v>
      </c>
      <c r="C34" s="41">
        <f t="shared" ref="C34:AE34" si="16">AVERAGE(C9:C33,C9:C32)</f>
        <v>21.108430298437902</v>
      </c>
      <c r="D34" s="41">
        <f t="shared" si="16"/>
        <v>81.425911674372713</v>
      </c>
      <c r="E34" s="41">
        <f t="shared" si="16"/>
        <v>-3.2101151537114636</v>
      </c>
      <c r="F34" s="41">
        <f t="shared" si="16"/>
        <v>215.16244897959186</v>
      </c>
      <c r="G34" s="41">
        <f t="shared" si="16"/>
        <v>128.25011893336227</v>
      </c>
      <c r="H34" s="41">
        <f t="shared" si="16"/>
        <v>74.795788175460999</v>
      </c>
      <c r="I34" s="41">
        <f t="shared" si="16"/>
        <v>12.140771464521579</v>
      </c>
      <c r="J34" s="41">
        <f t="shared" si="16"/>
        <v>0</v>
      </c>
      <c r="K34" s="41">
        <f t="shared" si="16"/>
        <v>9.4253061224489745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9.4253061224489745</v>
      </c>
      <c r="R34" s="41">
        <f t="shared" si="16"/>
        <v>12.121020408163266</v>
      </c>
      <c r="S34" s="41">
        <f t="shared" si="16"/>
        <v>0</v>
      </c>
      <c r="T34" s="41">
        <f t="shared" si="16"/>
        <v>0</v>
      </c>
      <c r="U34" s="41">
        <f t="shared" si="16"/>
        <v>28.231428571428573</v>
      </c>
      <c r="V34" s="41">
        <f t="shared" si="16"/>
        <v>0</v>
      </c>
      <c r="W34" s="41">
        <f t="shared" si="16"/>
        <v>62.551428571428559</v>
      </c>
      <c r="X34" s="41">
        <f t="shared" si="16"/>
        <v>12.121020408163266</v>
      </c>
      <c r="Y34" s="41">
        <f t="shared" si="16"/>
        <v>90.779999999999987</v>
      </c>
      <c r="Z34" s="41">
        <f>AVERAGE(Z9:Z33,Z9:Z32)</f>
        <v>3.8583333333333325</v>
      </c>
      <c r="AA34" s="41">
        <f>AVERAGE(AA9:AA33,AA9:AA32)</f>
        <v>0</v>
      </c>
      <c r="AB34" s="41">
        <f>AVERAGE(AB9:AB33,AB9:AB32)</f>
        <v>80.94041666666665</v>
      </c>
      <c r="AC34" s="41">
        <f t="shared" si="16"/>
        <v>0</v>
      </c>
      <c r="AD34" s="41">
        <f t="shared" si="16"/>
        <v>85.14040816326532</v>
      </c>
      <c r="AE34" s="41">
        <f t="shared" si="16"/>
        <v>0</v>
      </c>
      <c r="AF34" s="41">
        <f t="shared" ref="AF34:AM34" si="17">AVERAGE(AF9:AF33,AF9:AF32)</f>
        <v>0.32485836350669317</v>
      </c>
      <c r="AG34" s="41">
        <f t="shared" si="17"/>
        <v>0.24924237436910252</v>
      </c>
      <c r="AH34" s="41">
        <f t="shared" si="17"/>
        <v>11.815913101014884</v>
      </c>
      <c r="AI34" s="41">
        <f t="shared" si="17"/>
        <v>5.5633035215970166</v>
      </c>
      <c r="AJ34" s="41">
        <f t="shared" si="17"/>
        <v>212.97134342315823</v>
      </c>
      <c r="AK34" s="41">
        <f t="shared" si="17"/>
        <v>21.108430298437902</v>
      </c>
      <c r="AL34" s="41">
        <f t="shared" si="17"/>
        <v>86.172522869338536</v>
      </c>
      <c r="AM34" s="131">
        <f t="shared" si="17"/>
        <v>172.12489126620943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226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281.61</v>
      </c>
      <c r="Z38" s="133"/>
      <c r="AA38" s="8" t="s">
        <v>21</v>
      </c>
      <c r="AB38" s="5" t="s">
        <v>23</v>
      </c>
      <c r="AC38" s="30"/>
      <c r="AD38" s="134">
        <v>701.5</v>
      </c>
      <c r="AE38" s="133"/>
      <c r="AF38" s="7" t="s">
        <v>21</v>
      </c>
      <c r="AG38" s="5" t="s">
        <v>24</v>
      </c>
      <c r="AH38" s="6"/>
      <c r="AI38" s="134">
        <v>1510.8430000000001</v>
      </c>
      <c r="AJ38" s="133"/>
      <c r="AK38" s="100" t="s">
        <v>21</v>
      </c>
      <c r="AL38" s="99" t="s">
        <v>24</v>
      </c>
      <c r="AM38" s="133">
        <v>108.0361</v>
      </c>
      <c r="AN38" s="135"/>
      <c r="AO38" s="8" t="s">
        <v>21</v>
      </c>
      <c r="AP38" s="5" t="s">
        <v>24</v>
      </c>
      <c r="AQ38" s="133">
        <v>1917.6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5177.93</v>
      </c>
      <c r="C39" s="11" t="s">
        <v>21</v>
      </c>
      <c r="D39" s="9" t="s">
        <v>71</v>
      </c>
      <c r="E39" s="10">
        <v>2322</v>
      </c>
      <c r="F39" s="12" t="s">
        <v>21</v>
      </c>
      <c r="G39" s="98"/>
      <c r="H39" s="101" t="s">
        <v>25</v>
      </c>
      <c r="I39" s="102"/>
      <c r="J39" s="103">
        <v>20.079999999999998</v>
      </c>
      <c r="K39" s="104" t="s">
        <v>62</v>
      </c>
      <c r="L39" s="105">
        <v>74.250000000005599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36.47</v>
      </c>
      <c r="Z39" s="102" t="s">
        <v>62</v>
      </c>
      <c r="AA39" s="108">
        <v>0.54166666666666663</v>
      </c>
      <c r="AB39" s="106" t="s">
        <v>25</v>
      </c>
      <c r="AC39" s="109"/>
      <c r="AD39" s="103">
        <v>38.770000000000003</v>
      </c>
      <c r="AE39" s="104" t="s">
        <v>72</v>
      </c>
      <c r="AF39" s="108">
        <v>0.82013888888888886</v>
      </c>
      <c r="AG39" s="106" t="s">
        <v>25</v>
      </c>
      <c r="AH39" s="102"/>
      <c r="AI39" s="103">
        <v>63.82</v>
      </c>
      <c r="AJ39" s="102" t="s">
        <v>77</v>
      </c>
      <c r="AK39" s="107">
        <v>74.291666666672299</v>
      </c>
      <c r="AL39" s="101" t="s">
        <v>25</v>
      </c>
      <c r="AM39" s="102">
        <v>19.8</v>
      </c>
      <c r="AN39" s="103" t="s">
        <v>77</v>
      </c>
      <c r="AO39" s="111">
        <v>74.541666666672299</v>
      </c>
      <c r="AP39" s="106" t="s">
        <v>25</v>
      </c>
      <c r="AQ39" s="102">
        <v>84.73</v>
      </c>
      <c r="AR39" s="104" t="s">
        <v>72</v>
      </c>
      <c r="AS39" s="107">
        <v>74.333333333338999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f>'[2]16 MAR 2023'!$C$4</f>
        <v>569.09</v>
      </c>
      <c r="F42" s="44" t="s">
        <v>69</v>
      </c>
      <c r="G42" s="47">
        <f>'[2]16 MAR 2023'!$E$4</f>
        <v>74.833333333338999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f>'[2]16 MAR 2023'!$F$5+'[2]16 MAR 2023'!$J$5</f>
        <v>89.98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f>'[2]16 MAR 2023'!$F$6</f>
        <v>81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f>'[2]16 MAR 2023'!$C$9</f>
        <v>288.96999999999997</v>
      </c>
      <c r="F45" s="83" t="s">
        <v>72</v>
      </c>
      <c r="G45" s="48">
        <f>'[2]16 MAR 2023'!$E$9</f>
        <v>74.875000000005699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f>'[2]16 MAR 2023'!$C$10</f>
        <v>282.93</v>
      </c>
      <c r="F46" s="80" t="s">
        <v>72</v>
      </c>
      <c r="G46" s="60">
        <f>'[2]16 MAR 2023'!$E$10</f>
        <v>74.833333333338999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 MAR 23 </vt:lpstr>
      <vt:lpstr>'16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2023-03-17T06:16:50Z</dcterms:modified>
</cp:coreProperties>
</file>