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8AFF1884-87E2-49E0-8574-C51D207A4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 MAR 23 " sheetId="3" r:id="rId1"/>
  </sheets>
  <definedNames>
    <definedName name="_xlnm.Print_Area" localSheetId="0">'02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I31" i="3" l="1"/>
  <c r="E31" i="3" s="1"/>
  <c r="AI27" i="3"/>
  <c r="E27" i="3" s="1"/>
  <c r="AH9" i="3"/>
  <c r="I9" i="3" s="1"/>
  <c r="C15" i="3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<sst xmlns="http://schemas.openxmlformats.org/spreadsheetml/2006/main" count="141" uniqueCount="109">
  <si>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</si>
  <si>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</si>
  <si>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</si>
  <si>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</si>
  <si>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</si>
  <si>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</si>
  <si>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</si>
  <si>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</si>
  <si>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</si>
  <si>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</si>
  <si>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</si>
  <si>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</si>
  <si>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</si>
  <si>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</si>
  <si>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</si>
  <si>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</si>
  <si>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</si>
  <si>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</si>
  <si>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</si>
  <si>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</si>
  <si>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</si>
  <si>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</si>
  <si>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</si>
  <si>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</si>
  <si>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</si>
  <si>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</si>
  <si>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</si>
  <si>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</si>
  <si>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</si>
  <si>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</si>
  <si>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</si>
  <si>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</si>
  <si>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</si>
  <si>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</si>
  <si>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</si>
  <si>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</si>
  <si>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</si>
  <si>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</si>
  <si>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</si>
  <si>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</si>
  <si>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</si>
  <si>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</si>
  <si>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</si>
  <si>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</si>
  <si>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</si>
  <si>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</si>
  <si>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</si>
  <si>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</si>
  <si>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</si>
  <si>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</si>
  <si>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</si>
  <si>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</si>
  <si>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</si>
  <si>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</si>
  <si>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</si>
  <si>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</si>
  <si>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</si>
  <si>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</si>
  <si>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</si>
  <si>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</si>
  <si>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</si>
  <si>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</si>
  <si>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</si>
  <si>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</si>
  <si>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</si>
  <si>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</si>
  <si>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</si>
  <si>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</si>
  <si>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</si>
  <si>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</si>
  <si>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</si>
  <si>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</si>
  <si>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</si>
  <si>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</si>
  <si>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</si>
  <si>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</si>
  <si>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</si>
  <si>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</si>
  <si>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</si>
  <si>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</si>
  <si>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</si>
  <si>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</si>
  <si>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</si>
  <si>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</si>
  <si>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</si>
  <si>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</si>
  <si>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</si>
  <si>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</si>
  <si>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</si>
  <si>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</si>
  <si>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</si>
  <si>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</si>
  <si>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</si>
  <si>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</si>
  <si>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</si>
  <si>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</si>
  <si>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</si>
  <si>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</si>
  <si>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</si>
  <si>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</si>
  <si>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</si>
  <si>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</si>
  <si>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</si>
  <si>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</si>
  <si>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</si>
  <si>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</si>
  <si>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</si>
  <si>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TETE et FOFANA</t>
  </si>
  <si>
    <t>FOFANA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</si>
</sst>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'02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'!$B$9:$B$32</c:f>
              <c:numCache>
                <c:formatCode>General</c:formatCode>
                <c:ptCount val="24"/>
                <c:pt idx="0">
                  <c:v>17.89</c:v>
                </c:pt>
                <c:pt idx="1">
                  <c:v>22.78</c:v>
                </c:pt>
                <c:pt idx="2">
                  <c:v>21.31</c:v>
                </c:pt>
                <c:pt idx="3">
                  <c:v>12.63</c:v>
                </c:pt>
                <c:pt idx="4">
                  <c:v>47.22</c:v>
                </c:pt>
                <c:pt idx="5">
                  <c:v>27.47</c:v>
                </c:pt>
                <c:pt idx="6">
                  <c:v>18.52</c:v>
                </c:pt>
                <c:pt idx="7">
                  <c:v>25.98</c:v>
                </c:pt>
                <c:pt idx="8">
                  <c:v>72.56</c:v>
                </c:pt>
                <c:pt idx="9">
                  <c:v>34.729999999999997</c:v>
                </c:pt>
                <c:pt idx="10">
                  <c:v>38.39</c:v>
                </c:pt>
                <c:pt idx="11">
                  <c:v>39.729999999999997</c:v>
                </c:pt>
                <c:pt idx="12">
                  <c:v>30.06</c:v>
                </c:pt>
                <c:pt idx="13">
                  <c:v>30.1</c:v>
                </c:pt>
                <c:pt idx="14">
                  <c:v>50.61</c:v>
                </c:pt>
                <c:pt idx="15">
                  <c:v>46.63</c:v>
                </c:pt>
                <c:pt idx="16">
                  <c:v>56.67</c:v>
                </c:pt>
                <c:pt idx="17">
                  <c:v>53.05</c:v>
                </c:pt>
                <c:pt idx="18">
                  <c:v>78.12</c:v>
                </c:pt>
                <c:pt idx="19">
                  <c:v>70.7</c:v>
                </c:pt>
                <c:pt idx="20">
                  <c:v>70.67</c:v>
                </c:pt>
                <c:pt idx="21">
                  <c:v>67.23</c:v>
                </c:pt>
                <c:pt idx="22">
                  <c:v>49.88</c:v>
                </c:pt>
                <c:pt idx="23">
                  <c:v>36.58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'02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'!$C$9:$C$32</c:f>
              <c:numCache>
                <c:formatCode>General</c:formatCode>
                <c:ptCount val="24"/>
                <c:pt idx="0">
                  <c:v>-3.7520627702279086</c:v>
                </c:pt>
                <c:pt idx="1">
                  <c:v>3.2547876695823987</c:v>
                </c:pt>
                <c:pt idx="2">
                  <c:v>-1.2967129444736258</c:v>
                </c:pt>
                <c:pt idx="3">
                  <c:v>-9.5387859292706878</c:v>
                </c:pt>
                <c:pt idx="4">
                  <c:v>11.224244123958783</c:v>
                </c:pt>
                <c:pt idx="5">
                  <c:v>11.355378188147526</c:v>
                </c:pt>
                <c:pt idx="6">
                  <c:v>10.220299363692334</c:v>
                </c:pt>
                <c:pt idx="7">
                  <c:v>-3.4545270557733971</c:v>
                </c:pt>
                <c:pt idx="8">
                  <c:v>12.979751487255797</c:v>
                </c:pt>
                <c:pt idx="9">
                  <c:v>-2.136899504718258</c:v>
                </c:pt>
                <c:pt idx="10">
                  <c:v>-2.5181259147868786</c:v>
                </c:pt>
                <c:pt idx="11">
                  <c:v>-4.0892625182643627</c:v>
                </c:pt>
                <c:pt idx="12">
                  <c:v>-8.3488713837865873</c:v>
                </c:pt>
                <c:pt idx="13">
                  <c:v>-11.394413296800963</c:v>
                </c:pt>
                <c:pt idx="14">
                  <c:v>0.73114370585609834</c:v>
                </c:pt>
                <c:pt idx="15">
                  <c:v>2.8943733485166661</c:v>
                </c:pt>
                <c:pt idx="16">
                  <c:v>-1.8812325556616258</c:v>
                </c:pt>
                <c:pt idx="17">
                  <c:v>-2.8742812792400088</c:v>
                </c:pt>
                <c:pt idx="18">
                  <c:v>5.2252428057515203</c:v>
                </c:pt>
                <c:pt idx="19">
                  <c:v>5.7659974420417228</c:v>
                </c:pt>
                <c:pt idx="20">
                  <c:v>2.8146973605029189</c:v>
                </c:pt>
                <c:pt idx="21">
                  <c:v>1.450619154805608</c:v>
                </c:pt>
                <c:pt idx="22">
                  <c:v>0.50848496530485932</c:v>
                </c:pt>
                <c:pt idx="23">
                  <c:v>-7.5757301287350174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'02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'!$D$9:$D$32</c:f>
              <c:numCache>
                <c:formatCode>0.00</c:formatCode>
                <c:ptCount val="24"/>
                <c:pt idx="0">
                  <c:v>33.969279331416217</c:v>
                </c:pt>
                <c:pt idx="1">
                  <c:v>32.070532234302675</c:v>
                </c:pt>
                <c:pt idx="2">
                  <c:v>35.618875325734564</c:v>
                </c:pt>
                <c:pt idx="3">
                  <c:v>35.645674749896926</c:v>
                </c:pt>
                <c:pt idx="4">
                  <c:v>48.811685884250466</c:v>
                </c:pt>
                <c:pt idx="5">
                  <c:v>29.062858214575968</c:v>
                </c:pt>
                <c:pt idx="6">
                  <c:v>21.488276209457027</c:v>
                </c:pt>
                <c:pt idx="7">
                  <c:v>42.4228852696438</c:v>
                </c:pt>
                <c:pt idx="8">
                  <c:v>71.828627202649386</c:v>
                </c:pt>
                <c:pt idx="9">
                  <c:v>49.217882382247296</c:v>
                </c:pt>
                <c:pt idx="10">
                  <c:v>53.021395774680641</c:v>
                </c:pt>
                <c:pt idx="11">
                  <c:v>55.941491745494091</c:v>
                </c:pt>
                <c:pt idx="12">
                  <c:v>50.877841818319354</c:v>
                </c:pt>
                <c:pt idx="13">
                  <c:v>53.735871760161558</c:v>
                </c:pt>
                <c:pt idx="14">
                  <c:v>61.605579664064038</c:v>
                </c:pt>
                <c:pt idx="15">
                  <c:v>55.766143661077336</c:v>
                </c:pt>
                <c:pt idx="16">
                  <c:v>50.761333316850028</c:v>
                </c:pt>
                <c:pt idx="17">
                  <c:v>48.20801661352283</c:v>
                </c:pt>
                <c:pt idx="18">
                  <c:v>64.480219988113532</c:v>
                </c:pt>
                <c:pt idx="19">
                  <c:v>56.679335229316479</c:v>
                </c:pt>
                <c:pt idx="20">
                  <c:v>59.58691619561472</c:v>
                </c:pt>
                <c:pt idx="21">
                  <c:v>57.610387920773292</c:v>
                </c:pt>
                <c:pt idx="22">
                  <c:v>41.223800701325587</c:v>
                </c:pt>
                <c:pt idx="23">
                  <c:v>36.387949271162427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'02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'!$E$9:$E$32</c:f>
              <c:numCache>
                <c:formatCode>0.00</c:formatCode>
                <c:ptCount val="24"/>
                <c:pt idx="0">
                  <c:v>-12.327216561188262</c:v>
                </c:pt>
                <c:pt idx="1">
                  <c:v>-12.545319903885055</c:v>
                </c:pt>
                <c:pt idx="2">
                  <c:v>-13.012162381260922</c:v>
                </c:pt>
                <c:pt idx="3">
                  <c:v>-13.476888820626247</c:v>
                </c:pt>
                <c:pt idx="4">
                  <c:v>-12.815930008209222</c:v>
                </c:pt>
                <c:pt idx="5">
                  <c:v>-12.948236402723477</c:v>
                </c:pt>
                <c:pt idx="6">
                  <c:v>-13.188575573149336</c:v>
                </c:pt>
                <c:pt idx="7">
                  <c:v>-12.988358213870423</c:v>
                </c:pt>
                <c:pt idx="8">
                  <c:v>-12.248378689905177</c:v>
                </c:pt>
                <c:pt idx="9">
                  <c:v>-12.350982877529006</c:v>
                </c:pt>
                <c:pt idx="10">
                  <c:v>-12.113269859893734</c:v>
                </c:pt>
                <c:pt idx="11">
                  <c:v>-12.122229227229724</c:v>
                </c:pt>
                <c:pt idx="12">
                  <c:v>-12.468970434532761</c:v>
                </c:pt>
                <c:pt idx="13">
                  <c:v>-12.24145846336063</c:v>
                </c:pt>
                <c:pt idx="14">
                  <c:v>-15.856544354838711</c:v>
                </c:pt>
                <c:pt idx="15">
                  <c:v>-12.030517009593998</c:v>
                </c:pt>
                <c:pt idx="16">
                  <c:v>7.7898992388115706</c:v>
                </c:pt>
                <c:pt idx="17">
                  <c:v>7.7162646657171896</c:v>
                </c:pt>
                <c:pt idx="18">
                  <c:v>8.4145372061349075</c:v>
                </c:pt>
                <c:pt idx="19">
                  <c:v>8.2546673286417853</c:v>
                </c:pt>
                <c:pt idx="20">
                  <c:v>8.2683864438823615</c:v>
                </c:pt>
                <c:pt idx="21">
                  <c:v>8.1689929244210315</c:v>
                </c:pt>
                <c:pt idx="22">
                  <c:v>8.1477143333695334</c:v>
                </c:pt>
                <c:pt idx="23">
                  <c:v>7.7677808575725598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'02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'!$Q$9:$Q$32</c:f>
              <c:numCache>
                <c:formatCode>0.00</c:formatCode>
                <c:ptCount val="24"/>
                <c:pt idx="0">
                  <c:v>20.059999999999999</c:v>
                </c:pt>
                <c:pt idx="1">
                  <c:v>20.059999999999999</c:v>
                </c:pt>
                <c:pt idx="2">
                  <c:v>20.079999999999998</c:v>
                </c:pt>
                <c:pt idx="3">
                  <c:v>20.190000000000001</c:v>
                </c:pt>
                <c:pt idx="4">
                  <c:v>19.97</c:v>
                </c:pt>
                <c:pt idx="5">
                  <c:v>19.95</c:v>
                </c:pt>
                <c:pt idx="6">
                  <c:v>19.97</c:v>
                </c:pt>
                <c:pt idx="7">
                  <c:v>20.010000000000002</c:v>
                </c:pt>
                <c:pt idx="8">
                  <c:v>20.010000000000002</c:v>
                </c:pt>
                <c:pt idx="9">
                  <c:v>20.170000000000002</c:v>
                </c:pt>
                <c:pt idx="10">
                  <c:v>20.03</c:v>
                </c:pt>
                <c:pt idx="11">
                  <c:v>20.03</c:v>
                </c:pt>
                <c:pt idx="12">
                  <c:v>20.12</c:v>
                </c:pt>
                <c:pt idx="13">
                  <c:v>20</c:v>
                </c:pt>
                <c:pt idx="14">
                  <c:v>19.84</c:v>
                </c:pt>
                <c:pt idx="15">
                  <c:v>20.05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'02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'!$AE$9:$AE$32</c:f>
              <c:numCache>
                <c:formatCode>0.00</c:formatCode>
                <c:ptCount val="24"/>
                <c:pt idx="0">
                  <c:v>106.75</c:v>
                </c:pt>
                <c:pt idx="1">
                  <c:v>94.42</c:v>
                </c:pt>
                <c:pt idx="2">
                  <c:v>94.42</c:v>
                </c:pt>
                <c:pt idx="3">
                  <c:v>90.01</c:v>
                </c:pt>
                <c:pt idx="4">
                  <c:v>71.42</c:v>
                </c:pt>
                <c:pt idx="5">
                  <c:v>72.790000000000006</c:v>
                </c:pt>
                <c:pt idx="6">
                  <c:v>72.95</c:v>
                </c:pt>
                <c:pt idx="7">
                  <c:v>73.5</c:v>
                </c:pt>
                <c:pt idx="8">
                  <c:v>73.150000000000006</c:v>
                </c:pt>
                <c:pt idx="9">
                  <c:v>91.49</c:v>
                </c:pt>
                <c:pt idx="10">
                  <c:v>93.29</c:v>
                </c:pt>
                <c:pt idx="11">
                  <c:v>90.93</c:v>
                </c:pt>
                <c:pt idx="12">
                  <c:v>92.39</c:v>
                </c:pt>
                <c:pt idx="13">
                  <c:v>96.01</c:v>
                </c:pt>
                <c:pt idx="14">
                  <c:v>91.5</c:v>
                </c:pt>
                <c:pt idx="15">
                  <c:v>91.49</c:v>
                </c:pt>
                <c:pt idx="16">
                  <c:v>90.7</c:v>
                </c:pt>
                <c:pt idx="17">
                  <c:v>90.76</c:v>
                </c:pt>
                <c:pt idx="18">
                  <c:v>91.01</c:v>
                </c:pt>
                <c:pt idx="19">
                  <c:v>92.01</c:v>
                </c:pt>
                <c:pt idx="20">
                  <c:v>91.04</c:v>
                </c:pt>
                <c:pt idx="21">
                  <c:v>91.16</c:v>
                </c:pt>
                <c:pt idx="22">
                  <c:v>91.83</c:v>
                </c:pt>
                <c:pt idx="23">
                  <c:v>92.57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'02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'!$AK$9:$AK$32</c:f>
              <c:numCache>
                <c:formatCode>0.00</c:formatCode>
                <c:ptCount val="24"/>
                <c:pt idx="0">
                  <c:v>102.99793722977209</c:v>
                </c:pt>
                <c:pt idx="1">
                  <c:v>97.6747876695824</c:v>
                </c:pt>
                <c:pt idx="2">
                  <c:v>93.123287055526376</c:v>
                </c:pt>
                <c:pt idx="3">
                  <c:v>80.471214070729317</c:v>
                </c:pt>
                <c:pt idx="4">
                  <c:v>82.644244123958785</c:v>
                </c:pt>
                <c:pt idx="5">
                  <c:v>84.145378188147532</c:v>
                </c:pt>
                <c:pt idx="6">
                  <c:v>83.170299363692337</c:v>
                </c:pt>
                <c:pt idx="7">
                  <c:v>70.045472944226603</c:v>
                </c:pt>
                <c:pt idx="8">
                  <c:v>86.129751487255803</c:v>
                </c:pt>
                <c:pt idx="9">
                  <c:v>89.353100495281737</c:v>
                </c:pt>
                <c:pt idx="10">
                  <c:v>90.771874085213128</c:v>
                </c:pt>
                <c:pt idx="11">
                  <c:v>86.840737481735644</c:v>
                </c:pt>
                <c:pt idx="12">
                  <c:v>84.041128616213413</c:v>
                </c:pt>
                <c:pt idx="13">
                  <c:v>84.615586703199043</c:v>
                </c:pt>
                <c:pt idx="14">
                  <c:v>92.231143705856098</c:v>
                </c:pt>
                <c:pt idx="15">
                  <c:v>94.384373348516661</c:v>
                </c:pt>
                <c:pt idx="16">
                  <c:v>88.818767444338377</c:v>
                </c:pt>
                <c:pt idx="17">
                  <c:v>87.885718720759996</c:v>
                </c:pt>
                <c:pt idx="18">
                  <c:v>96.235242805751525</c:v>
                </c:pt>
                <c:pt idx="19">
                  <c:v>97.775997442041728</c:v>
                </c:pt>
                <c:pt idx="20">
                  <c:v>93.854697360502925</c:v>
                </c:pt>
                <c:pt idx="21">
                  <c:v>92.610619154805605</c:v>
                </c:pt>
                <c:pt idx="22">
                  <c:v>92.338484965304858</c:v>
                </c:pt>
                <c:pt idx="23">
                  <c:v>84.994269871264976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'02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'!$AM$9:$AM$32</c:f>
              <c:numCache>
                <c:formatCode>0.00</c:formatCode>
                <c:ptCount val="24"/>
                <c:pt idx="0">
                  <c:v>152.10927933141622</c:v>
                </c:pt>
                <c:pt idx="1">
                  <c:v>149.86053223430267</c:v>
                </c:pt>
                <c:pt idx="2">
                  <c:v>138.89887532573456</c:v>
                </c:pt>
                <c:pt idx="3">
                  <c:v>139.23567474989693</c:v>
                </c:pt>
                <c:pt idx="4">
                  <c:v>152.37168588425047</c:v>
                </c:pt>
                <c:pt idx="5">
                  <c:v>145.58285821457596</c:v>
                </c:pt>
                <c:pt idx="6">
                  <c:v>138.90827620945703</c:v>
                </c:pt>
                <c:pt idx="7">
                  <c:v>160.3728852696438</c:v>
                </c:pt>
                <c:pt idx="8">
                  <c:v>169.97862720264939</c:v>
                </c:pt>
                <c:pt idx="9">
                  <c:v>168.7478823822473</c:v>
                </c:pt>
                <c:pt idx="10">
                  <c:v>170.72139577468064</c:v>
                </c:pt>
                <c:pt idx="11">
                  <c:v>174.3414917454941</c:v>
                </c:pt>
                <c:pt idx="12">
                  <c:v>168.22784181831935</c:v>
                </c:pt>
                <c:pt idx="13">
                  <c:v>171.38587176016156</c:v>
                </c:pt>
                <c:pt idx="14">
                  <c:v>176.08557966406403</c:v>
                </c:pt>
                <c:pt idx="15">
                  <c:v>170.67614366107733</c:v>
                </c:pt>
                <c:pt idx="16">
                  <c:v>168.27133331685002</c:v>
                </c:pt>
                <c:pt idx="17">
                  <c:v>166.64801661352283</c:v>
                </c:pt>
                <c:pt idx="18">
                  <c:v>182.54021998811353</c:v>
                </c:pt>
                <c:pt idx="19">
                  <c:v>175.44933522931649</c:v>
                </c:pt>
                <c:pt idx="20">
                  <c:v>179.84691619561471</c:v>
                </c:pt>
                <c:pt idx="21">
                  <c:v>177.64038792077329</c:v>
                </c:pt>
                <c:pt idx="22">
                  <c:v>177.17380070132558</c:v>
                </c:pt>
                <c:pt idx="23">
                  <c:v>171.32794927116242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'02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'!$F$9:$F$32</c:f>
              <c:numCache>
                <c:formatCode>General</c:formatCode>
                <c:ptCount val="24"/>
                <c:pt idx="0">
                  <c:v>244.41</c:v>
                </c:pt>
                <c:pt idx="1">
                  <c:v>222.54</c:v>
                </c:pt>
                <c:pt idx="2">
                  <c:v>219.11</c:v>
                </c:pt>
                <c:pt idx="3">
                  <c:v>219.45</c:v>
                </c:pt>
                <c:pt idx="4">
                  <c:v>220.06</c:v>
                </c:pt>
                <c:pt idx="5">
                  <c:v>221</c:v>
                </c:pt>
                <c:pt idx="6">
                  <c:v>189.25</c:v>
                </c:pt>
                <c:pt idx="7">
                  <c:v>203.01</c:v>
                </c:pt>
                <c:pt idx="8">
                  <c:v>206.33</c:v>
                </c:pt>
                <c:pt idx="9">
                  <c:v>205.55</c:v>
                </c:pt>
                <c:pt idx="10">
                  <c:v>227.99</c:v>
                </c:pt>
                <c:pt idx="11">
                  <c:v>176.61</c:v>
                </c:pt>
                <c:pt idx="12">
                  <c:v>184.6</c:v>
                </c:pt>
                <c:pt idx="13">
                  <c:v>191</c:v>
                </c:pt>
                <c:pt idx="14">
                  <c:v>208.34</c:v>
                </c:pt>
                <c:pt idx="15">
                  <c:v>225.59</c:v>
                </c:pt>
                <c:pt idx="16">
                  <c:v>245.74</c:v>
                </c:pt>
                <c:pt idx="17">
                  <c:v>252.38</c:v>
                </c:pt>
                <c:pt idx="18">
                  <c:v>276.16000000000003</c:v>
                </c:pt>
                <c:pt idx="19">
                  <c:v>279.75</c:v>
                </c:pt>
                <c:pt idx="20">
                  <c:v>278.66000000000003</c:v>
                </c:pt>
                <c:pt idx="21">
                  <c:v>279.35000000000002</c:v>
                </c:pt>
                <c:pt idx="22">
                  <c:v>274.85000000000002</c:v>
                </c:pt>
                <c:pt idx="23">
                  <c:v>264.23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'02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'!$G$9:$G$32</c:f>
              <c:numCache>
                <c:formatCode>0.00</c:formatCode>
                <c:ptCount val="24"/>
                <c:pt idx="0">
                  <c:v>149.66944230667116</c:v>
                </c:pt>
                <c:pt idx="1">
                  <c:v>137.40298345581277</c:v>
                </c:pt>
                <c:pt idx="2">
                  <c:v>132.54720626399512</c:v>
                </c:pt>
                <c:pt idx="3">
                  <c:v>131.50930129642938</c:v>
                </c:pt>
                <c:pt idx="4">
                  <c:v>131.28853772071668</c:v>
                </c:pt>
                <c:pt idx="5">
                  <c:v>122.46584691923044</c:v>
                </c:pt>
                <c:pt idx="6">
                  <c:v>104.05667769708135</c:v>
                </c:pt>
                <c:pt idx="7">
                  <c:v>126.95291486978178</c:v>
                </c:pt>
                <c:pt idx="8">
                  <c:v>137.24357900401719</c:v>
                </c:pt>
                <c:pt idx="9">
                  <c:v>137.76947558851816</c:v>
                </c:pt>
                <c:pt idx="10">
                  <c:v>153.01266919563113</c:v>
                </c:pt>
                <c:pt idx="11">
                  <c:v>118.01465226345609</c:v>
                </c:pt>
                <c:pt idx="12">
                  <c:v>126.16038359203797</c:v>
                </c:pt>
                <c:pt idx="13">
                  <c:v>130.4065853967987</c:v>
                </c:pt>
                <c:pt idx="14">
                  <c:v>131.6829610512037</c:v>
                </c:pt>
                <c:pt idx="15">
                  <c:v>154.58763300804867</c:v>
                </c:pt>
                <c:pt idx="16">
                  <c:v>143.7977524614756</c:v>
                </c:pt>
                <c:pt idx="17">
                  <c:v>152.39410051723135</c:v>
                </c:pt>
                <c:pt idx="18">
                  <c:v>167.70790838354293</c:v>
                </c:pt>
                <c:pt idx="19">
                  <c:v>169.4205812512734</c:v>
                </c:pt>
                <c:pt idx="20">
                  <c:v>169.71816122054713</c:v>
                </c:pt>
                <c:pt idx="21">
                  <c:v>169.97800842526155</c:v>
                </c:pt>
                <c:pt idx="22">
                  <c:v>168.30340598394744</c:v>
                </c:pt>
                <c:pt idx="23">
                  <c:v>162.62701759788831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'02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'!$H$9:$H$32</c:f>
              <c:numCache>
                <c:formatCode>0.00</c:formatCode>
                <c:ptCount val="24"/>
                <c:pt idx="0">
                  <c:v>85.274092659118793</c:v>
                </c:pt>
                <c:pt idx="1">
                  <c:v>76.501598133949898</c:v>
                </c:pt>
                <c:pt idx="2">
                  <c:v>78.057712985489772</c:v>
                </c:pt>
                <c:pt idx="3">
                  <c:v>79.422698188305546</c:v>
                </c:pt>
                <c:pt idx="4">
                  <c:v>80.230282184261057</c:v>
                </c:pt>
                <c:pt idx="5">
                  <c:v>89.809816226107557</c:v>
                </c:pt>
                <c:pt idx="6">
                  <c:v>77.579323352376562</c:v>
                </c:pt>
                <c:pt idx="7">
                  <c:v>67.401147081858767</c:v>
                </c:pt>
                <c:pt idx="8">
                  <c:v>59.597916283978151</c:v>
                </c:pt>
                <c:pt idx="9">
                  <c:v>57.865285650276562</c:v>
                </c:pt>
                <c:pt idx="10">
                  <c:v>65.257029390856232</c:v>
                </c:pt>
                <c:pt idx="11">
                  <c:v>49.727373327424154</c:v>
                </c:pt>
                <c:pt idx="12">
                  <c:v>49.24484727222616</c:v>
                </c:pt>
                <c:pt idx="13">
                  <c:v>51.435504891898155</c:v>
                </c:pt>
                <c:pt idx="14">
                  <c:v>67.21869350126795</c:v>
                </c:pt>
                <c:pt idx="15">
                  <c:v>61.269905747052434</c:v>
                </c:pt>
                <c:pt idx="16">
                  <c:v>91.769372123853358</c:v>
                </c:pt>
                <c:pt idx="17">
                  <c:v>90.164899452757169</c:v>
                </c:pt>
                <c:pt idx="18">
                  <c:v>97.779142228089114</c:v>
                </c:pt>
                <c:pt idx="19">
                  <c:v>99.520050905815239</c:v>
                </c:pt>
                <c:pt idx="20">
                  <c:v>98.173890471520735</c:v>
                </c:pt>
                <c:pt idx="21">
                  <c:v>98.577823561599033</c:v>
                </c:pt>
                <c:pt idx="22">
                  <c:v>95.923424053682979</c:v>
                </c:pt>
                <c:pt idx="23">
                  <c:v>91.383367576137971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'02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'!$I$9:$I$32</c:f>
              <c:numCache>
                <c:formatCode>0.00</c:formatCode>
                <c:ptCount val="24"/>
                <c:pt idx="0">
                  <c:v>9.4664650342100369</c:v>
                </c:pt>
                <c:pt idx="1">
                  <c:v>8.6354184102373122</c:v>
                </c:pt>
                <c:pt idx="2">
                  <c:v>8.5050807505150967</c:v>
                </c:pt>
                <c:pt idx="3">
                  <c:v>8.5180005152650349</c:v>
                </c:pt>
                <c:pt idx="4">
                  <c:v>8.5411800950222609</c:v>
                </c:pt>
                <c:pt idx="5">
                  <c:v>8.7243368546619902</c:v>
                </c:pt>
                <c:pt idx="6">
                  <c:v>7.613998950542074</c:v>
                </c:pt>
                <c:pt idx="7">
                  <c:v>8.6559380483594364</c:v>
                </c:pt>
                <c:pt idx="8">
                  <c:v>9.4885047120046604</c:v>
                </c:pt>
                <c:pt idx="9">
                  <c:v>9.915238761205293</c:v>
                </c:pt>
                <c:pt idx="10">
                  <c:v>9.7203014135126491</c:v>
                </c:pt>
                <c:pt idx="11">
                  <c:v>8.8679744091197303</c:v>
                </c:pt>
                <c:pt idx="12">
                  <c:v>9.1947691357358305</c:v>
                </c:pt>
                <c:pt idx="13">
                  <c:v>9.1579097113031391</c:v>
                </c:pt>
                <c:pt idx="14">
                  <c:v>9.4383454475283681</c:v>
                </c:pt>
                <c:pt idx="15">
                  <c:v>9.7324612448988628</c:v>
                </c:pt>
                <c:pt idx="16">
                  <c:v>10.172875414671045</c:v>
                </c:pt>
                <c:pt idx="17">
                  <c:v>9.821000030011481</c:v>
                </c:pt>
                <c:pt idx="18">
                  <c:v>10.672949388367931</c:v>
                </c:pt>
                <c:pt idx="19">
                  <c:v>10.809367842911319</c:v>
                </c:pt>
                <c:pt idx="20">
                  <c:v>10.767948307932135</c:v>
                </c:pt>
                <c:pt idx="21">
                  <c:v>10.794168013139403</c:v>
                </c:pt>
                <c:pt idx="22">
                  <c:v>10.623169962369593</c:v>
                </c:pt>
                <c:pt idx="23">
                  <c:v>10.219614825973741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'02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</c:v>
                </c:pt>
                <c:pt idx="6">
                  <c:v>4.2</c:v>
                </c:pt>
                <c:pt idx="7">
                  <c:v>6</c:v>
                </c:pt>
                <c:pt idx="8">
                  <c:v>9.6</c:v>
                </c:pt>
                <c:pt idx="9">
                  <c:v>17.5</c:v>
                </c:pt>
                <c:pt idx="10">
                  <c:v>19.5</c:v>
                </c:pt>
                <c:pt idx="11">
                  <c:v>16.7</c:v>
                </c:pt>
                <c:pt idx="12">
                  <c:v>16.7</c:v>
                </c:pt>
                <c:pt idx="13">
                  <c:v>10.8</c:v>
                </c:pt>
                <c:pt idx="14">
                  <c:v>3</c:v>
                </c:pt>
                <c:pt idx="15">
                  <c:v>3.9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'02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'02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'02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'02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MAR 23 '!$AJ$9:$AJ$32</c:f>
              <c:numCache>
                <c:formatCode>0.00</c:formatCode>
                <c:ptCount val="24"/>
                <c:pt idx="0">
                  <c:v>149.66944230667116</c:v>
                </c:pt>
                <c:pt idx="1">
                  <c:v>137.40298345581277</c:v>
                </c:pt>
                <c:pt idx="2">
                  <c:v>132.54720626399512</c:v>
                </c:pt>
                <c:pt idx="3">
                  <c:v>131.50930129642938</c:v>
                </c:pt>
                <c:pt idx="4">
                  <c:v>131.28853772071668</c:v>
                </c:pt>
                <c:pt idx="5">
                  <c:v>125.96584691923044</c:v>
                </c:pt>
                <c:pt idx="6">
                  <c:v>108.25667769708136</c:v>
                </c:pt>
                <c:pt idx="7">
                  <c:v>132.95291486978178</c:v>
                </c:pt>
                <c:pt idx="8">
                  <c:v>146.84357900401719</c:v>
                </c:pt>
                <c:pt idx="9">
                  <c:v>155.26947558851816</c:v>
                </c:pt>
                <c:pt idx="10">
                  <c:v>172.51266919563113</c:v>
                </c:pt>
                <c:pt idx="11">
                  <c:v>134.71465226345609</c:v>
                </c:pt>
                <c:pt idx="12">
                  <c:v>142.86038359203798</c:v>
                </c:pt>
                <c:pt idx="13">
                  <c:v>141.20658539679872</c:v>
                </c:pt>
                <c:pt idx="14">
                  <c:v>134.6829610512037</c:v>
                </c:pt>
                <c:pt idx="15">
                  <c:v>158.48763300804868</c:v>
                </c:pt>
                <c:pt idx="16">
                  <c:v>145.1977524614756</c:v>
                </c:pt>
                <c:pt idx="17">
                  <c:v>152.39410051723135</c:v>
                </c:pt>
                <c:pt idx="18">
                  <c:v>167.70790838354293</c:v>
                </c:pt>
                <c:pt idx="19">
                  <c:v>169.4205812512734</c:v>
                </c:pt>
                <c:pt idx="20">
                  <c:v>169.71816122054713</c:v>
                </c:pt>
                <c:pt idx="21">
                  <c:v>169.97800842526155</c:v>
                </c:pt>
                <c:pt idx="22">
                  <c:v>168.30340598394744</c:v>
                </c:pt>
                <c:pt idx="23">
                  <c:v>162.62701759788831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'02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'02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MAR 23 '!$AL$9:$AL$32</c:f>
              <c:numCache>
                <c:formatCode>0.00</c:formatCode>
                <c:ptCount val="24"/>
                <c:pt idx="0">
                  <c:v>85.274092659118793</c:v>
                </c:pt>
                <c:pt idx="1">
                  <c:v>76.501598133949898</c:v>
                </c:pt>
                <c:pt idx="2">
                  <c:v>78.057712985489772</c:v>
                </c:pt>
                <c:pt idx="3">
                  <c:v>79.422698188305546</c:v>
                </c:pt>
                <c:pt idx="4">
                  <c:v>80.230282184261057</c:v>
                </c:pt>
                <c:pt idx="5">
                  <c:v>90.189816226107553</c:v>
                </c:pt>
                <c:pt idx="6">
                  <c:v>79.789323352376556</c:v>
                </c:pt>
                <c:pt idx="7">
                  <c:v>81.47114708185876</c:v>
                </c:pt>
                <c:pt idx="8">
                  <c:v>88.657916283978153</c:v>
                </c:pt>
                <c:pt idx="9">
                  <c:v>91.035285650276563</c:v>
                </c:pt>
                <c:pt idx="10">
                  <c:v>68.857029390856226</c:v>
                </c:pt>
                <c:pt idx="11">
                  <c:v>85.077373327424155</c:v>
                </c:pt>
                <c:pt idx="12">
                  <c:v>85.204847272226161</c:v>
                </c:pt>
                <c:pt idx="13">
                  <c:v>85.925504891898157</c:v>
                </c:pt>
                <c:pt idx="14">
                  <c:v>99.548693501267948</c:v>
                </c:pt>
                <c:pt idx="15">
                  <c:v>83.189905747052435</c:v>
                </c:pt>
                <c:pt idx="16">
                  <c:v>107.62937212385336</c:v>
                </c:pt>
                <c:pt idx="17">
                  <c:v>91.524899452757168</c:v>
                </c:pt>
                <c:pt idx="18">
                  <c:v>97.779142228089114</c:v>
                </c:pt>
                <c:pt idx="19">
                  <c:v>99.520050905815239</c:v>
                </c:pt>
                <c:pt idx="20">
                  <c:v>98.173890471520735</c:v>
                </c:pt>
                <c:pt idx="21">
                  <c:v>98.577823561599033</c:v>
                </c:pt>
                <c:pt idx="22">
                  <c:v>95.923424053682979</c:v>
                </c:pt>
                <c:pt idx="23">
                  <c:v>91.383367576137971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15" zoomScale="85" zoomScaleNormal="85" zoomScaleSheetLayoutView="85" workbookViewId="0">
      <selection activeCell="G46" sqref="G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103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44987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91</v>
      </c>
      <c r="AG4" s="208"/>
      <c r="AH4" s="208"/>
      <c r="AI4" s="208"/>
      <c r="AJ4" s="186" t="s">
        <v>104</v>
      </c>
      <c r="AK4" s="187"/>
      <c r="AL4" s="186" t="s">
        <v>105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92</v>
      </c>
      <c r="S6" s="193"/>
      <c r="T6" s="193"/>
      <c r="U6" s="193"/>
      <c r="V6" s="193"/>
      <c r="W6" s="193"/>
      <c r="X6" s="193"/>
      <c r="Y6" s="193"/>
      <c r="Z6" s="192" t="s">
        <v>93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90</v>
      </c>
      <c r="Y7" s="159"/>
      <c r="Z7" s="143" t="s">
        <v>3</v>
      </c>
      <c r="AA7" s="157"/>
      <c r="AB7" s="157"/>
      <c r="AC7" s="144"/>
      <c r="AD7" s="149" t="s">
        <v>90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17.89</v>
      </c>
      <c r="C9" s="51">
        <f t="shared" ref="C9:C32" si="0">AK9-AE9</f>
        <v>-3.7520627702279086</v>
      </c>
      <c r="D9" s="52">
        <f t="shared" ref="D9:D32" si="1">AM9-Y9</f>
        <v>33.969279331416217</v>
      </c>
      <c r="E9" s="59">
        <f t="shared" ref="E9:E32" si="2">(AG9+AI9)-Q9</f>
        <v>-12.327216561188262</v>
      </c>
      <c r="F9" s="76">
        <v>244.41</v>
      </c>
      <c r="G9" s="52">
        <f t="shared" ref="G9:G32" si="3">AJ9-AD9</f>
        <v>149.66944230667116</v>
      </c>
      <c r="H9" s="52">
        <f t="shared" ref="H9:H32" si="4">AL9-X9</f>
        <v>85.274092659118793</v>
      </c>
      <c r="I9" s="53">
        <f t="shared" ref="I9:I32" si="5">(AH9+AF9)-P9</f>
        <v>9.4664650342100369</v>
      </c>
      <c r="J9" s="58">
        <v>0</v>
      </c>
      <c r="K9" s="84">
        <v>20.059999999999999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20.059999999999999</v>
      </c>
      <c r="R9" s="91">
        <v>0</v>
      </c>
      <c r="S9" s="84">
        <v>0</v>
      </c>
      <c r="T9" s="84">
        <v>0</v>
      </c>
      <c r="U9" s="84">
        <v>54.96</v>
      </c>
      <c r="V9" s="68">
        <v>0</v>
      </c>
      <c r="W9" s="90">
        <v>63.18</v>
      </c>
      <c r="X9" s="94">
        <f>R9+T9+V9</f>
        <v>0</v>
      </c>
      <c r="Y9" s="95">
        <f>S9+U9+W9</f>
        <v>118.14</v>
      </c>
      <c r="Z9" s="91">
        <v>0</v>
      </c>
      <c r="AA9" s="84">
        <v>0</v>
      </c>
      <c r="AB9" s="84">
        <v>0</v>
      </c>
      <c r="AC9" s="84">
        <v>106.75</v>
      </c>
      <c r="AD9" s="96">
        <f>Z9+AB9</f>
        <v>0</v>
      </c>
      <c r="AE9" s="52">
        <f>AA9+AC9</f>
        <v>106.75</v>
      </c>
      <c r="AF9" s="116">
        <v>0.185809811827957</v>
      </c>
      <c r="AG9" s="117">
        <v>0.38345564516128999</v>
      </c>
      <c r="AH9" s="54">
        <f t="shared" ref="AH9:AH32" si="6">(F9+P9+X9+AD9)-(AJ9+AL9+AF9)</f>
        <v>9.2806552223820802</v>
      </c>
      <c r="AI9" s="63">
        <f t="shared" ref="AI9:AI32" si="7">(B9+Q9+Y9+AE9)-(AM9+AK9+AG9)</f>
        <v>7.3493277936504455</v>
      </c>
      <c r="AJ9" s="64">
        <v>149.66944230667116</v>
      </c>
      <c r="AK9" s="61">
        <v>102.99793722977209</v>
      </c>
      <c r="AL9" s="66">
        <v>85.274092659118793</v>
      </c>
      <c r="AM9" s="61">
        <v>152.10927933141622</v>
      </c>
      <c r="AS9" s="121"/>
      <c r="BA9" s="42"/>
      <c r="BB9" s="42"/>
    </row>
    <row r="10" spans="1:54" ht="15.75" x14ac:dyDescent="0.25">
      <c r="A10" s="25">
        <v>2</v>
      </c>
      <c r="B10" s="69">
        <v>22.78</v>
      </c>
      <c r="C10" s="51">
        <f t="shared" si="0"/>
        <v>3.2547876695823987</v>
      </c>
      <c r="D10" s="52">
        <f t="shared" si="1"/>
        <v>32.070532234302675</v>
      </c>
      <c r="E10" s="59">
        <f t="shared" si="2"/>
        <v>-12.545319903885055</v>
      </c>
      <c r="F10" s="68">
        <v>222.54</v>
      </c>
      <c r="G10" s="52">
        <f t="shared" si="3"/>
        <v>137.40298345581277</v>
      </c>
      <c r="H10" s="52">
        <f t="shared" si="4"/>
        <v>76.501598133949898</v>
      </c>
      <c r="I10" s="53">
        <f t="shared" si="5"/>
        <v>8.6354184102373122</v>
      </c>
      <c r="J10" s="58">
        <v>0</v>
      </c>
      <c r="K10" s="81">
        <v>20.059999999999999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20.059999999999999</v>
      </c>
      <c r="R10" s="91">
        <v>0</v>
      </c>
      <c r="S10" s="84">
        <v>0</v>
      </c>
      <c r="T10" s="84">
        <v>0</v>
      </c>
      <c r="U10" s="84">
        <v>54.93</v>
      </c>
      <c r="V10" s="84">
        <v>0</v>
      </c>
      <c r="W10" s="84">
        <v>62.86</v>
      </c>
      <c r="X10" s="94">
        <f t="shared" ref="X10:X32" si="10">R10+T10+V10</f>
        <v>0</v>
      </c>
      <c r="Y10" s="95">
        <f t="shared" ref="Y10:Y32" si="11">S10+U10+W10</f>
        <v>117.78999999999999</v>
      </c>
      <c r="Z10" s="91">
        <v>0</v>
      </c>
      <c r="AA10" s="84">
        <v>0</v>
      </c>
      <c r="AB10" s="84">
        <v>0</v>
      </c>
      <c r="AC10" s="84">
        <v>94.42</v>
      </c>
      <c r="AD10" s="96">
        <f t="shared" ref="AD10:AD32" si="12">Z10+AB10</f>
        <v>0</v>
      </c>
      <c r="AE10" s="52">
        <f t="shared" ref="AE10:AE32" si="13">AA10+AC10</f>
        <v>94.42</v>
      </c>
      <c r="AF10" s="118">
        <v>0.185809811827957</v>
      </c>
      <c r="AG10" s="117">
        <v>0.38345564516128999</v>
      </c>
      <c r="AH10" s="54">
        <f t="shared" si="6"/>
        <v>8.4496085984093554</v>
      </c>
      <c r="AI10" s="63">
        <f t="shared" si="7"/>
        <v>7.1312244509536526</v>
      </c>
      <c r="AJ10" s="64">
        <v>137.40298345581277</v>
      </c>
      <c r="AK10" s="61">
        <v>97.6747876695824</v>
      </c>
      <c r="AL10" s="66">
        <v>76.501598133949898</v>
      </c>
      <c r="AM10" s="61">
        <v>149.86053223430267</v>
      </c>
      <c r="AS10" s="121"/>
      <c r="BA10" s="42"/>
      <c r="BB10" s="42"/>
    </row>
    <row r="11" spans="1:54" ht="15" customHeight="1" x14ac:dyDescent="0.25">
      <c r="A11" s="25">
        <v>3</v>
      </c>
      <c r="B11" s="69">
        <v>21.31</v>
      </c>
      <c r="C11" s="51">
        <f t="shared" si="0"/>
        <v>-1.2967129444736258</v>
      </c>
      <c r="D11" s="52">
        <f t="shared" si="1"/>
        <v>35.618875325734564</v>
      </c>
      <c r="E11" s="59">
        <f t="shared" si="2"/>
        <v>-13.012162381260922</v>
      </c>
      <c r="F11" s="68">
        <v>219.11</v>
      </c>
      <c r="G11" s="52">
        <f t="shared" si="3"/>
        <v>132.54720626399512</v>
      </c>
      <c r="H11" s="52">
        <f t="shared" si="4"/>
        <v>78.057712985489772</v>
      </c>
      <c r="I11" s="53">
        <f t="shared" si="5"/>
        <v>8.5050807505150967</v>
      </c>
      <c r="J11" s="58">
        <v>0</v>
      </c>
      <c r="K11" s="81">
        <v>20.079999999999998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20.079999999999998</v>
      </c>
      <c r="R11" s="91">
        <v>0</v>
      </c>
      <c r="S11" s="84">
        <v>0</v>
      </c>
      <c r="T11" s="84">
        <v>0</v>
      </c>
      <c r="U11" s="84">
        <v>40.369999999999997</v>
      </c>
      <c r="V11" s="84">
        <v>0</v>
      </c>
      <c r="W11" s="84">
        <v>62.91</v>
      </c>
      <c r="X11" s="94">
        <f t="shared" si="10"/>
        <v>0</v>
      </c>
      <c r="Y11" s="95">
        <f t="shared" si="11"/>
        <v>103.28</v>
      </c>
      <c r="Z11" s="91">
        <v>0</v>
      </c>
      <c r="AA11" s="84">
        <v>0</v>
      </c>
      <c r="AB11" s="84">
        <v>0</v>
      </c>
      <c r="AC11" s="84">
        <v>94.42</v>
      </c>
      <c r="AD11" s="96">
        <f t="shared" si="12"/>
        <v>0</v>
      </c>
      <c r="AE11" s="52">
        <f t="shared" si="13"/>
        <v>94.42</v>
      </c>
      <c r="AF11" s="118">
        <v>0.185809811827957</v>
      </c>
      <c r="AG11" s="117">
        <v>0.38345564516128999</v>
      </c>
      <c r="AH11" s="54">
        <f t="shared" si="6"/>
        <v>8.31927093868714</v>
      </c>
      <c r="AI11" s="63">
        <f t="shared" si="7"/>
        <v>6.6843819735777856</v>
      </c>
      <c r="AJ11" s="64">
        <v>132.54720626399512</v>
      </c>
      <c r="AK11" s="61">
        <v>93.123287055526376</v>
      </c>
      <c r="AL11" s="66">
        <v>78.057712985489772</v>
      </c>
      <c r="AM11" s="61">
        <v>138.89887532573456</v>
      </c>
      <c r="AS11" s="121"/>
      <c r="BA11" s="42"/>
      <c r="BB11" s="42"/>
    </row>
    <row r="12" spans="1:54" ht="15" customHeight="1" x14ac:dyDescent="0.25">
      <c r="A12" s="25">
        <v>4</v>
      </c>
      <c r="B12" s="69">
        <v>12.63</v>
      </c>
      <c r="C12" s="51">
        <f t="shared" si="0"/>
        <v>-9.5387859292706878</v>
      </c>
      <c r="D12" s="52">
        <f t="shared" si="1"/>
        <v>35.645674749896926</v>
      </c>
      <c r="E12" s="59">
        <f t="shared" si="2"/>
        <v>-13.476888820626247</v>
      </c>
      <c r="F12" s="68">
        <v>219.45</v>
      </c>
      <c r="G12" s="52">
        <f t="shared" si="3"/>
        <v>131.50930129642938</v>
      </c>
      <c r="H12" s="52">
        <f t="shared" si="4"/>
        <v>79.422698188305546</v>
      </c>
      <c r="I12" s="53">
        <f t="shared" si="5"/>
        <v>8.5180005152650349</v>
      </c>
      <c r="J12" s="58">
        <v>0</v>
      </c>
      <c r="K12" s="81">
        <v>20.190000000000001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20.190000000000001</v>
      </c>
      <c r="R12" s="91">
        <v>0</v>
      </c>
      <c r="S12" s="84">
        <v>0</v>
      </c>
      <c r="T12" s="84">
        <v>0</v>
      </c>
      <c r="U12" s="84">
        <v>40.369999999999997</v>
      </c>
      <c r="V12" s="84">
        <v>0</v>
      </c>
      <c r="W12" s="84">
        <v>63.22</v>
      </c>
      <c r="X12" s="94">
        <f t="shared" si="10"/>
        <v>0</v>
      </c>
      <c r="Y12" s="95">
        <f t="shared" si="11"/>
        <v>103.59</v>
      </c>
      <c r="Z12" s="91">
        <v>0</v>
      </c>
      <c r="AA12" s="84">
        <v>0</v>
      </c>
      <c r="AB12" s="84">
        <v>0</v>
      </c>
      <c r="AC12" s="84">
        <v>90.01</v>
      </c>
      <c r="AD12" s="96">
        <f t="shared" si="12"/>
        <v>0</v>
      </c>
      <c r="AE12" s="52">
        <f t="shared" si="13"/>
        <v>90.01</v>
      </c>
      <c r="AF12" s="118">
        <v>0.185809811827957</v>
      </c>
      <c r="AG12" s="117">
        <v>0.38345564516128999</v>
      </c>
      <c r="AH12" s="54">
        <f t="shared" si="6"/>
        <v>8.3321907034370781</v>
      </c>
      <c r="AI12" s="63">
        <f t="shared" si="7"/>
        <v>6.3296555342124634</v>
      </c>
      <c r="AJ12" s="64">
        <v>131.50930129642938</v>
      </c>
      <c r="AK12" s="61">
        <v>80.471214070729317</v>
      </c>
      <c r="AL12" s="66">
        <v>79.422698188305546</v>
      </c>
      <c r="AM12" s="61">
        <v>139.23567474989693</v>
      </c>
      <c r="AS12" s="121"/>
      <c r="BA12" s="42"/>
      <c r="BB12" s="42"/>
    </row>
    <row r="13" spans="1:54" ht="15.75" x14ac:dyDescent="0.25">
      <c r="A13" s="25">
        <v>5</v>
      </c>
      <c r="B13" s="69">
        <v>47.22</v>
      </c>
      <c r="C13" s="51">
        <f t="shared" si="0"/>
        <v>11.224244123958783</v>
      </c>
      <c r="D13" s="52">
        <f t="shared" si="1"/>
        <v>48.811685884250466</v>
      </c>
      <c r="E13" s="59">
        <f t="shared" si="2"/>
        <v>-12.815930008209222</v>
      </c>
      <c r="F13" s="68">
        <v>220.06</v>
      </c>
      <c r="G13" s="52">
        <f t="shared" si="3"/>
        <v>131.28853772071668</v>
      </c>
      <c r="H13" s="52">
        <f t="shared" si="4"/>
        <v>80.230282184261057</v>
      </c>
      <c r="I13" s="53">
        <f t="shared" si="5"/>
        <v>8.5411800950222609</v>
      </c>
      <c r="J13" s="58">
        <v>0</v>
      </c>
      <c r="K13" s="81">
        <v>19.97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19.97</v>
      </c>
      <c r="R13" s="91">
        <v>0</v>
      </c>
      <c r="S13" s="84">
        <v>0</v>
      </c>
      <c r="T13" s="84">
        <v>0</v>
      </c>
      <c r="U13" s="84">
        <v>40.36</v>
      </c>
      <c r="V13" s="84">
        <v>0</v>
      </c>
      <c r="W13" s="84">
        <v>63.2</v>
      </c>
      <c r="X13" s="94">
        <f t="shared" si="10"/>
        <v>0</v>
      </c>
      <c r="Y13" s="95">
        <f t="shared" si="11"/>
        <v>103.56</v>
      </c>
      <c r="Z13" s="91">
        <v>0</v>
      </c>
      <c r="AA13" s="84">
        <v>0</v>
      </c>
      <c r="AB13" s="84">
        <v>0</v>
      </c>
      <c r="AC13" s="84">
        <v>71.42</v>
      </c>
      <c r="AD13" s="96">
        <f t="shared" si="12"/>
        <v>0</v>
      </c>
      <c r="AE13" s="52">
        <f t="shared" si="13"/>
        <v>71.42</v>
      </c>
      <c r="AF13" s="118">
        <v>0.185809811827957</v>
      </c>
      <c r="AG13" s="117">
        <v>0.38345564516128999</v>
      </c>
      <c r="AH13" s="54">
        <f t="shared" si="6"/>
        <v>8.3553702831943042</v>
      </c>
      <c r="AI13" s="63">
        <f t="shared" si="7"/>
        <v>6.7706143466294861</v>
      </c>
      <c r="AJ13" s="64">
        <v>131.28853772071668</v>
      </c>
      <c r="AK13" s="61">
        <v>82.644244123958785</v>
      </c>
      <c r="AL13" s="66">
        <v>80.230282184261057</v>
      </c>
      <c r="AM13" s="61">
        <v>152.37168588425047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27.47</v>
      </c>
      <c r="C14" s="51">
        <f t="shared" si="0"/>
        <v>11.355378188147526</v>
      </c>
      <c r="D14" s="52">
        <f t="shared" si="1"/>
        <v>29.062858214575968</v>
      </c>
      <c r="E14" s="59">
        <f t="shared" si="2"/>
        <v>-12.948236402723477</v>
      </c>
      <c r="F14" s="68">
        <v>221</v>
      </c>
      <c r="G14" s="52">
        <f t="shared" si="3"/>
        <v>122.46584691923044</v>
      </c>
      <c r="H14" s="52">
        <f t="shared" si="4"/>
        <v>89.809816226107557</v>
      </c>
      <c r="I14" s="53">
        <f t="shared" si="5"/>
        <v>8.7243368546619902</v>
      </c>
      <c r="J14" s="58">
        <v>0</v>
      </c>
      <c r="K14" s="81">
        <v>19.95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19.95</v>
      </c>
      <c r="R14" s="91">
        <v>0.38</v>
      </c>
      <c r="S14" s="84">
        <v>0</v>
      </c>
      <c r="T14" s="84">
        <v>0</v>
      </c>
      <c r="U14" s="84">
        <v>53.44</v>
      </c>
      <c r="V14" s="84">
        <v>0</v>
      </c>
      <c r="W14" s="84">
        <v>63.08</v>
      </c>
      <c r="X14" s="94">
        <f t="shared" si="10"/>
        <v>0.38</v>
      </c>
      <c r="Y14" s="95">
        <f t="shared" si="11"/>
        <v>116.52</v>
      </c>
      <c r="Z14" s="91">
        <v>3.5</v>
      </c>
      <c r="AA14" s="84">
        <v>0</v>
      </c>
      <c r="AB14" s="84">
        <v>0</v>
      </c>
      <c r="AC14" s="84">
        <v>72.790000000000006</v>
      </c>
      <c r="AD14" s="96">
        <f t="shared" si="12"/>
        <v>3.5</v>
      </c>
      <c r="AE14" s="52">
        <f t="shared" si="13"/>
        <v>72.790000000000006</v>
      </c>
      <c r="AF14" s="118">
        <v>0.185809811827957</v>
      </c>
      <c r="AG14" s="117">
        <v>0.38345564516128999</v>
      </c>
      <c r="AH14" s="54">
        <f t="shared" si="6"/>
        <v>8.5385270428340334</v>
      </c>
      <c r="AI14" s="63">
        <f t="shared" si="7"/>
        <v>6.6183079521152308</v>
      </c>
      <c r="AJ14" s="64">
        <v>125.96584691923044</v>
      </c>
      <c r="AK14" s="61">
        <v>84.145378188147532</v>
      </c>
      <c r="AL14" s="66">
        <v>90.189816226107553</v>
      </c>
      <c r="AM14" s="61">
        <v>145.58285821457596</v>
      </c>
      <c r="AS14" s="121"/>
      <c r="BA14" s="42"/>
      <c r="BB14" s="42"/>
    </row>
    <row r="15" spans="1:54" ht="15.75" x14ac:dyDescent="0.25">
      <c r="A15" s="25">
        <v>7</v>
      </c>
      <c r="B15" s="69">
        <v>18.52</v>
      </c>
      <c r="C15" s="51">
        <f t="shared" si="0"/>
        <v>10.220299363692334</v>
      </c>
      <c r="D15" s="52">
        <f t="shared" si="1"/>
        <v>21.488276209457027</v>
      </c>
      <c r="E15" s="59">
        <f t="shared" si="2"/>
        <v>-13.188575573149336</v>
      </c>
      <c r="F15" s="68">
        <v>189.25</v>
      </c>
      <c r="G15" s="52">
        <f t="shared" si="3"/>
        <v>104.05667769708135</v>
      </c>
      <c r="H15" s="52">
        <f t="shared" si="4"/>
        <v>77.579323352376562</v>
      </c>
      <c r="I15" s="53">
        <f t="shared" si="5"/>
        <v>7.613998950542074</v>
      </c>
      <c r="J15" s="58">
        <v>0</v>
      </c>
      <c r="K15" s="81">
        <v>19.97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19.97</v>
      </c>
      <c r="R15" s="91">
        <v>2.21</v>
      </c>
      <c r="S15" s="84">
        <v>0</v>
      </c>
      <c r="T15" s="84">
        <v>0</v>
      </c>
      <c r="U15" s="84">
        <v>53.95</v>
      </c>
      <c r="V15" s="84">
        <v>0</v>
      </c>
      <c r="W15" s="84">
        <v>63.47</v>
      </c>
      <c r="X15" s="94">
        <f t="shared" si="10"/>
        <v>2.21</v>
      </c>
      <c r="Y15" s="95">
        <f t="shared" si="11"/>
        <v>117.42</v>
      </c>
      <c r="Z15" s="91">
        <v>4.2</v>
      </c>
      <c r="AA15" s="84">
        <v>0</v>
      </c>
      <c r="AB15" s="84">
        <v>0</v>
      </c>
      <c r="AC15" s="84">
        <v>72.95</v>
      </c>
      <c r="AD15" s="96">
        <f t="shared" si="12"/>
        <v>4.2</v>
      </c>
      <c r="AE15" s="52">
        <f t="shared" si="13"/>
        <v>72.95</v>
      </c>
      <c r="AF15" s="118">
        <v>0.185809811827957</v>
      </c>
      <c r="AG15" s="117">
        <v>0.38345564516128999</v>
      </c>
      <c r="AH15" s="54">
        <f t="shared" si="6"/>
        <v>7.4281891387141172</v>
      </c>
      <c r="AI15" s="63">
        <f t="shared" si="7"/>
        <v>6.3979687816893716</v>
      </c>
      <c r="AJ15" s="64">
        <v>108.25667769708136</v>
      </c>
      <c r="AK15" s="61">
        <v>83.170299363692337</v>
      </c>
      <c r="AL15" s="66">
        <v>79.789323352376556</v>
      </c>
      <c r="AM15" s="61">
        <v>138.90827620945703</v>
      </c>
      <c r="AS15" s="121"/>
      <c r="BA15" s="42"/>
      <c r="BB15" s="42"/>
    </row>
    <row r="16" spans="1:54" ht="15.75" x14ac:dyDescent="0.25">
      <c r="A16" s="25">
        <v>8</v>
      </c>
      <c r="B16" s="69">
        <v>25.98</v>
      </c>
      <c r="C16" s="51">
        <f t="shared" si="0"/>
        <v>-3.4545270557733971</v>
      </c>
      <c r="D16" s="52">
        <f t="shared" si="1"/>
        <v>42.4228852696438</v>
      </c>
      <c r="E16" s="59">
        <f t="shared" si="2"/>
        <v>-12.988358213870423</v>
      </c>
      <c r="F16" s="68">
        <v>203.01</v>
      </c>
      <c r="G16" s="52">
        <f t="shared" si="3"/>
        <v>126.95291486978178</v>
      </c>
      <c r="H16" s="52">
        <f t="shared" si="4"/>
        <v>67.401147081858767</v>
      </c>
      <c r="I16" s="53">
        <f t="shared" si="5"/>
        <v>8.6559380483594364</v>
      </c>
      <c r="J16" s="58">
        <v>0</v>
      </c>
      <c r="K16" s="81">
        <v>20.010000000000002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20.010000000000002</v>
      </c>
      <c r="R16" s="91">
        <v>14.07</v>
      </c>
      <c r="S16" s="84">
        <v>0</v>
      </c>
      <c r="T16" s="84">
        <v>0</v>
      </c>
      <c r="U16" s="84">
        <v>54.24</v>
      </c>
      <c r="V16" s="84">
        <v>0</v>
      </c>
      <c r="W16" s="84">
        <v>63.71</v>
      </c>
      <c r="X16" s="94">
        <f t="shared" si="10"/>
        <v>14.07</v>
      </c>
      <c r="Y16" s="95">
        <f t="shared" si="11"/>
        <v>117.95</v>
      </c>
      <c r="Z16" s="91">
        <v>6</v>
      </c>
      <c r="AA16" s="84">
        <v>0</v>
      </c>
      <c r="AB16" s="84">
        <v>0</v>
      </c>
      <c r="AC16" s="84">
        <v>73.5</v>
      </c>
      <c r="AD16" s="96">
        <f t="shared" si="12"/>
        <v>6</v>
      </c>
      <c r="AE16" s="52">
        <f t="shared" si="13"/>
        <v>73.5</v>
      </c>
      <c r="AF16" s="118">
        <v>0.185809811827957</v>
      </c>
      <c r="AG16" s="117">
        <v>0.38345564516128999</v>
      </c>
      <c r="AH16" s="54">
        <f t="shared" si="6"/>
        <v>8.4701282365314796</v>
      </c>
      <c r="AI16" s="63">
        <f t="shared" si="7"/>
        <v>6.638186140968287</v>
      </c>
      <c r="AJ16" s="64">
        <v>132.95291486978178</v>
      </c>
      <c r="AK16" s="61">
        <v>70.045472944226603</v>
      </c>
      <c r="AL16" s="66">
        <v>81.47114708185876</v>
      </c>
      <c r="AM16" s="61">
        <v>160.3728852696438</v>
      </c>
      <c r="AS16" s="121"/>
      <c r="BA16" s="42"/>
      <c r="BB16" s="42"/>
    </row>
    <row r="17" spans="1:54" ht="15.75" x14ac:dyDescent="0.25">
      <c r="A17" s="25">
        <v>9</v>
      </c>
      <c r="B17" s="69">
        <v>72.56</v>
      </c>
      <c r="C17" s="51">
        <f t="shared" si="0"/>
        <v>12.979751487255797</v>
      </c>
      <c r="D17" s="52">
        <f t="shared" si="1"/>
        <v>71.828627202649386</v>
      </c>
      <c r="E17" s="59">
        <f t="shared" si="2"/>
        <v>-12.248378689905177</v>
      </c>
      <c r="F17" s="68">
        <v>206.33</v>
      </c>
      <c r="G17" s="52">
        <f t="shared" si="3"/>
        <v>137.24357900401719</v>
      </c>
      <c r="H17" s="52">
        <f t="shared" si="4"/>
        <v>59.597916283978151</v>
      </c>
      <c r="I17" s="53">
        <f t="shared" si="5"/>
        <v>9.4885047120046604</v>
      </c>
      <c r="J17" s="58">
        <v>0</v>
      </c>
      <c r="K17" s="81">
        <v>20.010000000000002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20.010000000000002</v>
      </c>
      <c r="R17" s="91">
        <v>29.06</v>
      </c>
      <c r="S17" s="84">
        <v>0</v>
      </c>
      <c r="T17" s="84">
        <v>0</v>
      </c>
      <c r="U17" s="84">
        <v>35.25</v>
      </c>
      <c r="V17" s="84">
        <v>0</v>
      </c>
      <c r="W17" s="84">
        <v>62.9</v>
      </c>
      <c r="X17" s="94">
        <f t="shared" si="10"/>
        <v>29.06</v>
      </c>
      <c r="Y17" s="95">
        <f t="shared" si="11"/>
        <v>98.15</v>
      </c>
      <c r="Z17" s="91">
        <v>9.6</v>
      </c>
      <c r="AA17" s="84">
        <v>0</v>
      </c>
      <c r="AB17" s="84">
        <v>0</v>
      </c>
      <c r="AC17" s="84">
        <v>73.150000000000006</v>
      </c>
      <c r="AD17" s="96">
        <f t="shared" si="12"/>
        <v>9.6</v>
      </c>
      <c r="AE17" s="52">
        <f t="shared" si="13"/>
        <v>73.150000000000006</v>
      </c>
      <c r="AF17" s="118">
        <v>0.185809811827957</v>
      </c>
      <c r="AG17" s="117">
        <v>0.38345564516128999</v>
      </c>
      <c r="AH17" s="54">
        <f t="shared" si="6"/>
        <v>9.3026949001767036</v>
      </c>
      <c r="AI17" s="63">
        <f t="shared" si="7"/>
        <v>7.3781656649335332</v>
      </c>
      <c r="AJ17" s="64">
        <v>146.84357900401719</v>
      </c>
      <c r="AK17" s="61">
        <v>86.129751487255803</v>
      </c>
      <c r="AL17" s="66">
        <v>88.657916283978153</v>
      </c>
      <c r="AM17" s="61">
        <v>169.97862720264939</v>
      </c>
      <c r="AS17" s="121"/>
      <c r="BA17" s="42"/>
      <c r="BB17" s="42"/>
    </row>
    <row r="18" spans="1:54" ht="15.75" x14ac:dyDescent="0.25">
      <c r="A18" s="25">
        <v>10</v>
      </c>
      <c r="B18" s="69">
        <v>34.729999999999997</v>
      </c>
      <c r="C18" s="51">
        <f t="shared" si="0"/>
        <v>-2.136899504718258</v>
      </c>
      <c r="D18" s="52">
        <f t="shared" si="1"/>
        <v>49.217882382247296</v>
      </c>
      <c r="E18" s="59">
        <f t="shared" si="2"/>
        <v>-12.350982877529006</v>
      </c>
      <c r="F18" s="68">
        <v>205.55</v>
      </c>
      <c r="G18" s="52">
        <f t="shared" si="3"/>
        <v>137.76947558851816</v>
      </c>
      <c r="H18" s="52">
        <f t="shared" si="4"/>
        <v>57.865285650276562</v>
      </c>
      <c r="I18" s="53">
        <f t="shared" si="5"/>
        <v>9.915238761205293</v>
      </c>
      <c r="J18" s="58">
        <v>0</v>
      </c>
      <c r="K18" s="81">
        <v>20.170000000000002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20.170000000000002</v>
      </c>
      <c r="R18" s="91">
        <v>33.17</v>
      </c>
      <c r="S18" s="84">
        <v>0</v>
      </c>
      <c r="T18" s="84">
        <v>0</v>
      </c>
      <c r="U18" s="84">
        <v>57.07</v>
      </c>
      <c r="V18" s="84">
        <v>0</v>
      </c>
      <c r="W18" s="84">
        <v>62.46</v>
      </c>
      <c r="X18" s="94">
        <f t="shared" si="10"/>
        <v>33.17</v>
      </c>
      <c r="Y18" s="95">
        <f t="shared" si="11"/>
        <v>119.53</v>
      </c>
      <c r="Z18" s="91">
        <v>17.5</v>
      </c>
      <c r="AA18" s="84">
        <v>0</v>
      </c>
      <c r="AB18" s="84">
        <v>0</v>
      </c>
      <c r="AC18" s="84">
        <v>91.49</v>
      </c>
      <c r="AD18" s="96">
        <f t="shared" si="12"/>
        <v>17.5</v>
      </c>
      <c r="AE18" s="52">
        <f t="shared" si="13"/>
        <v>91.49</v>
      </c>
      <c r="AF18" s="118">
        <v>0.185809811827957</v>
      </c>
      <c r="AG18" s="117">
        <v>0.38345564516128999</v>
      </c>
      <c r="AH18" s="54">
        <f t="shared" si="6"/>
        <v>9.7294289493773363</v>
      </c>
      <c r="AI18" s="63">
        <f t="shared" si="7"/>
        <v>7.4355614773097045</v>
      </c>
      <c r="AJ18" s="64">
        <v>155.26947558851816</v>
      </c>
      <c r="AK18" s="61">
        <v>89.353100495281737</v>
      </c>
      <c r="AL18" s="66">
        <v>91.035285650276563</v>
      </c>
      <c r="AM18" s="61">
        <v>168.7478823822473</v>
      </c>
      <c r="AS18" s="121"/>
      <c r="BA18" s="42"/>
      <c r="BB18" s="42"/>
    </row>
    <row r="19" spans="1:54" ht="15.75" x14ac:dyDescent="0.25">
      <c r="A19" s="25">
        <v>11</v>
      </c>
      <c r="B19" s="69">
        <v>38.39</v>
      </c>
      <c r="C19" s="51">
        <f t="shared" si="0"/>
        <v>-2.5181259147868786</v>
      </c>
      <c r="D19" s="52">
        <f t="shared" si="1"/>
        <v>53.021395774680641</v>
      </c>
      <c r="E19" s="59">
        <f t="shared" si="2"/>
        <v>-12.113269859893734</v>
      </c>
      <c r="F19" s="68">
        <v>227.99</v>
      </c>
      <c r="G19" s="52">
        <f t="shared" si="3"/>
        <v>153.01266919563113</v>
      </c>
      <c r="H19" s="52">
        <f t="shared" si="4"/>
        <v>65.257029390856232</v>
      </c>
      <c r="I19" s="53">
        <f t="shared" si="5"/>
        <v>9.7203014135126491</v>
      </c>
      <c r="J19" s="58">
        <v>0</v>
      </c>
      <c r="K19" s="81">
        <v>20.03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20.03</v>
      </c>
      <c r="R19" s="91">
        <v>3.6</v>
      </c>
      <c r="S19" s="84">
        <v>0</v>
      </c>
      <c r="T19" s="84">
        <v>0</v>
      </c>
      <c r="U19" s="84">
        <v>55.89</v>
      </c>
      <c r="V19" s="84">
        <v>0</v>
      </c>
      <c r="W19" s="84">
        <v>61.81</v>
      </c>
      <c r="X19" s="94">
        <f t="shared" si="10"/>
        <v>3.6</v>
      </c>
      <c r="Y19" s="95">
        <f t="shared" si="11"/>
        <v>117.7</v>
      </c>
      <c r="Z19" s="91">
        <v>19.5</v>
      </c>
      <c r="AA19" s="84">
        <v>0</v>
      </c>
      <c r="AB19" s="84">
        <v>0</v>
      </c>
      <c r="AC19" s="84">
        <v>93.29</v>
      </c>
      <c r="AD19" s="96">
        <f t="shared" si="12"/>
        <v>19.5</v>
      </c>
      <c r="AE19" s="52">
        <f t="shared" si="13"/>
        <v>93.29</v>
      </c>
      <c r="AF19" s="118">
        <v>0.185809811827957</v>
      </c>
      <c r="AG19" s="117">
        <v>0.38345564516128999</v>
      </c>
      <c r="AH19" s="54">
        <f t="shared" si="6"/>
        <v>9.5344916016846923</v>
      </c>
      <c r="AI19" s="63">
        <f t="shared" si="7"/>
        <v>7.5332744949449761</v>
      </c>
      <c r="AJ19" s="64">
        <v>172.51266919563113</v>
      </c>
      <c r="AK19" s="61">
        <v>90.771874085213128</v>
      </c>
      <c r="AL19" s="66">
        <v>68.857029390856226</v>
      </c>
      <c r="AM19" s="61">
        <v>170.72139577468064</v>
      </c>
      <c r="AS19" s="121"/>
      <c r="BA19" s="42"/>
      <c r="BB19" s="42"/>
    </row>
    <row r="20" spans="1:54" ht="15.75" x14ac:dyDescent="0.25">
      <c r="A20" s="25">
        <v>12</v>
      </c>
      <c r="B20" s="69">
        <v>39.729999999999997</v>
      </c>
      <c r="C20" s="51">
        <f t="shared" si="0"/>
        <v>-4.0892625182643627</v>
      </c>
      <c r="D20" s="52">
        <f t="shared" si="1"/>
        <v>55.941491745494091</v>
      </c>
      <c r="E20" s="59">
        <f t="shared" si="2"/>
        <v>-12.122229227229724</v>
      </c>
      <c r="F20" s="68">
        <v>176.61</v>
      </c>
      <c r="G20" s="52">
        <f t="shared" si="3"/>
        <v>118.01465226345609</v>
      </c>
      <c r="H20" s="52">
        <f t="shared" si="4"/>
        <v>49.727373327424154</v>
      </c>
      <c r="I20" s="53">
        <f t="shared" si="5"/>
        <v>8.8679744091197303</v>
      </c>
      <c r="J20" s="58">
        <v>0</v>
      </c>
      <c r="K20" s="81">
        <v>20.03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20.03</v>
      </c>
      <c r="R20" s="91">
        <v>35.35</v>
      </c>
      <c r="S20" s="84">
        <v>0</v>
      </c>
      <c r="T20" s="84">
        <v>0</v>
      </c>
      <c r="U20" s="84">
        <v>56.07</v>
      </c>
      <c r="V20" s="84">
        <v>0</v>
      </c>
      <c r="W20" s="84">
        <v>62.33</v>
      </c>
      <c r="X20" s="94">
        <f t="shared" si="10"/>
        <v>35.35</v>
      </c>
      <c r="Y20" s="95">
        <f t="shared" si="11"/>
        <v>118.4</v>
      </c>
      <c r="Z20" s="91">
        <v>16.7</v>
      </c>
      <c r="AA20" s="84">
        <v>0</v>
      </c>
      <c r="AB20" s="84">
        <v>0</v>
      </c>
      <c r="AC20" s="84">
        <v>90.93</v>
      </c>
      <c r="AD20" s="96">
        <f t="shared" si="12"/>
        <v>16.7</v>
      </c>
      <c r="AE20" s="52">
        <f t="shared" si="13"/>
        <v>90.93</v>
      </c>
      <c r="AF20" s="118">
        <v>0.185809811827957</v>
      </c>
      <c r="AG20" s="117">
        <v>0.38345564516128999</v>
      </c>
      <c r="AH20" s="54">
        <f t="shared" si="6"/>
        <v>8.6821645972917736</v>
      </c>
      <c r="AI20" s="63">
        <f t="shared" si="7"/>
        <v>7.5243151276089861</v>
      </c>
      <c r="AJ20" s="64">
        <v>134.71465226345609</v>
      </c>
      <c r="AK20" s="61">
        <v>86.840737481735644</v>
      </c>
      <c r="AL20" s="66">
        <v>85.077373327424155</v>
      </c>
      <c r="AM20" s="61">
        <v>174.3414917454941</v>
      </c>
      <c r="AS20" s="121"/>
      <c r="BA20" s="42"/>
      <c r="BB20" s="42"/>
    </row>
    <row r="21" spans="1:54" ht="15.75" x14ac:dyDescent="0.25">
      <c r="A21" s="25">
        <v>13</v>
      </c>
      <c r="B21" s="69">
        <v>30.06</v>
      </c>
      <c r="C21" s="51">
        <f t="shared" si="0"/>
        <v>-8.3488713837865873</v>
      </c>
      <c r="D21" s="52">
        <f t="shared" si="1"/>
        <v>50.877841818319354</v>
      </c>
      <c r="E21" s="59">
        <f t="shared" si="2"/>
        <v>-12.468970434532761</v>
      </c>
      <c r="F21" s="68">
        <v>184.6</v>
      </c>
      <c r="G21" s="52">
        <f t="shared" si="3"/>
        <v>126.16038359203797</v>
      </c>
      <c r="H21" s="52">
        <f t="shared" si="4"/>
        <v>49.24484727222616</v>
      </c>
      <c r="I21" s="53">
        <f t="shared" si="5"/>
        <v>9.1947691357358305</v>
      </c>
      <c r="J21" s="58">
        <v>0</v>
      </c>
      <c r="K21" s="81">
        <v>20.12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20.12</v>
      </c>
      <c r="R21" s="91">
        <v>35.96</v>
      </c>
      <c r="S21" s="84">
        <v>0</v>
      </c>
      <c r="T21" s="84">
        <v>0</v>
      </c>
      <c r="U21" s="84">
        <v>55.03</v>
      </c>
      <c r="V21" s="84">
        <v>0</v>
      </c>
      <c r="W21" s="84">
        <v>62.32</v>
      </c>
      <c r="X21" s="94">
        <f t="shared" si="10"/>
        <v>35.96</v>
      </c>
      <c r="Y21" s="95">
        <f t="shared" si="11"/>
        <v>117.35</v>
      </c>
      <c r="Z21" s="91">
        <v>16.7</v>
      </c>
      <c r="AA21" s="84">
        <v>0</v>
      </c>
      <c r="AB21" s="84">
        <v>0</v>
      </c>
      <c r="AC21" s="84">
        <v>92.39</v>
      </c>
      <c r="AD21" s="96">
        <f t="shared" si="12"/>
        <v>16.7</v>
      </c>
      <c r="AE21" s="52">
        <f t="shared" si="13"/>
        <v>92.39</v>
      </c>
      <c r="AF21" s="118">
        <v>0.185809811827957</v>
      </c>
      <c r="AG21" s="117">
        <v>0.38345564516128999</v>
      </c>
      <c r="AH21" s="54">
        <f t="shared" si="6"/>
        <v>9.0089593239078738</v>
      </c>
      <c r="AI21" s="63">
        <f t="shared" si="7"/>
        <v>7.2675739203059493</v>
      </c>
      <c r="AJ21" s="64">
        <v>142.86038359203798</v>
      </c>
      <c r="AK21" s="61">
        <v>84.041128616213413</v>
      </c>
      <c r="AL21" s="66">
        <v>85.204847272226161</v>
      </c>
      <c r="AM21" s="61">
        <v>168.22784181831935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30.1</v>
      </c>
      <c r="C22" s="51">
        <f t="shared" si="0"/>
        <v>-11.394413296800963</v>
      </c>
      <c r="D22" s="52">
        <f t="shared" si="1"/>
        <v>53.735871760161558</v>
      </c>
      <c r="E22" s="59">
        <f t="shared" si="2"/>
        <v>-12.24145846336063</v>
      </c>
      <c r="F22" s="68">
        <v>191</v>
      </c>
      <c r="G22" s="52">
        <f t="shared" si="3"/>
        <v>130.4065853967987</v>
      </c>
      <c r="H22" s="52">
        <f t="shared" si="4"/>
        <v>51.435504891898155</v>
      </c>
      <c r="I22" s="53">
        <f t="shared" si="5"/>
        <v>9.1579097113031391</v>
      </c>
      <c r="J22" s="58">
        <v>0</v>
      </c>
      <c r="K22" s="81">
        <v>20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</v>
      </c>
      <c r="R22" s="91">
        <v>34.49</v>
      </c>
      <c r="S22" s="84">
        <v>0</v>
      </c>
      <c r="T22" s="84">
        <v>0</v>
      </c>
      <c r="U22" s="84">
        <v>54.65</v>
      </c>
      <c r="V22" s="84">
        <v>0</v>
      </c>
      <c r="W22" s="84">
        <v>63</v>
      </c>
      <c r="X22" s="94">
        <f t="shared" si="10"/>
        <v>34.49</v>
      </c>
      <c r="Y22" s="95">
        <f t="shared" si="11"/>
        <v>117.65</v>
      </c>
      <c r="Z22" s="91">
        <v>10.8</v>
      </c>
      <c r="AA22" s="84">
        <v>0</v>
      </c>
      <c r="AB22" s="84">
        <v>0</v>
      </c>
      <c r="AC22" s="84">
        <v>96.01</v>
      </c>
      <c r="AD22" s="96">
        <f t="shared" si="12"/>
        <v>10.8</v>
      </c>
      <c r="AE22" s="52">
        <f t="shared" si="13"/>
        <v>96.01</v>
      </c>
      <c r="AF22" s="118">
        <v>0.185809811827957</v>
      </c>
      <c r="AG22" s="117">
        <v>0.38345564516128999</v>
      </c>
      <c r="AH22" s="54">
        <f t="shared" si="6"/>
        <v>8.9720998994751824</v>
      </c>
      <c r="AI22" s="63">
        <f t="shared" si="7"/>
        <v>7.3750858914780792</v>
      </c>
      <c r="AJ22" s="64">
        <v>141.20658539679872</v>
      </c>
      <c r="AK22" s="61">
        <v>84.615586703199043</v>
      </c>
      <c r="AL22" s="66">
        <v>85.925504891898157</v>
      </c>
      <c r="AM22" s="61">
        <v>171.38587176016156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50.61</v>
      </c>
      <c r="C23" s="51">
        <f t="shared" si="0"/>
        <v>0.73114370585609834</v>
      </c>
      <c r="D23" s="52">
        <f t="shared" si="1"/>
        <v>61.605579664064038</v>
      </c>
      <c r="E23" s="59">
        <f t="shared" si="2"/>
        <v>-15.856544354838711</v>
      </c>
      <c r="F23" s="68">
        <v>208.34</v>
      </c>
      <c r="G23" s="52">
        <f t="shared" si="3"/>
        <v>131.6829610512037</v>
      </c>
      <c r="H23" s="52">
        <f t="shared" si="4"/>
        <v>67.21869350126795</v>
      </c>
      <c r="I23" s="53">
        <f t="shared" si="5"/>
        <v>9.4383454475283681</v>
      </c>
      <c r="J23" s="58">
        <v>0</v>
      </c>
      <c r="K23" s="81">
        <v>19.84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19.84</v>
      </c>
      <c r="R23" s="91">
        <v>32.33</v>
      </c>
      <c r="S23" s="84">
        <v>0</v>
      </c>
      <c r="T23" s="84">
        <v>0</v>
      </c>
      <c r="U23" s="84">
        <v>52.54</v>
      </c>
      <c r="V23" s="84">
        <v>0</v>
      </c>
      <c r="W23" s="84">
        <v>61.94</v>
      </c>
      <c r="X23" s="94">
        <f t="shared" si="10"/>
        <v>32.33</v>
      </c>
      <c r="Y23" s="95">
        <f t="shared" si="11"/>
        <v>114.47999999999999</v>
      </c>
      <c r="Z23" s="91">
        <v>3</v>
      </c>
      <c r="AA23" s="84">
        <v>0</v>
      </c>
      <c r="AB23" s="84">
        <v>0</v>
      </c>
      <c r="AC23" s="84">
        <v>91.5</v>
      </c>
      <c r="AD23" s="96">
        <f t="shared" si="12"/>
        <v>3</v>
      </c>
      <c r="AE23" s="52">
        <f t="shared" si="13"/>
        <v>91.5</v>
      </c>
      <c r="AF23" s="118">
        <v>0.185809811827957</v>
      </c>
      <c r="AG23" s="117">
        <v>0.38345564516128999</v>
      </c>
      <c r="AH23" s="54">
        <f t="shared" si="6"/>
        <v>9.2525356357004114</v>
      </c>
      <c r="AI23" s="63">
        <v>3.6</v>
      </c>
      <c r="AJ23" s="64">
        <v>134.6829610512037</v>
      </c>
      <c r="AK23" s="61">
        <v>92.231143705856098</v>
      </c>
      <c r="AL23" s="66">
        <v>99.548693501267948</v>
      </c>
      <c r="AM23" s="61">
        <v>176.08557966406403</v>
      </c>
      <c r="AS23" s="121"/>
      <c r="BA23" s="42"/>
      <c r="BB23" s="42"/>
    </row>
    <row r="24" spans="1:54" ht="15.75" x14ac:dyDescent="0.25">
      <c r="A24" s="25">
        <v>16</v>
      </c>
      <c r="B24" s="69">
        <v>46.63</v>
      </c>
      <c r="C24" s="51">
        <f t="shared" si="0"/>
        <v>2.8943733485166661</v>
      </c>
      <c r="D24" s="52">
        <f t="shared" si="1"/>
        <v>55.766143661077336</v>
      </c>
      <c r="E24" s="59">
        <f t="shared" si="2"/>
        <v>-12.030517009593998</v>
      </c>
      <c r="F24" s="68">
        <v>225.59</v>
      </c>
      <c r="G24" s="52">
        <f t="shared" si="3"/>
        <v>154.58763300804867</v>
      </c>
      <c r="H24" s="52">
        <f t="shared" si="4"/>
        <v>61.269905747052434</v>
      </c>
      <c r="I24" s="53">
        <f t="shared" si="5"/>
        <v>9.7324612448988628</v>
      </c>
      <c r="J24" s="58">
        <v>0</v>
      </c>
      <c r="K24" s="81">
        <v>20.05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20.05</v>
      </c>
      <c r="R24" s="91">
        <v>21.92</v>
      </c>
      <c r="S24" s="84">
        <v>0</v>
      </c>
      <c r="T24" s="84">
        <v>0</v>
      </c>
      <c r="U24" s="84">
        <v>53.55</v>
      </c>
      <c r="V24" s="84">
        <v>0</v>
      </c>
      <c r="W24" s="84">
        <v>61.36</v>
      </c>
      <c r="X24" s="94">
        <f t="shared" si="10"/>
        <v>21.92</v>
      </c>
      <c r="Y24" s="95">
        <f t="shared" si="11"/>
        <v>114.91</v>
      </c>
      <c r="Z24" s="91">
        <v>3.9</v>
      </c>
      <c r="AA24" s="84">
        <v>0</v>
      </c>
      <c r="AB24" s="84">
        <v>0</v>
      </c>
      <c r="AC24" s="84">
        <v>91.49</v>
      </c>
      <c r="AD24" s="96">
        <f t="shared" si="12"/>
        <v>3.9</v>
      </c>
      <c r="AE24" s="52">
        <f t="shared" si="13"/>
        <v>91.49</v>
      </c>
      <c r="AF24" s="118">
        <v>0.185809811827957</v>
      </c>
      <c r="AG24" s="117">
        <v>0.38345564516128999</v>
      </c>
      <c r="AH24" s="54">
        <f t="shared" si="6"/>
        <v>9.546651433070906</v>
      </c>
      <c r="AI24" s="63">
        <f t="shared" si="7"/>
        <v>7.6360273452447132</v>
      </c>
      <c r="AJ24" s="64">
        <v>158.48763300804868</v>
      </c>
      <c r="AK24" s="61">
        <v>94.384373348516661</v>
      </c>
      <c r="AL24" s="66">
        <v>83.189905747052435</v>
      </c>
      <c r="AM24" s="61">
        <v>170.67614366107733</v>
      </c>
      <c r="AS24" s="121"/>
      <c r="BA24" s="42"/>
      <c r="BB24" s="42"/>
    </row>
    <row r="25" spans="1:54" ht="15.75" x14ac:dyDescent="0.25">
      <c r="A25" s="25">
        <v>17</v>
      </c>
      <c r="B25" s="69">
        <v>56.67</v>
      </c>
      <c r="C25" s="51">
        <f t="shared" si="0"/>
        <v>-1.8812325556616258</v>
      </c>
      <c r="D25" s="52">
        <f t="shared" si="1"/>
        <v>50.761333316850028</v>
      </c>
      <c r="E25" s="59">
        <f t="shared" si="2"/>
        <v>7.7898992388115706</v>
      </c>
      <c r="F25" s="68">
        <v>245.74</v>
      </c>
      <c r="G25" s="52">
        <f t="shared" si="3"/>
        <v>143.7977524614756</v>
      </c>
      <c r="H25" s="52">
        <f t="shared" si="4"/>
        <v>91.769372123853358</v>
      </c>
      <c r="I25" s="53">
        <f t="shared" si="5"/>
        <v>10.172875414671045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15.86</v>
      </c>
      <c r="S25" s="84">
        <v>0</v>
      </c>
      <c r="T25" s="84">
        <v>0</v>
      </c>
      <c r="U25" s="84">
        <v>54.29</v>
      </c>
      <c r="V25" s="84">
        <v>0</v>
      </c>
      <c r="W25" s="84">
        <v>63.22</v>
      </c>
      <c r="X25" s="94">
        <f t="shared" si="10"/>
        <v>15.86</v>
      </c>
      <c r="Y25" s="95">
        <f t="shared" si="11"/>
        <v>117.50999999999999</v>
      </c>
      <c r="Z25" s="91">
        <v>1.4</v>
      </c>
      <c r="AA25" s="84">
        <v>0</v>
      </c>
      <c r="AB25" s="84">
        <v>0</v>
      </c>
      <c r="AC25" s="84">
        <v>90.7</v>
      </c>
      <c r="AD25" s="96">
        <f t="shared" si="12"/>
        <v>1.4</v>
      </c>
      <c r="AE25" s="52">
        <f t="shared" si="13"/>
        <v>90.7</v>
      </c>
      <c r="AF25" s="118">
        <v>0.43617943548387084</v>
      </c>
      <c r="AG25" s="117">
        <v>0.13308602150537638</v>
      </c>
      <c r="AH25" s="54">
        <f t="shared" si="6"/>
        <v>9.736695979187175</v>
      </c>
      <c r="AI25" s="63">
        <f t="shared" si="7"/>
        <v>7.656813217306194</v>
      </c>
      <c r="AJ25" s="64">
        <v>145.1977524614756</v>
      </c>
      <c r="AK25" s="61">
        <v>88.818767444338377</v>
      </c>
      <c r="AL25" s="66">
        <v>107.62937212385336</v>
      </c>
      <c r="AM25" s="61">
        <v>168.27133331685002</v>
      </c>
      <c r="AS25" s="121"/>
      <c r="BA25" s="42"/>
      <c r="BB25" s="42"/>
    </row>
    <row r="26" spans="1:54" ht="15.75" x14ac:dyDescent="0.25">
      <c r="A26" s="25">
        <v>18</v>
      </c>
      <c r="B26" s="69">
        <v>53.05</v>
      </c>
      <c r="C26" s="51">
        <f t="shared" si="0"/>
        <v>-2.8742812792400088</v>
      </c>
      <c r="D26" s="52">
        <f t="shared" si="1"/>
        <v>48.20801661352283</v>
      </c>
      <c r="E26" s="59">
        <f t="shared" si="2"/>
        <v>7.7162646657171896</v>
      </c>
      <c r="F26" s="68">
        <v>252.38</v>
      </c>
      <c r="G26" s="52">
        <f t="shared" si="3"/>
        <v>152.39410051723135</v>
      </c>
      <c r="H26" s="52">
        <f t="shared" si="4"/>
        <v>90.164899452757169</v>
      </c>
      <c r="I26" s="53">
        <f t="shared" si="5"/>
        <v>9.821000030011481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1.36</v>
      </c>
      <c r="S26" s="84">
        <v>0</v>
      </c>
      <c r="T26" s="84">
        <v>0</v>
      </c>
      <c r="U26" s="84">
        <v>54.72</v>
      </c>
      <c r="V26" s="84">
        <v>0</v>
      </c>
      <c r="W26" s="84">
        <v>63.72</v>
      </c>
      <c r="X26" s="94">
        <f t="shared" si="10"/>
        <v>1.36</v>
      </c>
      <c r="Y26" s="95">
        <f t="shared" si="11"/>
        <v>118.44</v>
      </c>
      <c r="Z26" s="91">
        <v>0</v>
      </c>
      <c r="AA26" s="84">
        <v>0</v>
      </c>
      <c r="AB26" s="84">
        <v>0</v>
      </c>
      <c r="AC26" s="84">
        <v>90.76</v>
      </c>
      <c r="AD26" s="96">
        <f t="shared" si="12"/>
        <v>0</v>
      </c>
      <c r="AE26" s="52">
        <f t="shared" si="13"/>
        <v>90.76</v>
      </c>
      <c r="AF26" s="118">
        <v>0.43617943548387084</v>
      </c>
      <c r="AG26" s="117">
        <v>0.13308602150537638</v>
      </c>
      <c r="AH26" s="54">
        <f t="shared" si="6"/>
        <v>9.3848205945276106</v>
      </c>
      <c r="AI26" s="63">
        <f t="shared" si="7"/>
        <v>7.583178644211813</v>
      </c>
      <c r="AJ26" s="64">
        <v>152.39410051723135</v>
      </c>
      <c r="AK26" s="61">
        <v>87.885718720759996</v>
      </c>
      <c r="AL26" s="128">
        <v>91.524899452757168</v>
      </c>
      <c r="AM26" s="61">
        <v>166.64801661352283</v>
      </c>
      <c r="AS26" s="121"/>
      <c r="BA26" s="42"/>
      <c r="BB26" s="42"/>
    </row>
    <row r="27" spans="1:54" ht="15.75" x14ac:dyDescent="0.25">
      <c r="A27" s="25">
        <v>19</v>
      </c>
      <c r="B27" s="69">
        <v>78.12</v>
      </c>
      <c r="C27" s="51">
        <f t="shared" si="0"/>
        <v>5.2252428057515203</v>
      </c>
      <c r="D27" s="52">
        <f t="shared" si="1"/>
        <v>64.480219988113532</v>
      </c>
      <c r="E27" s="59">
        <f t="shared" si="2"/>
        <v>8.4145372061349075</v>
      </c>
      <c r="F27" s="68">
        <v>276.16000000000003</v>
      </c>
      <c r="G27" s="52">
        <f t="shared" si="3"/>
        <v>167.70790838354293</v>
      </c>
      <c r="H27" s="52">
        <f t="shared" si="4"/>
        <v>97.779142228089114</v>
      </c>
      <c r="I27" s="53">
        <f t="shared" si="5"/>
        <v>10.672949388367931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55.43</v>
      </c>
      <c r="V27" s="84">
        <v>0</v>
      </c>
      <c r="W27" s="84">
        <v>62.63</v>
      </c>
      <c r="X27" s="94">
        <f t="shared" si="10"/>
        <v>0</v>
      </c>
      <c r="Y27" s="95">
        <f t="shared" si="11"/>
        <v>118.06</v>
      </c>
      <c r="Z27" s="91">
        <v>0</v>
      </c>
      <c r="AA27" s="84">
        <v>0</v>
      </c>
      <c r="AB27" s="84">
        <v>0</v>
      </c>
      <c r="AC27" s="84">
        <v>91.01</v>
      </c>
      <c r="AD27" s="96">
        <f t="shared" si="12"/>
        <v>0</v>
      </c>
      <c r="AE27" s="52">
        <f t="shared" si="13"/>
        <v>91.01</v>
      </c>
      <c r="AF27" s="118">
        <v>0.43617943548387084</v>
      </c>
      <c r="AG27" s="117">
        <v>0.13308602150537638</v>
      </c>
      <c r="AH27" s="54">
        <f t="shared" si="6"/>
        <v>10.23676995288406</v>
      </c>
      <c r="AI27" s="63">
        <f t="shared" si="7"/>
        <v>8.2814511846295318</v>
      </c>
      <c r="AJ27" s="64">
        <v>167.70790838354293</v>
      </c>
      <c r="AK27" s="61">
        <v>96.235242805751525</v>
      </c>
      <c r="AL27" s="128">
        <v>97.779142228089114</v>
      </c>
      <c r="AM27" s="61">
        <v>182.54021998811353</v>
      </c>
      <c r="AS27" s="121"/>
      <c r="BA27" s="42"/>
      <c r="BB27" s="42"/>
    </row>
    <row r="28" spans="1:54" ht="15.75" x14ac:dyDescent="0.25">
      <c r="A28" s="25">
        <v>20</v>
      </c>
      <c r="B28" s="69">
        <v>70.7</v>
      </c>
      <c r="C28" s="51">
        <f t="shared" si="0"/>
        <v>5.7659974420417228</v>
      </c>
      <c r="D28" s="52">
        <f t="shared" si="1"/>
        <v>56.679335229316479</v>
      </c>
      <c r="E28" s="59">
        <f t="shared" si="2"/>
        <v>8.2546673286417853</v>
      </c>
      <c r="F28" s="68">
        <v>279.75</v>
      </c>
      <c r="G28" s="52">
        <f t="shared" si="3"/>
        <v>169.4205812512734</v>
      </c>
      <c r="H28" s="52">
        <f t="shared" si="4"/>
        <v>99.520050905815239</v>
      </c>
      <c r="I28" s="53">
        <f t="shared" si="5"/>
        <v>10.809367842911319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54.77</v>
      </c>
      <c r="V28" s="84">
        <v>0</v>
      </c>
      <c r="W28" s="84">
        <v>64</v>
      </c>
      <c r="X28" s="94">
        <f t="shared" si="10"/>
        <v>0</v>
      </c>
      <c r="Y28" s="95">
        <f t="shared" si="11"/>
        <v>118.77000000000001</v>
      </c>
      <c r="Z28" s="91">
        <v>0</v>
      </c>
      <c r="AA28" s="84">
        <v>0</v>
      </c>
      <c r="AB28" s="84">
        <v>0</v>
      </c>
      <c r="AC28" s="84">
        <v>92.01</v>
      </c>
      <c r="AD28" s="96">
        <f t="shared" si="12"/>
        <v>0</v>
      </c>
      <c r="AE28" s="52">
        <f t="shared" si="13"/>
        <v>92.01</v>
      </c>
      <c r="AF28" s="118">
        <v>0.43617943548387084</v>
      </c>
      <c r="AG28" s="117">
        <v>0.13308602150537638</v>
      </c>
      <c r="AH28" s="54">
        <f t="shared" si="6"/>
        <v>10.373188407427449</v>
      </c>
      <c r="AI28" s="63">
        <f t="shared" si="7"/>
        <v>8.1215813071364096</v>
      </c>
      <c r="AJ28" s="64">
        <v>169.4205812512734</v>
      </c>
      <c r="AK28" s="61">
        <v>97.775997442041728</v>
      </c>
      <c r="AL28" s="128">
        <v>99.520050905815239</v>
      </c>
      <c r="AM28" s="61">
        <v>175.44933522931649</v>
      </c>
      <c r="AS28" s="121"/>
      <c r="BA28" s="42"/>
      <c r="BB28" s="42"/>
    </row>
    <row r="29" spans="1:54" ht="15.75" x14ac:dyDescent="0.25">
      <c r="A29" s="25">
        <v>21</v>
      </c>
      <c r="B29" s="69">
        <v>70.67</v>
      </c>
      <c r="C29" s="51">
        <f t="shared" si="0"/>
        <v>2.8146973605029189</v>
      </c>
      <c r="D29" s="52">
        <f t="shared" si="1"/>
        <v>59.58691619561472</v>
      </c>
      <c r="E29" s="59">
        <f t="shared" si="2"/>
        <v>8.2683864438823615</v>
      </c>
      <c r="F29" s="68">
        <v>278.66000000000003</v>
      </c>
      <c r="G29" s="52">
        <f t="shared" si="3"/>
        <v>169.71816122054713</v>
      </c>
      <c r="H29" s="52">
        <f t="shared" si="4"/>
        <v>98.173890471520735</v>
      </c>
      <c r="I29" s="53">
        <f t="shared" si="5"/>
        <v>10.767948307932135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55.63</v>
      </c>
      <c r="V29" s="84">
        <v>0</v>
      </c>
      <c r="W29" s="84">
        <v>64.63</v>
      </c>
      <c r="X29" s="94">
        <f t="shared" si="10"/>
        <v>0</v>
      </c>
      <c r="Y29" s="95">
        <f t="shared" si="11"/>
        <v>120.25999999999999</v>
      </c>
      <c r="Z29" s="91">
        <v>0</v>
      </c>
      <c r="AA29" s="84">
        <v>0</v>
      </c>
      <c r="AB29" s="84">
        <v>0</v>
      </c>
      <c r="AC29" s="84">
        <v>91.04</v>
      </c>
      <c r="AD29" s="96">
        <f t="shared" si="12"/>
        <v>0</v>
      </c>
      <c r="AE29" s="52">
        <f t="shared" si="13"/>
        <v>91.04</v>
      </c>
      <c r="AF29" s="118">
        <v>0.43617943548387084</v>
      </c>
      <c r="AG29" s="117">
        <v>0.13308602150537638</v>
      </c>
      <c r="AH29" s="54">
        <f t="shared" si="6"/>
        <v>10.331768872448265</v>
      </c>
      <c r="AI29" s="63">
        <f t="shared" si="7"/>
        <v>8.1353004223769858</v>
      </c>
      <c r="AJ29" s="64">
        <v>169.71816122054713</v>
      </c>
      <c r="AK29" s="61">
        <v>93.854697360502925</v>
      </c>
      <c r="AL29" s="128">
        <v>98.173890471520735</v>
      </c>
      <c r="AM29" s="61">
        <v>179.84691619561471</v>
      </c>
      <c r="AS29" s="121"/>
      <c r="BA29" s="42"/>
      <c r="BB29" s="42"/>
    </row>
    <row r="30" spans="1:54" ht="15.75" x14ac:dyDescent="0.25">
      <c r="A30" s="25">
        <v>22</v>
      </c>
      <c r="B30" s="69">
        <v>67.23</v>
      </c>
      <c r="C30" s="51">
        <f t="shared" si="0"/>
        <v>1.450619154805608</v>
      </c>
      <c r="D30" s="52">
        <f t="shared" si="1"/>
        <v>57.610387920773292</v>
      </c>
      <c r="E30" s="59">
        <f t="shared" si="2"/>
        <v>8.1689929244210315</v>
      </c>
      <c r="F30" s="68">
        <v>279.35000000000002</v>
      </c>
      <c r="G30" s="52">
        <f t="shared" si="3"/>
        <v>169.97800842526155</v>
      </c>
      <c r="H30" s="52">
        <f t="shared" si="4"/>
        <v>98.577823561599033</v>
      </c>
      <c r="I30" s="53">
        <f t="shared" si="5"/>
        <v>10.794168013139403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57.12</v>
      </c>
      <c r="V30" s="84">
        <v>0</v>
      </c>
      <c r="W30" s="84">
        <v>62.91</v>
      </c>
      <c r="X30" s="94">
        <f t="shared" si="10"/>
        <v>0</v>
      </c>
      <c r="Y30" s="95">
        <f t="shared" si="11"/>
        <v>120.03</v>
      </c>
      <c r="Z30" s="91">
        <v>0</v>
      </c>
      <c r="AA30" s="84">
        <v>0</v>
      </c>
      <c r="AB30" s="84">
        <v>0</v>
      </c>
      <c r="AC30" s="84">
        <v>91.16</v>
      </c>
      <c r="AD30" s="96">
        <f t="shared" si="12"/>
        <v>0</v>
      </c>
      <c r="AE30" s="52">
        <f t="shared" si="13"/>
        <v>91.16</v>
      </c>
      <c r="AF30" s="118">
        <v>0.43617943548387084</v>
      </c>
      <c r="AG30" s="117">
        <v>0.13308602150537638</v>
      </c>
      <c r="AH30" s="54">
        <f t="shared" si="6"/>
        <v>10.357988577655533</v>
      </c>
      <c r="AI30" s="63">
        <f t="shared" si="7"/>
        <v>8.0359069029156558</v>
      </c>
      <c r="AJ30" s="64">
        <v>169.97800842526155</v>
      </c>
      <c r="AK30" s="61">
        <v>92.610619154805605</v>
      </c>
      <c r="AL30" s="128">
        <v>98.577823561599033</v>
      </c>
      <c r="AM30" s="61">
        <v>177.64038792077329</v>
      </c>
      <c r="AS30" s="121"/>
      <c r="BA30" s="42"/>
      <c r="BB30" s="42"/>
    </row>
    <row r="31" spans="1:54" ht="15.75" x14ac:dyDescent="0.25">
      <c r="A31" s="25">
        <v>23</v>
      </c>
      <c r="B31" s="69">
        <v>49.88</v>
      </c>
      <c r="C31" s="51">
        <f t="shared" si="0"/>
        <v>0.50848496530485932</v>
      </c>
      <c r="D31" s="52">
        <f t="shared" si="1"/>
        <v>41.223800701325587</v>
      </c>
      <c r="E31" s="59">
        <f t="shared" si="2"/>
        <v>8.1477143333695334</v>
      </c>
      <c r="F31" s="68">
        <v>274.85000000000002</v>
      </c>
      <c r="G31" s="52">
        <f t="shared" si="3"/>
        <v>168.30340598394744</v>
      </c>
      <c r="H31" s="52">
        <f t="shared" si="4"/>
        <v>95.923424053682979</v>
      </c>
      <c r="I31" s="53">
        <f t="shared" si="5"/>
        <v>10.623169962369593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72.040000000000006</v>
      </c>
      <c r="V31" s="84">
        <v>0</v>
      </c>
      <c r="W31" s="84">
        <v>63.91</v>
      </c>
      <c r="X31" s="94">
        <f t="shared" si="10"/>
        <v>0</v>
      </c>
      <c r="Y31" s="95">
        <f t="shared" si="11"/>
        <v>135.94999999999999</v>
      </c>
      <c r="Z31" s="91">
        <v>0</v>
      </c>
      <c r="AA31" s="84">
        <v>0</v>
      </c>
      <c r="AB31" s="84">
        <v>0</v>
      </c>
      <c r="AC31" s="84">
        <v>91.83</v>
      </c>
      <c r="AD31" s="96">
        <f t="shared" si="12"/>
        <v>0</v>
      </c>
      <c r="AE31" s="52">
        <f t="shared" si="13"/>
        <v>91.83</v>
      </c>
      <c r="AF31" s="118">
        <v>0.43617943548387084</v>
      </c>
      <c r="AG31" s="117">
        <v>0.13308602150537638</v>
      </c>
      <c r="AH31" s="54">
        <f t="shared" si="6"/>
        <v>10.186990526885722</v>
      </c>
      <c r="AI31" s="63">
        <f t="shared" si="7"/>
        <v>8.0146283118641577</v>
      </c>
      <c r="AJ31" s="64">
        <v>168.30340598394744</v>
      </c>
      <c r="AK31" s="61">
        <v>92.338484965304858</v>
      </c>
      <c r="AL31" s="128">
        <v>95.923424053682979</v>
      </c>
      <c r="AM31" s="61">
        <v>177.17380070132558</v>
      </c>
      <c r="AS31" s="121"/>
      <c r="BA31" s="42"/>
      <c r="BB31" s="42"/>
    </row>
    <row r="32" spans="1:54" ht="16.5" thickBot="1" x14ac:dyDescent="0.3">
      <c r="A32" s="26">
        <v>24</v>
      </c>
      <c r="B32" s="70">
        <v>36.58</v>
      </c>
      <c r="C32" s="55">
        <f t="shared" si="0"/>
        <v>-7.5757301287350174</v>
      </c>
      <c r="D32" s="52">
        <f t="shared" si="1"/>
        <v>36.387949271162427</v>
      </c>
      <c r="E32" s="59">
        <f t="shared" si="2"/>
        <v>7.7677808575725598</v>
      </c>
      <c r="F32" s="71">
        <v>264.23</v>
      </c>
      <c r="G32" s="56">
        <f t="shared" si="3"/>
        <v>162.62701759788831</v>
      </c>
      <c r="H32" s="52">
        <f t="shared" si="4"/>
        <v>91.383367576137971</v>
      </c>
      <c r="I32" s="53">
        <f t="shared" si="5"/>
        <v>10.219614825973741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71.98</v>
      </c>
      <c r="V32" s="84">
        <v>0</v>
      </c>
      <c r="W32" s="84">
        <v>62.96</v>
      </c>
      <c r="X32" s="94">
        <f t="shared" si="10"/>
        <v>0</v>
      </c>
      <c r="Y32" s="95">
        <f t="shared" si="11"/>
        <v>134.94</v>
      </c>
      <c r="Z32" s="92">
        <v>0</v>
      </c>
      <c r="AA32" s="93">
        <v>0</v>
      </c>
      <c r="AB32" s="93">
        <v>0</v>
      </c>
      <c r="AC32" s="93">
        <v>92.57</v>
      </c>
      <c r="AD32" s="96">
        <f t="shared" si="12"/>
        <v>0</v>
      </c>
      <c r="AE32" s="52">
        <f t="shared" si="13"/>
        <v>92.57</v>
      </c>
      <c r="AF32" s="118">
        <v>0.43617943548387084</v>
      </c>
      <c r="AG32" s="117">
        <v>0.13308602150537638</v>
      </c>
      <c r="AH32" s="54">
        <f t="shared" si="6"/>
        <v>9.7834353904898705</v>
      </c>
      <c r="AI32" s="63">
        <f t="shared" si="7"/>
        <v>7.6346948360671831</v>
      </c>
      <c r="AJ32" s="65">
        <v>162.62701759788831</v>
      </c>
      <c r="AK32" s="62">
        <v>84.994269871264976</v>
      </c>
      <c r="AL32" s="129">
        <v>91.383367576137971</v>
      </c>
      <c r="AM32" s="62">
        <v>171.32794927116242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78.12</v>
      </c>
      <c r="C33" s="40">
        <f t="shared" ref="C33:AE33" si="14">MAX(C9:C32)</f>
        <v>12.979751487255797</v>
      </c>
      <c r="D33" s="40">
        <f t="shared" si="14"/>
        <v>71.828627202649386</v>
      </c>
      <c r="E33" s="40">
        <f t="shared" si="14"/>
        <v>8.4145372061349075</v>
      </c>
      <c r="F33" s="40">
        <f t="shared" si="14"/>
        <v>279.75</v>
      </c>
      <c r="G33" s="40">
        <f t="shared" si="14"/>
        <v>169.97800842526155</v>
      </c>
      <c r="H33" s="40">
        <f t="shared" si="14"/>
        <v>99.520050905815239</v>
      </c>
      <c r="I33" s="40">
        <f t="shared" si="14"/>
        <v>10.809367842911319</v>
      </c>
      <c r="J33" s="40">
        <f t="shared" si="14"/>
        <v>0</v>
      </c>
      <c r="K33" s="40">
        <f t="shared" si="14"/>
        <v>20.190000000000001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20.190000000000001</v>
      </c>
      <c r="R33" s="40">
        <f t="shared" si="14"/>
        <v>35.96</v>
      </c>
      <c r="S33" s="40">
        <f t="shared" si="14"/>
        <v>0</v>
      </c>
      <c r="T33" s="40">
        <f t="shared" si="14"/>
        <v>0</v>
      </c>
      <c r="U33" s="40">
        <f t="shared" si="14"/>
        <v>72.040000000000006</v>
      </c>
      <c r="V33" s="40">
        <f t="shared" si="14"/>
        <v>0</v>
      </c>
      <c r="W33" s="40">
        <f t="shared" si="14"/>
        <v>64.63</v>
      </c>
      <c r="X33" s="40">
        <f t="shared" si="14"/>
        <v>35.96</v>
      </c>
      <c r="Y33" s="40">
        <f t="shared" si="14"/>
        <v>135.94999999999999</v>
      </c>
      <c r="Z33" s="40">
        <f>MAX(Z9:Z32)</f>
        <v>19.5</v>
      </c>
      <c r="AA33" s="40">
        <f>MAX(AA9:AA32)</f>
        <v>0</v>
      </c>
      <c r="AB33" s="40">
        <f>MAX(AB9:AB32)</f>
        <v>0</v>
      </c>
      <c r="AC33" s="40">
        <f t="shared" si="14"/>
        <v>106.75</v>
      </c>
      <c r="AD33" s="40">
        <f t="shared" si="14"/>
        <v>19.5</v>
      </c>
      <c r="AE33" s="40">
        <f t="shared" si="14"/>
        <v>106.75</v>
      </c>
      <c r="AF33" s="40">
        <f t="shared" ref="AF33:AM33" si="15">MAX(AF9:AF32)</f>
        <v>0.43617943548387084</v>
      </c>
      <c r="AG33" s="40">
        <f t="shared" si="15"/>
        <v>0.38345564516128999</v>
      </c>
      <c r="AH33" s="40">
        <f t="shared" si="15"/>
        <v>10.373188407427449</v>
      </c>
      <c r="AI33" s="40">
        <f t="shared" si="15"/>
        <v>8.2814511846295318</v>
      </c>
      <c r="AJ33" s="40">
        <f t="shared" si="15"/>
        <v>172.51266919563113</v>
      </c>
      <c r="AK33" s="40">
        <f t="shared" si="15"/>
        <v>102.99793722977209</v>
      </c>
      <c r="AL33" s="40">
        <f t="shared" si="15"/>
        <v>107.62937212385336</v>
      </c>
      <c r="AM33" s="130">
        <f t="shared" si="15"/>
        <v>182.54021998811353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43.20693877551021</v>
      </c>
      <c r="C34" s="41">
        <f t="shared" ref="C34:AE34" si="16">AVERAGE(C9:C33,C9:C32)</f>
        <v>0.6552649011144821</v>
      </c>
      <c r="D34" s="41">
        <f t="shared" si="16"/>
        <v>48.242333635345943</v>
      </c>
      <c r="E34" s="41">
        <f t="shared" si="16"/>
        <v>-5.551001109395032</v>
      </c>
      <c r="F34" s="41">
        <f t="shared" si="16"/>
        <v>230.85040816326531</v>
      </c>
      <c r="G34" s="41">
        <f t="shared" si="16"/>
        <v>143.41660366053998</v>
      </c>
      <c r="H34" s="41">
        <f t="shared" si="16"/>
        <v>77.916131538890241</v>
      </c>
      <c r="I34" s="41">
        <f t="shared" si="16"/>
        <v>9.5290490286103715</v>
      </c>
      <c r="J34" s="41">
        <f t="shared" si="16"/>
        <v>0</v>
      </c>
      <c r="K34" s="41">
        <f t="shared" si="16"/>
        <v>13.495306122448975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13.495306122448975</v>
      </c>
      <c r="R34" s="41">
        <f t="shared" si="16"/>
        <v>11.336326530612245</v>
      </c>
      <c r="S34" s="41">
        <f t="shared" si="16"/>
        <v>0</v>
      </c>
      <c r="T34" s="41">
        <f t="shared" si="16"/>
        <v>0</v>
      </c>
      <c r="U34" s="41">
        <f t="shared" si="16"/>
        <v>54.068163265306104</v>
      </c>
      <c r="V34" s="41">
        <f t="shared" si="16"/>
        <v>0</v>
      </c>
      <c r="W34" s="41">
        <f t="shared" si="16"/>
        <v>63.022244897959197</v>
      </c>
      <c r="X34" s="41">
        <f t="shared" si="16"/>
        <v>11.336326530612245</v>
      </c>
      <c r="Y34" s="41">
        <f t="shared" si="16"/>
        <v>117.07571428571427</v>
      </c>
      <c r="Z34" s="41">
        <f>AVERAGE(Z9:Z33,Z9:Z32)</f>
        <v>5.0020408163265309</v>
      </c>
      <c r="AA34" s="41">
        <f>AVERAGE(AA9:AA33,AA9:AA32)</f>
        <v>0</v>
      </c>
      <c r="AB34" s="41">
        <f>AVERAGE(AB9:AB33,AB9:AB32)</f>
        <v>0</v>
      </c>
      <c r="AC34" s="41">
        <f t="shared" si="16"/>
        <v>89.018979591836739</v>
      </c>
      <c r="AD34" s="41">
        <f t="shared" si="16"/>
        <v>5.0020408163265309</v>
      </c>
      <c r="AE34" s="41">
        <f t="shared" si="16"/>
        <v>89.018979591836739</v>
      </c>
      <c r="AF34" s="41">
        <f t="shared" ref="AF34:AM34" si="17">AVERAGE(AF9:AF33,AF9:AF32)</f>
        <v>0.27267274248409018</v>
      </c>
      <c r="AG34" s="41">
        <f t="shared" si="17"/>
        <v>0.30170229866139964</v>
      </c>
      <c r="AH34" s="41">
        <f t="shared" si="17"/>
        <v>9.2563762861262777</v>
      </c>
      <c r="AI34" s="41">
        <f t="shared" si="17"/>
        <v>7.2356714822222594</v>
      </c>
      <c r="AJ34" s="41">
        <f t="shared" si="17"/>
        <v>148.07241306401693</v>
      </c>
      <c r="AK34" s="41">
        <f t="shared" si="17"/>
        <v>89.332778895859718</v>
      </c>
      <c r="AL34" s="41">
        <f t="shared" si="17"/>
        <v>88.684076869870594</v>
      </c>
      <c r="AM34" s="131">
        <f t="shared" si="17"/>
        <v>164.80297838606973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96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97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98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95</v>
      </c>
      <c r="B37" s="141"/>
      <c r="C37" s="141"/>
      <c r="D37" s="140" t="s">
        <v>102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99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94</v>
      </c>
      <c r="AM37" s="133"/>
      <c r="AN37" s="133"/>
      <c r="AO37" s="138"/>
      <c r="AP37" s="132" t="s">
        <v>100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326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267.27999999999997</v>
      </c>
      <c r="Z38" s="211"/>
      <c r="AA38" s="8" t="s">
        <v>21</v>
      </c>
      <c r="AB38" s="5" t="s">
        <v>23</v>
      </c>
      <c r="AC38" s="30"/>
      <c r="AD38" s="212">
        <v>1323.3</v>
      </c>
      <c r="AE38" s="211"/>
      <c r="AF38" s="7" t="s">
        <v>21</v>
      </c>
      <c r="AG38" s="5" t="s">
        <v>24</v>
      </c>
      <c r="AH38" s="6"/>
      <c r="AI38" s="212">
        <v>1520.8969999999999</v>
      </c>
      <c r="AJ38" s="211"/>
      <c r="AK38" s="100" t="s">
        <v>21</v>
      </c>
      <c r="AL38" s="99" t="s">
        <v>24</v>
      </c>
      <c r="AM38" s="211">
        <v>92.514700000000005</v>
      </c>
      <c r="AN38" s="213"/>
      <c r="AO38" s="8" t="s">
        <v>21</v>
      </c>
      <c r="AP38" s="5" t="s">
        <v>24</v>
      </c>
      <c r="AQ38" s="211">
        <v>2089.8000000000002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5546.9</v>
      </c>
      <c r="C39" s="11" t="s">
        <v>21</v>
      </c>
      <c r="D39" s="9" t="s">
        <v>72</v>
      </c>
      <c r="E39" s="10">
        <v>816</v>
      </c>
      <c r="F39" s="12" t="s">
        <v>21</v>
      </c>
      <c r="G39" s="98"/>
      <c r="H39" s="101" t="s">
        <v>25</v>
      </c>
      <c r="I39" s="102"/>
      <c r="J39" s="103">
        <v>20.190000000000001</v>
      </c>
      <c r="K39" s="104" t="s">
        <v>63</v>
      </c>
      <c r="L39" s="105">
        <v>0.16666666666666666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35.96</v>
      </c>
      <c r="Z39" s="102" t="s">
        <v>63</v>
      </c>
      <c r="AA39" s="108">
        <v>0.54166666666666663</v>
      </c>
      <c r="AB39" s="106" t="s">
        <v>25</v>
      </c>
      <c r="AC39" s="109"/>
      <c r="AD39" s="103">
        <v>74.33</v>
      </c>
      <c r="AE39" s="104" t="s">
        <v>63</v>
      </c>
      <c r="AF39" s="108">
        <v>0.96111111111111114</v>
      </c>
      <c r="AG39" s="106" t="s">
        <v>25</v>
      </c>
      <c r="AH39" s="102"/>
      <c r="AI39" s="103">
        <v>64.63</v>
      </c>
      <c r="AJ39" s="102" t="s">
        <v>78</v>
      </c>
      <c r="AK39" s="107">
        <v>0.875</v>
      </c>
      <c r="AL39" s="101" t="s">
        <v>25</v>
      </c>
      <c r="AM39" s="102">
        <v>19.5</v>
      </c>
      <c r="AN39" s="103" t="s">
        <v>78</v>
      </c>
      <c r="AO39" s="111">
        <v>0.45833333333333331</v>
      </c>
      <c r="AP39" s="106" t="s">
        <v>25</v>
      </c>
      <c r="AQ39" s="102">
        <v>106.75</v>
      </c>
      <c r="AR39" s="104" t="s">
        <v>62</v>
      </c>
      <c r="AS39" s="107">
        <v>4.1666666666666664E-2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563.35</v>
      </c>
      <c r="F42" s="44" t="s">
        <v>70</v>
      </c>
      <c r="G42" s="47">
        <v>0.79166666666666663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 t="s">
        <v>76</v>
      </c>
      <c r="F43" s="78"/>
      <c r="G43" s="79">
        <v>118.06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77</v>
      </c>
      <c r="F44" s="78"/>
      <c r="G44" s="79">
        <v>91.01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289.76</v>
      </c>
      <c r="F45" s="83" t="s">
        <v>73</v>
      </c>
      <c r="G45" s="48">
        <v>60.791666666671297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285.86</v>
      </c>
      <c r="F46" s="80" t="s">
        <v>73</v>
      </c>
      <c r="G46" s="60">
        <v>60.833333333337897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 MAR 23 </vt:lpstr>
      <vt:lpstr>'02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2023-03-03T08:31:55Z</dcterms:modified>
</cp:coreProperties>
</file>