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5E9D9D96-7EA7-4B01-AFF3-03AFFE729584}" xr6:coauthVersionLast="47" xr6:coauthVersionMax="47" xr10:uidLastSave="{00000000-0000-0000-0000-000000000000}"/>
  <bookViews>
    <workbookView xWindow="14370" yWindow="0" windowWidth="14310" windowHeight="15570" xr2:uid="{00000000-000D-0000-FFFF-FFFF00000000}"/>
  </bookViews>
  <sheets>
    <sheet name="20 MAR 23 " sheetId="3" r:id="rId1"/>
  </sheets>
  <externalReferences>
    <externalReference r:id="rId2"/>
  </externalReferences>
  <definedNames>
    <definedName name="_xlnm.Print_Area" localSheetId="0">'20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3" i="3" l="1"/>
  <c r="Z33" i="3"/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Q14" i="3"/>
  <c r="Q33" i="3" s="1"/>
  <c r="Q34" i="3" s="1"/>
  <c r="K33" i="3"/>
  <c r="K34" i="3" s="1"/>
  <c r="AH26" i="3" l="1"/>
  <c r="I26" i="3" s="1"/>
  <c r="G26" i="3"/>
  <c r="G28" i="3" l="1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G14" i="3"/>
  <c r="AH14" i="3"/>
  <c r="I14" i="3" l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27" i="3"/>
  <c r="D22" i="3"/>
  <c r="D28" i="3"/>
  <c r="D9" i="3" l="1"/>
  <c r="AI9" i="3"/>
  <c r="E9" i="3" s="1"/>
  <c r="C28" i="3"/>
  <c r="C19" i="3"/>
  <c r="C18" i="3"/>
  <c r="C20" i="3"/>
  <c r="D20" i="3"/>
  <c r="D19" i="3"/>
  <c r="AI19" i="3"/>
  <c r="E19" i="3" s="1"/>
  <c r="D18" i="3"/>
  <c r="C16" i="3"/>
  <c r="D16" i="3"/>
  <c r="C15" i="3"/>
  <c r="D15" i="3"/>
  <c r="AI14" i="3"/>
  <c r="D14" i="3"/>
  <c r="AI18" i="3" l="1"/>
  <c r="E18" i="3" s="1"/>
  <c r="AI28" i="3"/>
  <c r="E28" i="3" s="1"/>
  <c r="C21" i="3"/>
  <c r="AI21" i="3"/>
  <c r="E21" i="3" s="1"/>
  <c r="C22" i="3"/>
  <c r="AI22" i="3"/>
  <c r="E22" i="3" s="1"/>
  <c r="C27" i="3"/>
  <c r="AI27" i="3"/>
  <c r="E27" i="3" s="1"/>
  <c r="AI20" i="3"/>
  <c r="E20" i="3" s="1"/>
  <c r="C17" i="3"/>
  <c r="AI17" i="3"/>
  <c r="E17" i="3" s="1"/>
  <c r="AI16" i="3"/>
  <c r="E16" i="3" s="1"/>
  <c r="AI15" i="3"/>
  <c r="E15" i="3" s="1"/>
  <c r="C14" i="3"/>
  <c r="E14" i="3"/>
  <c r="H30" i="3" l="1"/>
  <c r="H31" i="3"/>
  <c r="H32" i="3"/>
  <c r="H29" i="3" l="1"/>
  <c r="H33" i="3" s="1"/>
  <c r="H34" i="3" s="1"/>
  <c r="AL33" i="3"/>
  <c r="AL34" i="3" s="1"/>
  <c r="G32" i="3" l="1"/>
  <c r="AH32" i="3"/>
  <c r="I32" i="3" s="1"/>
  <c r="AH29" i="3"/>
  <c r="I29" i="3" s="1"/>
  <c r="G29" i="3"/>
  <c r="G30" i="3"/>
  <c r="AH30" i="3"/>
  <c r="I30" i="3" s="1"/>
  <c r="G31" i="3"/>
  <c r="AH31" i="3"/>
  <c r="AJ33" i="3"/>
  <c r="AJ34" i="3" s="1"/>
  <c r="G33" i="3" l="1"/>
  <c r="G34" i="3" s="1"/>
  <c r="I31" i="3"/>
  <c r="I33" i="3" s="1"/>
  <c r="I34" i="3" s="1"/>
  <c r="AH33" i="3"/>
  <c r="AH34" i="3" s="1"/>
  <c r="B33" i="3" l="1"/>
  <c r="B34" i="3" s="1"/>
  <c r="D25" i="3" l="1"/>
  <c r="D29" i="3"/>
  <c r="D26" i="3" l="1"/>
  <c r="C26" i="3"/>
  <c r="C24" i="3"/>
  <c r="D24" i="3"/>
  <c r="D23" i="3"/>
  <c r="C23" i="3"/>
  <c r="D32" i="3"/>
  <c r="C32" i="3"/>
  <c r="AM33" i="3"/>
  <c r="AM34" i="3" s="1"/>
  <c r="C31" i="3"/>
  <c r="D31" i="3"/>
  <c r="C30" i="3"/>
  <c r="D30" i="3"/>
  <c r="AI24" i="3" l="1"/>
  <c r="E24" i="3" s="1"/>
  <c r="AI26" i="3"/>
  <c r="E26" i="3" s="1"/>
  <c r="C25" i="3"/>
  <c r="AI25" i="3"/>
  <c r="E25" i="3" s="1"/>
  <c r="AI23" i="3"/>
  <c r="E23" i="3" s="1"/>
  <c r="D33" i="3"/>
  <c r="D34" i="3" s="1"/>
  <c r="AI32" i="3"/>
  <c r="E32" i="3" s="1"/>
  <c r="AI31" i="3"/>
  <c r="E31" i="3" s="1"/>
  <c r="AI30" i="3"/>
  <c r="E30" i="3" s="1"/>
  <c r="C29" i="3"/>
  <c r="AK33" i="3"/>
  <c r="AK34" i="3" s="1"/>
  <c r="AI29" i="3"/>
  <c r="C33" i="3" l="1"/>
  <c r="C34" i="3" s="1"/>
  <c r="E29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<sst xmlns="http://schemas.openxmlformats.org/spreadsheetml/2006/main" count="141" uniqueCount="108">
  <si>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</si>
  <si>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</si>
  <si>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</si>
  <si>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</si>
  <si>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</si>
  <si>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</si>
  <si>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</si>
  <si>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</si>
  <si>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</si>
  <si>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</si>
  <si>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</si>
  <si>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</si>
  <si>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</si>
  <si>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</si>
  <si>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</si>
  <si>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</si>
  <si>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</si>
  <si>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</si>
  <si>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</si>
  <si>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</si>
  <si>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</si>
  <si>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</si>
  <si>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</si>
  <si>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</si>
  <si>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</si>
  <si>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</si>
  <si>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</si>
  <si>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</si>
  <si>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</si>
  <si>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</si>
  <si>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</si>
  <si>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</si>
  <si>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</si>
  <si>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</si>
  <si>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</si>
  <si>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</si>
  <si>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</si>
  <si>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</si>
  <si>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</si>
  <si>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</si>
  <si>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</si>
  <si>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</si>
  <si>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</si>
  <si>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</si>
  <si>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</si>
  <si>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</si>
  <si>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</si>
  <si>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</si>
  <si>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</si>
  <si>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</si>
  <si>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</si>
  <si>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</si>
  <si>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</si>
  <si>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</si>
  <si>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</si>
  <si>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</si>
  <si>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</si>
  <si>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</si>
  <si>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</si>
  <si>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</si>
  <si>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</si>
  <si>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</si>
  <si>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</si>
  <si>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</si>
  <si>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</si>
  <si>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</si>
  <si>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</si>
  <si>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</si>
  <si>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</si>
  <si>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</si>
  <si>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</si>
  <si>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</si>
  <si>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</si>
  <si>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</si>
  <si>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</si>
  <si>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</si>
  <si>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</si>
  <si>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</si>
  <si>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</si>
  <si>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</si>
  <si>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</si>
  <si>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</si>
  <si>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</si>
  <si>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</si>
  <si>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</si>
  <si>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</si>
  <si>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</si>
  <si>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</si>
  <si>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</si>
  <si>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</si>
  <si>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</si>
  <si>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</si>
  <si>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</si>
  <si>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</si>
  <si>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</si>
  <si>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</si>
  <si>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</si>
  <si>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</si>
  <si>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</si>
  <si>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</si>
  <si>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</si>
  <si>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</si>
  <si>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</si>
  <si>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</si>
  <si>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</si>
  <si>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MONTCHO</t>
  </si>
  <si>
    <t>DOSSA ET TAGBA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</si>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</sst>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'20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'!$B$9:$B$32</c:f>
              <c:numCache>
                <c:formatCode>General</c:formatCode>
                <c:ptCount val="24"/>
                <c:pt idx="0">
                  <c:v>68.83</c:v>
                </c:pt>
                <c:pt idx="1">
                  <c:v>53.19</c:v>
                </c:pt>
                <c:pt idx="2">
                  <c:v>53.25</c:v>
                </c:pt>
                <c:pt idx="3">
                  <c:v>50.3</c:v>
                </c:pt>
                <c:pt idx="4">
                  <c:v>51.59</c:v>
                </c:pt>
                <c:pt idx="5">
                  <c:v>47.94</c:v>
                </c:pt>
                <c:pt idx="6">
                  <c:v>39.65</c:v>
                </c:pt>
                <c:pt idx="7">
                  <c:v>48.36</c:v>
                </c:pt>
                <c:pt idx="8">
                  <c:v>47.629999999999995</c:v>
                </c:pt>
                <c:pt idx="9">
                  <c:v>69.47999999999999</c:v>
                </c:pt>
                <c:pt idx="10">
                  <c:v>55.02</c:v>
                </c:pt>
                <c:pt idx="11">
                  <c:v>53.21</c:v>
                </c:pt>
                <c:pt idx="12">
                  <c:v>50.64</c:v>
                </c:pt>
                <c:pt idx="13">
                  <c:v>50.93</c:v>
                </c:pt>
                <c:pt idx="14">
                  <c:v>61.61</c:v>
                </c:pt>
                <c:pt idx="15">
                  <c:v>67.960000000000008</c:v>
                </c:pt>
                <c:pt idx="16">
                  <c:v>69.28</c:v>
                </c:pt>
                <c:pt idx="17">
                  <c:v>80.81</c:v>
                </c:pt>
                <c:pt idx="18">
                  <c:v>83.55</c:v>
                </c:pt>
                <c:pt idx="19">
                  <c:v>73.39</c:v>
                </c:pt>
                <c:pt idx="20">
                  <c:v>70.69</c:v>
                </c:pt>
                <c:pt idx="21">
                  <c:v>80.569999999999993</c:v>
                </c:pt>
                <c:pt idx="22">
                  <c:v>72.989999999999995</c:v>
                </c:pt>
                <c:pt idx="23">
                  <c:v>69.009999999999991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'20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'!$C$9:$C$32</c:f>
              <c:numCache>
                <c:formatCode>General</c:formatCode>
                <c:ptCount val="24"/>
                <c:pt idx="0">
                  <c:v>18.531341503819057</c:v>
                </c:pt>
                <c:pt idx="1">
                  <c:v>18.804342294373921</c:v>
                </c:pt>
                <c:pt idx="2">
                  <c:v>19.49311333655108</c:v>
                </c:pt>
                <c:pt idx="3">
                  <c:v>19.133562019535717</c:v>
                </c:pt>
                <c:pt idx="4">
                  <c:v>19.269981615892846</c:v>
                </c:pt>
                <c:pt idx="5">
                  <c:v>17.6592792280934</c:v>
                </c:pt>
                <c:pt idx="6">
                  <c:v>19.198519118777853</c:v>
                </c:pt>
                <c:pt idx="7">
                  <c:v>21.900112007130907</c:v>
                </c:pt>
                <c:pt idx="8">
                  <c:v>19.323504197932049</c:v>
                </c:pt>
                <c:pt idx="9">
                  <c:v>22.282313430690301</c:v>
                </c:pt>
                <c:pt idx="10">
                  <c:v>22.215819590933052</c:v>
                </c:pt>
                <c:pt idx="11">
                  <c:v>20.934617204277764</c:v>
                </c:pt>
                <c:pt idx="12">
                  <c:v>19.85723963315759</c:v>
                </c:pt>
                <c:pt idx="13">
                  <c:v>20.603829190877747</c:v>
                </c:pt>
                <c:pt idx="14">
                  <c:v>25.398588187055179</c:v>
                </c:pt>
                <c:pt idx="15">
                  <c:v>21.169240519520795</c:v>
                </c:pt>
                <c:pt idx="16">
                  <c:v>23.437537748610936</c:v>
                </c:pt>
                <c:pt idx="17">
                  <c:v>22.494693115200576</c:v>
                </c:pt>
                <c:pt idx="18">
                  <c:v>23.486663707433582</c:v>
                </c:pt>
                <c:pt idx="19">
                  <c:v>21.407224616266117</c:v>
                </c:pt>
                <c:pt idx="20">
                  <c:v>21.339026711666634</c:v>
                </c:pt>
                <c:pt idx="21">
                  <c:v>20.464649928489013</c:v>
                </c:pt>
                <c:pt idx="22">
                  <c:v>20.552513529787284</c:v>
                </c:pt>
                <c:pt idx="23">
                  <c:v>17.04556602001567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'20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'!$D$9:$D$32</c:f>
              <c:numCache>
                <c:formatCode>0.00</c:formatCode>
                <c:ptCount val="24"/>
                <c:pt idx="0">
                  <c:v>45.189348139711768</c:v>
                </c:pt>
                <c:pt idx="1">
                  <c:v>49.389930446553791</c:v>
                </c:pt>
                <c:pt idx="2">
                  <c:v>48.738483433061731</c:v>
                </c:pt>
                <c:pt idx="3">
                  <c:v>46.224461012402827</c:v>
                </c:pt>
                <c:pt idx="4">
                  <c:v>47.309733715872881</c:v>
                </c:pt>
                <c:pt idx="5">
                  <c:v>45.364779018576371</c:v>
                </c:pt>
                <c:pt idx="6">
                  <c:v>35.793928487293982</c:v>
                </c:pt>
                <c:pt idx="7">
                  <c:v>41.258115951872043</c:v>
                </c:pt>
                <c:pt idx="8">
                  <c:v>42.69290586088502</c:v>
                </c:pt>
                <c:pt idx="9">
                  <c:v>41.557578916185662</c:v>
                </c:pt>
                <c:pt idx="10">
                  <c:v>47.091335850636312</c:v>
                </c:pt>
                <c:pt idx="11">
                  <c:v>46.647087119511013</c:v>
                </c:pt>
                <c:pt idx="12">
                  <c:v>45.232014179795954</c:v>
                </c:pt>
                <c:pt idx="13">
                  <c:v>44.82133825210488</c:v>
                </c:pt>
                <c:pt idx="14">
                  <c:v>50.412618207433738</c:v>
                </c:pt>
                <c:pt idx="15">
                  <c:v>60.920294751004548</c:v>
                </c:pt>
                <c:pt idx="16">
                  <c:v>60.204927807100191</c:v>
                </c:pt>
                <c:pt idx="17">
                  <c:v>53.006640550130442</c:v>
                </c:pt>
                <c:pt idx="18">
                  <c:v>54.351197217208352</c:v>
                </c:pt>
                <c:pt idx="19">
                  <c:v>46.555951289660499</c:v>
                </c:pt>
                <c:pt idx="20">
                  <c:v>43.993587889803251</c:v>
                </c:pt>
                <c:pt idx="21">
                  <c:v>54.824123201783721</c:v>
                </c:pt>
                <c:pt idx="22">
                  <c:v>47.002262531617717</c:v>
                </c:pt>
                <c:pt idx="23">
                  <c:v>46.768045419222858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'20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'!$E$9:$E$32</c:f>
              <c:numCache>
                <c:formatCode>0.00</c:formatCode>
                <c:ptCount val="24"/>
                <c:pt idx="0">
                  <c:v>5.1093103564691926</c:v>
                </c:pt>
                <c:pt idx="1">
                  <c:v>-15.0042727409277</c:v>
                </c:pt>
                <c:pt idx="2">
                  <c:v>-14.981596769612803</c:v>
                </c:pt>
                <c:pt idx="3">
                  <c:v>-15.058023031938557</c:v>
                </c:pt>
                <c:pt idx="4">
                  <c:v>-14.989715331765733</c:v>
                </c:pt>
                <c:pt idx="5">
                  <c:v>-15.08405824666978</c:v>
                </c:pt>
                <c:pt idx="6">
                  <c:v>-15.34244760607184</c:v>
                </c:pt>
                <c:pt idx="7">
                  <c:v>-14.79822795900294</c:v>
                </c:pt>
                <c:pt idx="8">
                  <c:v>-14.386410058817045</c:v>
                </c:pt>
                <c:pt idx="9">
                  <c:v>5.6401076531240335</c:v>
                </c:pt>
                <c:pt idx="10">
                  <c:v>-14.287155441569361</c:v>
                </c:pt>
                <c:pt idx="11">
                  <c:v>-14.371704323788784</c:v>
                </c:pt>
                <c:pt idx="12">
                  <c:v>-14.44925381295355</c:v>
                </c:pt>
                <c:pt idx="13">
                  <c:v>-14.495167442982627</c:v>
                </c:pt>
                <c:pt idx="14">
                  <c:v>-14.201206394488914</c:v>
                </c:pt>
                <c:pt idx="15">
                  <c:v>-14.129535270525345</c:v>
                </c:pt>
                <c:pt idx="16">
                  <c:v>-14.362465555711118</c:v>
                </c:pt>
                <c:pt idx="17">
                  <c:v>5.3086663346689971</c:v>
                </c:pt>
                <c:pt idx="18">
                  <c:v>5.7121390753580368</c:v>
                </c:pt>
                <c:pt idx="19">
                  <c:v>5.4268240940733659</c:v>
                </c:pt>
                <c:pt idx="20">
                  <c:v>5.357385398530111</c:v>
                </c:pt>
                <c:pt idx="21">
                  <c:v>5.2812268697272469</c:v>
                </c:pt>
                <c:pt idx="22">
                  <c:v>5.4352239385949854</c:v>
                </c:pt>
                <c:pt idx="23">
                  <c:v>5.1963885607614468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'20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'!$Q$9:$Q$32</c:f>
              <c:numCache>
                <c:formatCode>0.00</c:formatCode>
                <c:ptCount val="24"/>
                <c:pt idx="0">
                  <c:v>0</c:v>
                </c:pt>
                <c:pt idx="1">
                  <c:v>20.010000000000002</c:v>
                </c:pt>
                <c:pt idx="2">
                  <c:v>20.010000000000002</c:v>
                </c:pt>
                <c:pt idx="3">
                  <c:v>20.010000000000002</c:v>
                </c:pt>
                <c:pt idx="4">
                  <c:v>20.010000000000002</c:v>
                </c:pt>
                <c:pt idx="5">
                  <c:v>20.010000000000002</c:v>
                </c:pt>
                <c:pt idx="6">
                  <c:v>20.010000000000002</c:v>
                </c:pt>
                <c:pt idx="7">
                  <c:v>20.010000000000002</c:v>
                </c:pt>
                <c:pt idx="8">
                  <c:v>20.010000000000002</c:v>
                </c:pt>
                <c:pt idx="9">
                  <c:v>0</c:v>
                </c:pt>
                <c:pt idx="10">
                  <c:v>20.100000000000001</c:v>
                </c:pt>
                <c:pt idx="11">
                  <c:v>20.100000000000001</c:v>
                </c:pt>
                <c:pt idx="12">
                  <c:v>20.100000000000001</c:v>
                </c:pt>
                <c:pt idx="13">
                  <c:v>20.100000000000001</c:v>
                </c:pt>
                <c:pt idx="14">
                  <c:v>20.100000000000001</c:v>
                </c:pt>
                <c:pt idx="15">
                  <c:v>20.100000000000001</c:v>
                </c:pt>
                <c:pt idx="16">
                  <c:v>20.100000000000001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'20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'20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'!$AK$9:$AK$32</c:f>
              <c:numCache>
                <c:formatCode>0.00</c:formatCode>
                <c:ptCount val="24"/>
                <c:pt idx="0">
                  <c:v>18.531341503819057</c:v>
                </c:pt>
                <c:pt idx="1">
                  <c:v>18.804342294373921</c:v>
                </c:pt>
                <c:pt idx="2">
                  <c:v>19.49311333655108</c:v>
                </c:pt>
                <c:pt idx="3">
                  <c:v>19.133562019535717</c:v>
                </c:pt>
                <c:pt idx="4">
                  <c:v>19.269981615892846</c:v>
                </c:pt>
                <c:pt idx="5">
                  <c:v>17.6592792280934</c:v>
                </c:pt>
                <c:pt idx="6">
                  <c:v>19.198519118777853</c:v>
                </c:pt>
                <c:pt idx="7">
                  <c:v>21.900112007130907</c:v>
                </c:pt>
                <c:pt idx="8">
                  <c:v>19.323504197932049</c:v>
                </c:pt>
                <c:pt idx="9">
                  <c:v>22.282313430690301</c:v>
                </c:pt>
                <c:pt idx="10">
                  <c:v>22.215819590933052</c:v>
                </c:pt>
                <c:pt idx="11">
                  <c:v>20.934617204277764</c:v>
                </c:pt>
                <c:pt idx="12">
                  <c:v>19.85723963315759</c:v>
                </c:pt>
                <c:pt idx="13">
                  <c:v>20.603829190877747</c:v>
                </c:pt>
                <c:pt idx="14">
                  <c:v>25.398588187055179</c:v>
                </c:pt>
                <c:pt idx="15">
                  <c:v>21.169240519520795</c:v>
                </c:pt>
                <c:pt idx="16">
                  <c:v>23.437537748610936</c:v>
                </c:pt>
                <c:pt idx="17">
                  <c:v>22.494693115200576</c:v>
                </c:pt>
                <c:pt idx="18">
                  <c:v>23.486663707433582</c:v>
                </c:pt>
                <c:pt idx="19">
                  <c:v>21.407224616266117</c:v>
                </c:pt>
                <c:pt idx="20">
                  <c:v>21.339026711666634</c:v>
                </c:pt>
                <c:pt idx="21">
                  <c:v>20.464649928489013</c:v>
                </c:pt>
                <c:pt idx="22">
                  <c:v>20.552513529787284</c:v>
                </c:pt>
                <c:pt idx="23">
                  <c:v>17.04556602001567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'20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'!$AM$9:$AM$32</c:f>
              <c:numCache>
                <c:formatCode>0.00</c:formatCode>
                <c:ptCount val="24"/>
                <c:pt idx="0">
                  <c:v>154.03934813971176</c:v>
                </c:pt>
                <c:pt idx="1">
                  <c:v>141.91993044655379</c:v>
                </c:pt>
                <c:pt idx="2">
                  <c:v>142.01848343306173</c:v>
                </c:pt>
                <c:pt idx="3">
                  <c:v>139.72446101240283</c:v>
                </c:pt>
                <c:pt idx="4">
                  <c:v>141.95973371587289</c:v>
                </c:pt>
                <c:pt idx="5">
                  <c:v>140.29477901857638</c:v>
                </c:pt>
                <c:pt idx="6">
                  <c:v>129.78392848729399</c:v>
                </c:pt>
                <c:pt idx="7">
                  <c:v>145.97811595187204</c:v>
                </c:pt>
                <c:pt idx="8">
                  <c:v>162.85290586088502</c:v>
                </c:pt>
                <c:pt idx="9">
                  <c:v>160.46757891618566</c:v>
                </c:pt>
                <c:pt idx="10">
                  <c:v>166.53133585063631</c:v>
                </c:pt>
                <c:pt idx="11">
                  <c:v>164.877087119511</c:v>
                </c:pt>
                <c:pt idx="12">
                  <c:v>163.26201417979595</c:v>
                </c:pt>
                <c:pt idx="13">
                  <c:v>160.92133825210487</c:v>
                </c:pt>
                <c:pt idx="14">
                  <c:v>166.33261820743374</c:v>
                </c:pt>
                <c:pt idx="15">
                  <c:v>173.05029475100454</c:v>
                </c:pt>
                <c:pt idx="16">
                  <c:v>162.69492780710019</c:v>
                </c:pt>
                <c:pt idx="17">
                  <c:v>156.99664055013045</c:v>
                </c:pt>
                <c:pt idx="18">
                  <c:v>170.01119721720835</c:v>
                </c:pt>
                <c:pt idx="19">
                  <c:v>162.18595128966049</c:v>
                </c:pt>
                <c:pt idx="20">
                  <c:v>159.84358788980325</c:v>
                </c:pt>
                <c:pt idx="21">
                  <c:v>158.07412320178372</c:v>
                </c:pt>
                <c:pt idx="22">
                  <c:v>163.33226253161772</c:v>
                </c:pt>
                <c:pt idx="23">
                  <c:v>158.54804541922286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'20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'!$F$9:$F$32</c:f>
              <c:numCache>
                <c:formatCode>General</c:formatCode>
                <c:ptCount val="24"/>
                <c:pt idx="0">
                  <c:v>206.03</c:v>
                </c:pt>
                <c:pt idx="1">
                  <c:v>196.37</c:v>
                </c:pt>
                <c:pt idx="2">
                  <c:v>192.75</c:v>
                </c:pt>
                <c:pt idx="3">
                  <c:v>187.19</c:v>
                </c:pt>
                <c:pt idx="4">
                  <c:v>183.91</c:v>
                </c:pt>
                <c:pt idx="5">
                  <c:v>175.39</c:v>
                </c:pt>
                <c:pt idx="6">
                  <c:v>153.97</c:v>
                </c:pt>
                <c:pt idx="7">
                  <c:v>163.81</c:v>
                </c:pt>
                <c:pt idx="8">
                  <c:v>176.02</c:v>
                </c:pt>
                <c:pt idx="9">
                  <c:v>168.31</c:v>
                </c:pt>
                <c:pt idx="10">
                  <c:v>163.09</c:v>
                </c:pt>
                <c:pt idx="11">
                  <c:v>171.16</c:v>
                </c:pt>
                <c:pt idx="12">
                  <c:v>150.54</c:v>
                </c:pt>
                <c:pt idx="13">
                  <c:v>161.47</c:v>
                </c:pt>
                <c:pt idx="14">
                  <c:v>201.06</c:v>
                </c:pt>
                <c:pt idx="15">
                  <c:v>232.49</c:v>
                </c:pt>
                <c:pt idx="16">
                  <c:v>211.96</c:v>
                </c:pt>
                <c:pt idx="17">
                  <c:v>221.08</c:v>
                </c:pt>
                <c:pt idx="18">
                  <c:v>258.47000000000003</c:v>
                </c:pt>
                <c:pt idx="19">
                  <c:v>246.46</c:v>
                </c:pt>
                <c:pt idx="20">
                  <c:v>255.21</c:v>
                </c:pt>
                <c:pt idx="21">
                  <c:v>250.32</c:v>
                </c:pt>
                <c:pt idx="22">
                  <c:v>237.13</c:v>
                </c:pt>
                <c:pt idx="23">
                  <c:v>231.67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'20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'!$G$9:$G$32</c:f>
              <c:numCache>
                <c:formatCode>0.00</c:formatCode>
                <c:ptCount val="24"/>
                <c:pt idx="0">
                  <c:v>117.18618350986836</c:v>
                </c:pt>
                <c:pt idx="1">
                  <c:v>111.98075459131837</c:v>
                </c:pt>
                <c:pt idx="2">
                  <c:v>107.88790648933619</c:v>
                </c:pt>
                <c:pt idx="3">
                  <c:v>104.02406177352408</c:v>
                </c:pt>
                <c:pt idx="4">
                  <c:v>98.761771937644397</c:v>
                </c:pt>
                <c:pt idx="5">
                  <c:v>92.233417145897079</c:v>
                </c:pt>
                <c:pt idx="6">
                  <c:v>80.719123817202444</c:v>
                </c:pt>
                <c:pt idx="7">
                  <c:v>107.03107559044361</c:v>
                </c:pt>
                <c:pt idx="8">
                  <c:v>109.75859514308134</c:v>
                </c:pt>
                <c:pt idx="9">
                  <c:v>105.40429027601699</c:v>
                </c:pt>
                <c:pt idx="10">
                  <c:v>101.424382459713</c:v>
                </c:pt>
                <c:pt idx="11">
                  <c:v>106.02459231329146</c:v>
                </c:pt>
                <c:pt idx="12">
                  <c:v>84.765834820378984</c:v>
                </c:pt>
                <c:pt idx="13">
                  <c:v>96.070908078531502</c:v>
                </c:pt>
                <c:pt idx="14">
                  <c:v>111.62183618932765</c:v>
                </c:pt>
                <c:pt idx="15">
                  <c:v>126.73696845036832</c:v>
                </c:pt>
                <c:pt idx="16">
                  <c:v>108.40021603167759</c:v>
                </c:pt>
                <c:pt idx="17">
                  <c:v>116.12632873242831</c:v>
                </c:pt>
                <c:pt idx="18">
                  <c:v>151.9897905173305</c:v>
                </c:pt>
                <c:pt idx="19">
                  <c:v>142.62018764656386</c:v>
                </c:pt>
                <c:pt idx="20">
                  <c:v>147.25756646039969</c:v>
                </c:pt>
                <c:pt idx="21">
                  <c:v>141.57946286765414</c:v>
                </c:pt>
                <c:pt idx="22">
                  <c:v>132.29755194523949</c:v>
                </c:pt>
                <c:pt idx="23">
                  <c:v>129.23295523930022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'20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'!$H$9:$H$32</c:f>
              <c:numCache>
                <c:formatCode>0.00</c:formatCode>
                <c:ptCount val="24"/>
                <c:pt idx="0">
                  <c:v>77.535643825166702</c:v>
                </c:pt>
                <c:pt idx="1">
                  <c:v>73.714191561620979</c:v>
                </c:pt>
                <c:pt idx="2">
                  <c:v>74.280898473611572</c:v>
                </c:pt>
                <c:pt idx="3">
                  <c:v>72.75156102047093</c:v>
                </c:pt>
                <c:pt idx="4">
                  <c:v>74.923088308559812</c:v>
                </c:pt>
                <c:pt idx="5">
                  <c:v>73.149560041786188</c:v>
                </c:pt>
                <c:pt idx="6">
                  <c:v>63.932402755901485</c:v>
                </c:pt>
                <c:pt idx="7">
                  <c:v>46.184429542432632</c:v>
                </c:pt>
                <c:pt idx="8">
                  <c:v>54.887539241542235</c:v>
                </c:pt>
                <c:pt idx="9">
                  <c:v>51.60860325507911</c:v>
                </c:pt>
                <c:pt idx="10">
                  <c:v>50.389030841209546</c:v>
                </c:pt>
                <c:pt idx="11">
                  <c:v>53.792321730487551</c:v>
                </c:pt>
                <c:pt idx="12">
                  <c:v>55.007532473279426</c:v>
                </c:pt>
                <c:pt idx="13">
                  <c:v>54.629419252654344</c:v>
                </c:pt>
                <c:pt idx="14">
                  <c:v>77.277706310768622</c:v>
                </c:pt>
                <c:pt idx="15">
                  <c:v>93.301876785311364</c:v>
                </c:pt>
                <c:pt idx="16">
                  <c:v>91.956780832534662</c:v>
                </c:pt>
                <c:pt idx="17">
                  <c:v>92.751786064581736</c:v>
                </c:pt>
                <c:pt idx="18">
                  <c:v>93.175993742240735</c:v>
                </c:pt>
                <c:pt idx="19">
                  <c:v>91.295183494169194</c:v>
                </c:pt>
                <c:pt idx="20">
                  <c:v>94.817310769263017</c:v>
                </c:pt>
                <c:pt idx="21">
                  <c:v>95.795406236561121</c:v>
                </c:pt>
                <c:pt idx="22">
                  <c:v>92.33227712792106</c:v>
                </c:pt>
                <c:pt idx="23">
                  <c:v>90.120785116464191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'20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'!$I$9:$I$32</c:f>
              <c:numCache>
                <c:formatCode>0.00</c:formatCode>
                <c:ptCount val="24"/>
                <c:pt idx="0">
                  <c:v>11.308172664964893</c:v>
                </c:pt>
                <c:pt idx="1">
                  <c:v>10.675053847060658</c:v>
                </c:pt>
                <c:pt idx="2">
                  <c:v>10.581195037052217</c:v>
                </c:pt>
                <c:pt idx="3">
                  <c:v>10.414377206004977</c:v>
                </c:pt>
                <c:pt idx="4">
                  <c:v>10.22513975379575</c:v>
                </c:pt>
                <c:pt idx="5">
                  <c:v>10.007022812316668</c:v>
                </c:pt>
                <c:pt idx="6">
                  <c:v>9.3184734268960678</c:v>
                </c:pt>
                <c:pt idx="7">
                  <c:v>10.594494867123776</c:v>
                </c:pt>
                <c:pt idx="8">
                  <c:v>11.373865615376408</c:v>
                </c:pt>
                <c:pt idx="9">
                  <c:v>11.297106468903896</c:v>
                </c:pt>
                <c:pt idx="10">
                  <c:v>11.276586699077475</c:v>
                </c:pt>
                <c:pt idx="11">
                  <c:v>11.34308595622098</c:v>
                </c:pt>
                <c:pt idx="12">
                  <c:v>10.766632706341559</c:v>
                </c:pt>
                <c:pt idx="13">
                  <c:v>10.769672668814158</c:v>
                </c:pt>
                <c:pt idx="14">
                  <c:v>12.160457499903762</c:v>
                </c:pt>
                <c:pt idx="15">
                  <c:v>12.451154764320327</c:v>
                </c:pt>
                <c:pt idx="16">
                  <c:v>11.603003135787779</c:v>
                </c:pt>
                <c:pt idx="17">
                  <c:v>12.201885202989949</c:v>
                </c:pt>
                <c:pt idx="18">
                  <c:v>13.304215740428781</c:v>
                </c:pt>
                <c:pt idx="19">
                  <c:v>12.544628859266929</c:v>
                </c:pt>
                <c:pt idx="20">
                  <c:v>13.135122770337311</c:v>
                </c:pt>
                <c:pt idx="21">
                  <c:v>12.94513089578475</c:v>
                </c:pt>
                <c:pt idx="22">
                  <c:v>12.500170926839466</c:v>
                </c:pt>
                <c:pt idx="23">
                  <c:v>12.316259644235565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'20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'!$AD$9:$AD$32</c:f>
              <c:numCache>
                <c:formatCode>0.00</c:formatCode>
                <c:ptCount val="24"/>
                <c:pt idx="0">
                  <c:v>80.62</c:v>
                </c:pt>
                <c:pt idx="1">
                  <c:v>79.63</c:v>
                </c:pt>
                <c:pt idx="2">
                  <c:v>80.78</c:v>
                </c:pt>
                <c:pt idx="3">
                  <c:v>81.95</c:v>
                </c:pt>
                <c:pt idx="4">
                  <c:v>80.25</c:v>
                </c:pt>
                <c:pt idx="5">
                  <c:v>82.69</c:v>
                </c:pt>
                <c:pt idx="6">
                  <c:v>82.9</c:v>
                </c:pt>
                <c:pt idx="7">
                  <c:v>92</c:v>
                </c:pt>
                <c:pt idx="8">
                  <c:v>91.58</c:v>
                </c:pt>
                <c:pt idx="9">
                  <c:v>95.52</c:v>
                </c:pt>
                <c:pt idx="10">
                  <c:v>99.740000000000009</c:v>
                </c:pt>
                <c:pt idx="11">
                  <c:v>94.16</c:v>
                </c:pt>
                <c:pt idx="12">
                  <c:v>101.28</c:v>
                </c:pt>
                <c:pt idx="13">
                  <c:v>93.33</c:v>
                </c:pt>
                <c:pt idx="14">
                  <c:v>90.61</c:v>
                </c:pt>
                <c:pt idx="15">
                  <c:v>89.15</c:v>
                </c:pt>
                <c:pt idx="16">
                  <c:v>87.740000000000009</c:v>
                </c:pt>
                <c:pt idx="17">
                  <c:v>89.09</c:v>
                </c:pt>
                <c:pt idx="18">
                  <c:v>80.709999999999994</c:v>
                </c:pt>
                <c:pt idx="19">
                  <c:v>72.73</c:v>
                </c:pt>
                <c:pt idx="20">
                  <c:v>79.52</c:v>
                </c:pt>
                <c:pt idx="21">
                  <c:v>79.41</c:v>
                </c:pt>
                <c:pt idx="22">
                  <c:v>80.89</c:v>
                </c:pt>
                <c:pt idx="23">
                  <c:v>81.510000000000005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'20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'20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'20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'20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'20 MAR 23 '!$AJ$9:$AJ$32</c:f>
              <c:numCache>
                <c:formatCode>0.00</c:formatCode>
                <c:ptCount val="24"/>
                <c:pt idx="0">
                  <c:v>197.80618350986836</c:v>
                </c:pt>
                <c:pt idx="1">
                  <c:v>191.61075459131837</c:v>
                </c:pt>
                <c:pt idx="2">
                  <c:v>188.66790648933619</c:v>
                </c:pt>
                <c:pt idx="3">
                  <c:v>185.97406177352408</c:v>
                </c:pt>
                <c:pt idx="4">
                  <c:v>179.0117719376444</c:v>
                </c:pt>
                <c:pt idx="5">
                  <c:v>174.92341714589708</c:v>
                </c:pt>
                <c:pt idx="6">
                  <c:v>163.61912381720245</c:v>
                </c:pt>
                <c:pt idx="7">
                  <c:v>199.03107559044361</c:v>
                </c:pt>
                <c:pt idx="8">
                  <c:v>201.33859514308133</c:v>
                </c:pt>
                <c:pt idx="9">
                  <c:v>200.92429027601699</c:v>
                </c:pt>
                <c:pt idx="10">
                  <c:v>201.16438245971301</c:v>
                </c:pt>
                <c:pt idx="11">
                  <c:v>200.18459231329146</c:v>
                </c:pt>
                <c:pt idx="12">
                  <c:v>186.04583482037899</c:v>
                </c:pt>
                <c:pt idx="13">
                  <c:v>189.4009080785315</c:v>
                </c:pt>
                <c:pt idx="14">
                  <c:v>202.23183618932765</c:v>
                </c:pt>
                <c:pt idx="15">
                  <c:v>215.88696845036833</c:v>
                </c:pt>
                <c:pt idx="16">
                  <c:v>196.1402160316776</c:v>
                </c:pt>
                <c:pt idx="17">
                  <c:v>205.21632873242831</c:v>
                </c:pt>
                <c:pt idx="18">
                  <c:v>232.69979051733048</c:v>
                </c:pt>
                <c:pt idx="19">
                  <c:v>215.35018764656385</c:v>
                </c:pt>
                <c:pt idx="20">
                  <c:v>226.7775664603997</c:v>
                </c:pt>
                <c:pt idx="21">
                  <c:v>220.98946286765414</c:v>
                </c:pt>
                <c:pt idx="22">
                  <c:v>213.18755194523948</c:v>
                </c:pt>
                <c:pt idx="23">
                  <c:v>210.74295523930022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'20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'20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'20 MAR 23 '!$AL$9:$AL$32</c:f>
              <c:numCache>
                <c:formatCode>0.00</c:formatCode>
                <c:ptCount val="24"/>
                <c:pt idx="0">
                  <c:v>77.535643825166702</c:v>
                </c:pt>
                <c:pt idx="1">
                  <c:v>73.714191561620979</c:v>
                </c:pt>
                <c:pt idx="2">
                  <c:v>74.280898473611572</c:v>
                </c:pt>
                <c:pt idx="3">
                  <c:v>72.75156102047093</c:v>
                </c:pt>
                <c:pt idx="4">
                  <c:v>74.923088308559812</c:v>
                </c:pt>
                <c:pt idx="5">
                  <c:v>73.489560041786191</c:v>
                </c:pt>
                <c:pt idx="6">
                  <c:v>67.362402755901485</c:v>
                </c:pt>
                <c:pt idx="7">
                  <c:v>64.254429542432632</c:v>
                </c:pt>
                <c:pt idx="8">
                  <c:v>81.677539241542235</c:v>
                </c:pt>
                <c:pt idx="9">
                  <c:v>80.148603255079109</c:v>
                </c:pt>
                <c:pt idx="10">
                  <c:v>79.389030841209546</c:v>
                </c:pt>
                <c:pt idx="11">
                  <c:v>82.052321730487549</c:v>
                </c:pt>
                <c:pt idx="12">
                  <c:v>81.597532473279429</c:v>
                </c:pt>
                <c:pt idx="13">
                  <c:v>78.319419252654342</c:v>
                </c:pt>
                <c:pt idx="14">
                  <c:v>100.69770631076862</c:v>
                </c:pt>
                <c:pt idx="15">
                  <c:v>94.401876785311359</c:v>
                </c:pt>
                <c:pt idx="16">
                  <c:v>92.676780832534661</c:v>
                </c:pt>
                <c:pt idx="17">
                  <c:v>92.751786064581736</c:v>
                </c:pt>
                <c:pt idx="18">
                  <c:v>93.175993742240735</c:v>
                </c:pt>
                <c:pt idx="19">
                  <c:v>91.295183494169194</c:v>
                </c:pt>
                <c:pt idx="20">
                  <c:v>94.817310769263017</c:v>
                </c:pt>
                <c:pt idx="21">
                  <c:v>95.795406236561121</c:v>
                </c:pt>
                <c:pt idx="22">
                  <c:v>92.33227712792106</c:v>
                </c:pt>
                <c:pt idx="23">
                  <c:v>90.120785116464191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123265</xdr:rowOff>
    </xdr:from>
    <xdr:to>
      <xdr:col>45</xdr:col>
      <xdr:colOff>22412</xdr:colOff>
      <xdr:row>58</xdr:row>
      <xdr:rowOff>107200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Q1" zoomScale="85" zoomScaleNormal="85" zoomScaleSheetLayoutView="85" workbookViewId="0">
      <selection activeCell="R40" sqref="R40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6.425781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45005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68.83</v>
      </c>
      <c r="C9" s="51">
        <f t="shared" ref="C9:C32" si="0">AK9-AE9</f>
        <v>18.531341503819057</v>
      </c>
      <c r="D9" s="52">
        <f t="shared" ref="D9:D32" si="1">AM9-Y9</f>
        <v>45.189348139711768</v>
      </c>
      <c r="E9" s="59">
        <f t="shared" ref="E9:E32" si="2">(AG9+AI9)-Q9</f>
        <v>5.1093103564691926</v>
      </c>
      <c r="F9" s="76">
        <v>206.03</v>
      </c>
      <c r="G9" s="52">
        <f t="shared" ref="G9:G32" si="3">AJ9-AD9</f>
        <v>117.18618350986836</v>
      </c>
      <c r="H9" s="52">
        <f t="shared" ref="H9:H32" si="4">AL9-X9</f>
        <v>77.535643825166702</v>
      </c>
      <c r="I9" s="53">
        <f t="shared" ref="I9:I32" si="5">(AH9+AF9)-P9</f>
        <v>11.308172664964893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44.98</v>
      </c>
      <c r="V9" s="68">
        <v>0</v>
      </c>
      <c r="W9" s="90">
        <v>63.87</v>
      </c>
      <c r="X9" s="94">
        <f>R9+T9+V9</f>
        <v>0</v>
      </c>
      <c r="Y9" s="95">
        <f>S9+U9+W9</f>
        <v>108.85</v>
      </c>
      <c r="Z9" s="91">
        <v>0</v>
      </c>
      <c r="AA9" s="84">
        <v>0</v>
      </c>
      <c r="AB9" s="84">
        <v>80.62</v>
      </c>
      <c r="AC9" s="84">
        <v>0</v>
      </c>
      <c r="AD9" s="96">
        <f>Z9+AB9</f>
        <v>80.62</v>
      </c>
      <c r="AE9" s="52">
        <f>AA9+AC9</f>
        <v>0</v>
      </c>
      <c r="AF9" s="116">
        <v>0.43123454301075298</v>
      </c>
      <c r="AG9" s="117">
        <v>0.13803091397849501</v>
      </c>
      <c r="AH9" s="54">
        <f t="shared" ref="AH9:AH32" si="6">(F9+P9+X9+AD9)-(AJ9+AL9+AF9)</f>
        <v>10.87693812195414</v>
      </c>
      <c r="AI9" s="63">
        <f t="shared" ref="AI9:AI32" si="7">(B9+Q9+Y9+AE9)-(AM9+AK9+AG9)</f>
        <v>4.9712794424906974</v>
      </c>
      <c r="AJ9" s="64">
        <v>197.80618350986836</v>
      </c>
      <c r="AK9" s="61">
        <v>18.531341503819057</v>
      </c>
      <c r="AL9" s="66">
        <v>77.535643825166702</v>
      </c>
      <c r="AM9" s="61">
        <v>154.03934813971176</v>
      </c>
      <c r="AS9" s="121"/>
      <c r="BA9" s="42"/>
      <c r="BB9" s="42"/>
    </row>
    <row r="10" spans="1:54" ht="15.75" x14ac:dyDescent="0.25">
      <c r="A10" s="25">
        <v>2</v>
      </c>
      <c r="B10" s="69">
        <v>53.19</v>
      </c>
      <c r="C10" s="51">
        <f t="shared" si="0"/>
        <v>18.804342294373921</v>
      </c>
      <c r="D10" s="52">
        <f t="shared" si="1"/>
        <v>49.389930446553791</v>
      </c>
      <c r="E10" s="59">
        <f t="shared" si="2"/>
        <v>-15.0042727409277</v>
      </c>
      <c r="F10" s="68">
        <v>196.37</v>
      </c>
      <c r="G10" s="52">
        <f t="shared" si="3"/>
        <v>111.98075459131837</v>
      </c>
      <c r="H10" s="52">
        <f t="shared" si="4"/>
        <v>73.714191561620979</v>
      </c>
      <c r="I10" s="53">
        <f t="shared" si="5"/>
        <v>10.675053847060658</v>
      </c>
      <c r="J10" s="58">
        <v>0</v>
      </c>
      <c r="K10" s="81">
        <v>20.010000000000002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20.010000000000002</v>
      </c>
      <c r="R10" s="91">
        <v>0</v>
      </c>
      <c r="S10" s="84">
        <v>0</v>
      </c>
      <c r="T10" s="84">
        <v>0</v>
      </c>
      <c r="U10" s="84">
        <v>29.56</v>
      </c>
      <c r="V10" s="84">
        <v>0</v>
      </c>
      <c r="W10" s="84">
        <v>62.97</v>
      </c>
      <c r="X10" s="94">
        <f t="shared" ref="X10:X32" si="10">R10+T10+V10</f>
        <v>0</v>
      </c>
      <c r="Y10" s="95">
        <f t="shared" ref="Y10:Y32" si="11">S10+U10+W10</f>
        <v>92.53</v>
      </c>
      <c r="Z10" s="91">
        <v>0</v>
      </c>
      <c r="AA10" s="84">
        <v>0</v>
      </c>
      <c r="AB10" s="84">
        <v>79.63</v>
      </c>
      <c r="AC10" s="84">
        <v>0</v>
      </c>
      <c r="AD10" s="96">
        <f t="shared" ref="AD10:AD32" si="12">Z10+AB10</f>
        <v>79.63</v>
      </c>
      <c r="AE10" s="52">
        <f t="shared" ref="AE10:AE32" si="13">AA10+AC10</f>
        <v>0</v>
      </c>
      <c r="AF10" s="118">
        <v>0.19430577956989242</v>
      </c>
      <c r="AG10" s="117">
        <v>0.37495967741935482</v>
      </c>
      <c r="AH10" s="54">
        <f t="shared" si="6"/>
        <v>10.480748067490765</v>
      </c>
      <c r="AI10" s="63">
        <f t="shared" si="7"/>
        <v>4.6307675816529468</v>
      </c>
      <c r="AJ10" s="64">
        <v>191.61075459131837</v>
      </c>
      <c r="AK10" s="61">
        <v>18.804342294373921</v>
      </c>
      <c r="AL10" s="66">
        <v>73.714191561620979</v>
      </c>
      <c r="AM10" s="61">
        <v>141.91993044655379</v>
      </c>
      <c r="AS10" s="121"/>
      <c r="BA10" s="42"/>
      <c r="BB10" s="42"/>
    </row>
    <row r="11" spans="1:54" ht="15" customHeight="1" x14ac:dyDescent="0.25">
      <c r="A11" s="25">
        <v>3</v>
      </c>
      <c r="B11" s="69">
        <v>53.25</v>
      </c>
      <c r="C11" s="51">
        <f t="shared" si="0"/>
        <v>19.49311333655108</v>
      </c>
      <c r="D11" s="52">
        <f t="shared" si="1"/>
        <v>48.738483433061731</v>
      </c>
      <c r="E11" s="59">
        <f t="shared" si="2"/>
        <v>-14.981596769612803</v>
      </c>
      <c r="F11" s="68">
        <v>192.75</v>
      </c>
      <c r="G11" s="52">
        <f t="shared" si="3"/>
        <v>107.88790648933619</v>
      </c>
      <c r="H11" s="52">
        <f t="shared" si="4"/>
        <v>74.280898473611572</v>
      </c>
      <c r="I11" s="53">
        <f t="shared" si="5"/>
        <v>10.581195037052217</v>
      </c>
      <c r="J11" s="58">
        <v>0</v>
      </c>
      <c r="K11" s="81">
        <v>20.010000000000002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20.010000000000002</v>
      </c>
      <c r="R11" s="91">
        <v>0</v>
      </c>
      <c r="S11" s="84">
        <v>0</v>
      </c>
      <c r="T11" s="84">
        <v>0</v>
      </c>
      <c r="U11" s="84">
        <v>29.46</v>
      </c>
      <c r="V11" s="84">
        <v>0</v>
      </c>
      <c r="W11" s="84">
        <v>63.82</v>
      </c>
      <c r="X11" s="94">
        <f t="shared" si="10"/>
        <v>0</v>
      </c>
      <c r="Y11" s="95">
        <f t="shared" si="11"/>
        <v>93.28</v>
      </c>
      <c r="Z11" s="91">
        <v>0</v>
      </c>
      <c r="AA11" s="84">
        <v>0</v>
      </c>
      <c r="AB11" s="84">
        <v>80.78</v>
      </c>
      <c r="AC11" s="84">
        <v>0</v>
      </c>
      <c r="AD11" s="96">
        <f t="shared" si="12"/>
        <v>80.78</v>
      </c>
      <c r="AE11" s="52">
        <f t="shared" si="13"/>
        <v>0</v>
      </c>
      <c r="AF11" s="118">
        <v>0.19430577956989242</v>
      </c>
      <c r="AG11" s="117">
        <v>0.37495967741935482</v>
      </c>
      <c r="AH11" s="54">
        <f t="shared" si="6"/>
        <v>10.386889257482324</v>
      </c>
      <c r="AI11" s="63">
        <f t="shared" si="7"/>
        <v>4.6534435529678433</v>
      </c>
      <c r="AJ11" s="64">
        <v>188.66790648933619</v>
      </c>
      <c r="AK11" s="61">
        <v>19.49311333655108</v>
      </c>
      <c r="AL11" s="66">
        <v>74.280898473611572</v>
      </c>
      <c r="AM11" s="61">
        <v>142.01848343306173</v>
      </c>
      <c r="AS11" s="121"/>
      <c r="BA11" s="42"/>
      <c r="BB11" s="42"/>
    </row>
    <row r="12" spans="1:54" ht="15" customHeight="1" x14ac:dyDescent="0.25">
      <c r="A12" s="25">
        <v>4</v>
      </c>
      <c r="B12" s="69">
        <v>50.3</v>
      </c>
      <c r="C12" s="51">
        <f t="shared" si="0"/>
        <v>19.133562019535717</v>
      </c>
      <c r="D12" s="52">
        <f t="shared" si="1"/>
        <v>46.224461012402827</v>
      </c>
      <c r="E12" s="59">
        <f t="shared" si="2"/>
        <v>-15.058023031938557</v>
      </c>
      <c r="F12" s="68">
        <v>187.19</v>
      </c>
      <c r="G12" s="52">
        <f t="shared" si="3"/>
        <v>104.02406177352408</v>
      </c>
      <c r="H12" s="52">
        <f t="shared" si="4"/>
        <v>72.75156102047093</v>
      </c>
      <c r="I12" s="53">
        <f t="shared" si="5"/>
        <v>10.414377206004977</v>
      </c>
      <c r="J12" s="58">
        <v>0</v>
      </c>
      <c r="K12" s="81">
        <v>20.010000000000002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20.010000000000002</v>
      </c>
      <c r="R12" s="91">
        <v>0</v>
      </c>
      <c r="S12" s="84">
        <v>0</v>
      </c>
      <c r="T12" s="84">
        <v>0</v>
      </c>
      <c r="U12" s="84">
        <v>29.46</v>
      </c>
      <c r="V12" s="84">
        <v>0</v>
      </c>
      <c r="W12" s="84">
        <v>64.040000000000006</v>
      </c>
      <c r="X12" s="94">
        <f t="shared" si="10"/>
        <v>0</v>
      </c>
      <c r="Y12" s="95">
        <f t="shared" si="11"/>
        <v>93.5</v>
      </c>
      <c r="Z12" s="91">
        <v>0</v>
      </c>
      <c r="AA12" s="84">
        <v>0</v>
      </c>
      <c r="AB12" s="84">
        <v>81.95</v>
      </c>
      <c r="AC12" s="84">
        <v>0</v>
      </c>
      <c r="AD12" s="96">
        <f t="shared" si="12"/>
        <v>81.95</v>
      </c>
      <c r="AE12" s="52">
        <f t="shared" si="13"/>
        <v>0</v>
      </c>
      <c r="AF12" s="118">
        <v>0.19430577956989242</v>
      </c>
      <c r="AG12" s="117">
        <v>0.37495967741935482</v>
      </c>
      <c r="AH12" s="54">
        <f t="shared" si="6"/>
        <v>10.220071426435084</v>
      </c>
      <c r="AI12" s="63">
        <f t="shared" si="7"/>
        <v>4.5770172906420896</v>
      </c>
      <c r="AJ12" s="64">
        <v>185.97406177352408</v>
      </c>
      <c r="AK12" s="61">
        <v>19.133562019535717</v>
      </c>
      <c r="AL12" s="66">
        <v>72.75156102047093</v>
      </c>
      <c r="AM12" s="61">
        <v>139.72446101240283</v>
      </c>
      <c r="AS12" s="121"/>
      <c r="BA12" s="42"/>
      <c r="BB12" s="42"/>
    </row>
    <row r="13" spans="1:54" ht="15.75" x14ac:dyDescent="0.25">
      <c r="A13" s="25">
        <v>5</v>
      </c>
      <c r="B13" s="69">
        <v>51.59</v>
      </c>
      <c r="C13" s="51">
        <f t="shared" si="0"/>
        <v>19.269981615892846</v>
      </c>
      <c r="D13" s="52">
        <f t="shared" si="1"/>
        <v>47.309733715872881</v>
      </c>
      <c r="E13" s="59">
        <f t="shared" si="2"/>
        <v>-14.989715331765733</v>
      </c>
      <c r="F13" s="68">
        <v>183.91</v>
      </c>
      <c r="G13" s="52">
        <f t="shared" si="3"/>
        <v>98.761771937644397</v>
      </c>
      <c r="H13" s="52">
        <f t="shared" si="4"/>
        <v>74.923088308559812</v>
      </c>
      <c r="I13" s="53">
        <f t="shared" si="5"/>
        <v>10.22513975379575</v>
      </c>
      <c r="J13" s="58">
        <v>0</v>
      </c>
      <c r="K13" s="81">
        <v>20.010000000000002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20.010000000000002</v>
      </c>
      <c r="R13" s="91">
        <v>0</v>
      </c>
      <c r="S13" s="84">
        <v>0</v>
      </c>
      <c r="T13" s="84">
        <v>0</v>
      </c>
      <c r="U13" s="84">
        <v>30.53</v>
      </c>
      <c r="V13" s="84">
        <v>0</v>
      </c>
      <c r="W13" s="84">
        <v>64.12</v>
      </c>
      <c r="X13" s="94">
        <f t="shared" si="10"/>
        <v>0</v>
      </c>
      <c r="Y13" s="95">
        <f t="shared" si="11"/>
        <v>94.65</v>
      </c>
      <c r="Z13" s="91">
        <v>0</v>
      </c>
      <c r="AA13" s="84">
        <v>0</v>
      </c>
      <c r="AB13" s="84">
        <v>80.25</v>
      </c>
      <c r="AC13" s="84">
        <v>0</v>
      </c>
      <c r="AD13" s="96">
        <f t="shared" si="12"/>
        <v>80.25</v>
      </c>
      <c r="AE13" s="52">
        <f t="shared" si="13"/>
        <v>0</v>
      </c>
      <c r="AF13" s="118">
        <v>0.19430577956989242</v>
      </c>
      <c r="AG13" s="117">
        <v>0.37495967741935482</v>
      </c>
      <c r="AH13" s="54">
        <f t="shared" si="6"/>
        <v>10.030833974225857</v>
      </c>
      <c r="AI13" s="63">
        <f t="shared" si="7"/>
        <v>4.6453249908149132</v>
      </c>
      <c r="AJ13" s="64">
        <v>179.0117719376444</v>
      </c>
      <c r="AK13" s="61">
        <v>19.269981615892846</v>
      </c>
      <c r="AL13" s="66">
        <v>74.923088308559812</v>
      </c>
      <c r="AM13" s="61">
        <v>141.95973371587289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47.94</v>
      </c>
      <c r="C14" s="51">
        <f t="shared" si="0"/>
        <v>17.6592792280934</v>
      </c>
      <c r="D14" s="52">
        <f t="shared" si="1"/>
        <v>45.364779018576371</v>
      </c>
      <c r="E14" s="59">
        <f t="shared" si="2"/>
        <v>-15.08405824666978</v>
      </c>
      <c r="F14" s="68">
        <v>175.39</v>
      </c>
      <c r="G14" s="52">
        <f t="shared" si="3"/>
        <v>92.233417145897079</v>
      </c>
      <c r="H14" s="52">
        <f t="shared" si="4"/>
        <v>73.149560041786188</v>
      </c>
      <c r="I14" s="53">
        <f t="shared" si="5"/>
        <v>10.007022812316668</v>
      </c>
      <c r="J14" s="58">
        <v>0</v>
      </c>
      <c r="K14" s="81">
        <v>20.010000000000002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20.010000000000002</v>
      </c>
      <c r="R14" s="91">
        <v>0.33999999999999997</v>
      </c>
      <c r="S14" s="84">
        <v>0</v>
      </c>
      <c r="T14" s="84">
        <v>0</v>
      </c>
      <c r="U14" s="84">
        <v>30.53</v>
      </c>
      <c r="V14" s="84">
        <v>0</v>
      </c>
      <c r="W14" s="84">
        <v>64.400000000000006</v>
      </c>
      <c r="X14" s="94">
        <f t="shared" si="10"/>
        <v>0.33999999999999997</v>
      </c>
      <c r="Y14" s="95">
        <f t="shared" si="11"/>
        <v>94.93</v>
      </c>
      <c r="Z14" s="91">
        <v>0.1</v>
      </c>
      <c r="AA14" s="84">
        <v>0</v>
      </c>
      <c r="AB14" s="84">
        <v>82.59</v>
      </c>
      <c r="AC14" s="84">
        <v>0</v>
      </c>
      <c r="AD14" s="96">
        <f t="shared" si="12"/>
        <v>82.69</v>
      </c>
      <c r="AE14" s="52">
        <f t="shared" si="13"/>
        <v>0</v>
      </c>
      <c r="AF14" s="118">
        <v>0.19430577956989242</v>
      </c>
      <c r="AG14" s="117">
        <v>0.37495967741935482</v>
      </c>
      <c r="AH14" s="54">
        <f t="shared" si="6"/>
        <v>9.8127170327467752</v>
      </c>
      <c r="AI14" s="63">
        <f t="shared" si="7"/>
        <v>4.5509820759108663</v>
      </c>
      <c r="AJ14" s="64">
        <v>174.92341714589708</v>
      </c>
      <c r="AK14" s="61">
        <v>17.6592792280934</v>
      </c>
      <c r="AL14" s="66">
        <v>73.489560041786191</v>
      </c>
      <c r="AM14" s="61">
        <v>140.29477901857638</v>
      </c>
      <c r="AS14" s="121"/>
      <c r="BA14" s="42"/>
      <c r="BB14" s="42"/>
    </row>
    <row r="15" spans="1:54" ht="15.75" x14ac:dyDescent="0.25">
      <c r="A15" s="25">
        <v>7</v>
      </c>
      <c r="B15" s="69">
        <v>39.65</v>
      </c>
      <c r="C15" s="51">
        <f t="shared" si="0"/>
        <v>19.198519118777853</v>
      </c>
      <c r="D15" s="52">
        <f t="shared" si="1"/>
        <v>35.793928487293982</v>
      </c>
      <c r="E15" s="59">
        <f t="shared" si="2"/>
        <v>-15.34244760607184</v>
      </c>
      <c r="F15" s="68">
        <v>153.97</v>
      </c>
      <c r="G15" s="52">
        <f t="shared" si="3"/>
        <v>80.719123817202444</v>
      </c>
      <c r="H15" s="52">
        <f t="shared" si="4"/>
        <v>63.932402755901485</v>
      </c>
      <c r="I15" s="53">
        <f t="shared" si="5"/>
        <v>9.3184734268960678</v>
      </c>
      <c r="J15" s="58">
        <v>0</v>
      </c>
      <c r="K15" s="81">
        <v>20.010000000000002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20.010000000000002</v>
      </c>
      <c r="R15" s="91">
        <v>3.4299999999999997</v>
      </c>
      <c r="S15" s="84">
        <v>0</v>
      </c>
      <c r="T15" s="84">
        <v>0</v>
      </c>
      <c r="U15" s="84">
        <v>29.54</v>
      </c>
      <c r="V15" s="84">
        <v>0</v>
      </c>
      <c r="W15" s="84">
        <v>64.45</v>
      </c>
      <c r="X15" s="94">
        <f t="shared" si="10"/>
        <v>3.4299999999999997</v>
      </c>
      <c r="Y15" s="95">
        <f t="shared" si="11"/>
        <v>93.990000000000009</v>
      </c>
      <c r="Z15" s="91">
        <v>3</v>
      </c>
      <c r="AA15" s="84">
        <v>0</v>
      </c>
      <c r="AB15" s="84">
        <v>79.900000000000006</v>
      </c>
      <c r="AC15" s="84">
        <v>0</v>
      </c>
      <c r="AD15" s="96">
        <f t="shared" si="12"/>
        <v>82.9</v>
      </c>
      <c r="AE15" s="52">
        <f t="shared" si="13"/>
        <v>0</v>
      </c>
      <c r="AF15" s="118">
        <v>0.19430577956989242</v>
      </c>
      <c r="AG15" s="117">
        <v>0.37495967741935482</v>
      </c>
      <c r="AH15" s="54">
        <f t="shared" si="6"/>
        <v>9.1241676473261748</v>
      </c>
      <c r="AI15" s="63">
        <f t="shared" si="7"/>
        <v>4.2925927165088069</v>
      </c>
      <c r="AJ15" s="64">
        <v>163.61912381720245</v>
      </c>
      <c r="AK15" s="61">
        <v>19.198519118777853</v>
      </c>
      <c r="AL15" s="66">
        <v>67.362402755901485</v>
      </c>
      <c r="AM15" s="61">
        <v>129.78392848729399</v>
      </c>
      <c r="AS15" s="121"/>
      <c r="BA15" s="42"/>
      <c r="BB15" s="42"/>
    </row>
    <row r="16" spans="1:54" ht="15.75" x14ac:dyDescent="0.25">
      <c r="A16" s="25">
        <v>8</v>
      </c>
      <c r="B16" s="69">
        <v>48.36</v>
      </c>
      <c r="C16" s="51">
        <f t="shared" si="0"/>
        <v>21.900112007130907</v>
      </c>
      <c r="D16" s="52">
        <f t="shared" si="1"/>
        <v>41.258115951872043</v>
      </c>
      <c r="E16" s="59">
        <f t="shared" si="2"/>
        <v>-14.79822795900294</v>
      </c>
      <c r="F16" s="68">
        <v>163.81</v>
      </c>
      <c r="G16" s="52">
        <f t="shared" si="3"/>
        <v>107.03107559044361</v>
      </c>
      <c r="H16" s="52">
        <f t="shared" si="4"/>
        <v>46.184429542432632</v>
      </c>
      <c r="I16" s="53">
        <f t="shared" si="5"/>
        <v>10.594494867123776</v>
      </c>
      <c r="J16" s="58">
        <v>0</v>
      </c>
      <c r="K16" s="81">
        <v>20.010000000000002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20.010000000000002</v>
      </c>
      <c r="R16" s="91">
        <v>18.07</v>
      </c>
      <c r="S16" s="84">
        <v>0</v>
      </c>
      <c r="T16" s="84">
        <v>0</v>
      </c>
      <c r="U16" s="84">
        <v>41.57</v>
      </c>
      <c r="V16" s="84">
        <v>0</v>
      </c>
      <c r="W16" s="84">
        <v>63.15</v>
      </c>
      <c r="X16" s="94">
        <f t="shared" si="10"/>
        <v>18.07</v>
      </c>
      <c r="Y16" s="95">
        <f t="shared" si="11"/>
        <v>104.72</v>
      </c>
      <c r="Z16" s="91">
        <v>12.8</v>
      </c>
      <c r="AA16" s="84">
        <v>0</v>
      </c>
      <c r="AB16" s="84">
        <v>79.2</v>
      </c>
      <c r="AC16" s="84">
        <v>0</v>
      </c>
      <c r="AD16" s="96">
        <f t="shared" si="12"/>
        <v>92</v>
      </c>
      <c r="AE16" s="52">
        <f t="shared" si="13"/>
        <v>0</v>
      </c>
      <c r="AF16" s="118">
        <v>0.19430577956989242</v>
      </c>
      <c r="AG16" s="117">
        <v>0.37495967741935482</v>
      </c>
      <c r="AH16" s="54">
        <f t="shared" si="6"/>
        <v>10.400189087553883</v>
      </c>
      <c r="AI16" s="63">
        <f t="shared" si="7"/>
        <v>4.8368123635777067</v>
      </c>
      <c r="AJ16" s="64">
        <v>199.03107559044361</v>
      </c>
      <c r="AK16" s="61">
        <v>21.900112007130907</v>
      </c>
      <c r="AL16" s="66">
        <v>64.254429542432632</v>
      </c>
      <c r="AM16" s="61">
        <v>145.97811595187204</v>
      </c>
      <c r="AS16" s="121"/>
      <c r="BA16" s="42"/>
      <c r="BB16" s="42"/>
    </row>
    <row r="17" spans="1:54" ht="15.75" x14ac:dyDescent="0.25">
      <c r="A17" s="25">
        <v>9</v>
      </c>
      <c r="B17" s="69">
        <v>47.629999999999995</v>
      </c>
      <c r="C17" s="51">
        <f t="shared" si="0"/>
        <v>19.323504197932049</v>
      </c>
      <c r="D17" s="52">
        <f t="shared" si="1"/>
        <v>42.69290586088502</v>
      </c>
      <c r="E17" s="59">
        <f t="shared" si="2"/>
        <v>-14.386410058817045</v>
      </c>
      <c r="F17" s="68">
        <v>176.02</v>
      </c>
      <c r="G17" s="52">
        <f t="shared" si="3"/>
        <v>109.75859514308134</v>
      </c>
      <c r="H17" s="52">
        <f t="shared" si="4"/>
        <v>54.887539241542235</v>
      </c>
      <c r="I17" s="53">
        <f t="shared" si="5"/>
        <v>11.373865615376408</v>
      </c>
      <c r="J17" s="58">
        <v>0</v>
      </c>
      <c r="K17" s="81">
        <v>20.010000000000002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20.010000000000002</v>
      </c>
      <c r="R17" s="91">
        <v>26.79</v>
      </c>
      <c r="S17" s="84">
        <v>0</v>
      </c>
      <c r="T17" s="84">
        <v>0</v>
      </c>
      <c r="U17" s="84">
        <v>56.99</v>
      </c>
      <c r="V17" s="84">
        <v>0</v>
      </c>
      <c r="W17" s="84">
        <v>63.17</v>
      </c>
      <c r="X17" s="94">
        <f t="shared" si="10"/>
        <v>26.79</v>
      </c>
      <c r="Y17" s="95">
        <f t="shared" si="11"/>
        <v>120.16</v>
      </c>
      <c r="Z17" s="91">
        <v>13.1</v>
      </c>
      <c r="AA17" s="84">
        <v>0</v>
      </c>
      <c r="AB17" s="84">
        <v>78.48</v>
      </c>
      <c r="AC17" s="84">
        <v>0</v>
      </c>
      <c r="AD17" s="96">
        <f t="shared" si="12"/>
        <v>91.58</v>
      </c>
      <c r="AE17" s="52">
        <f t="shared" si="13"/>
        <v>0</v>
      </c>
      <c r="AF17" s="118">
        <v>0.19430577956989242</v>
      </c>
      <c r="AG17" s="117">
        <v>0.37495967741935482</v>
      </c>
      <c r="AH17" s="54">
        <f t="shared" si="6"/>
        <v>11.179559835806515</v>
      </c>
      <c r="AI17" s="63">
        <f t="shared" si="7"/>
        <v>5.2486302637636015</v>
      </c>
      <c r="AJ17" s="64">
        <v>201.33859514308133</v>
      </c>
      <c r="AK17" s="61">
        <v>19.323504197932049</v>
      </c>
      <c r="AL17" s="66">
        <v>81.677539241542235</v>
      </c>
      <c r="AM17" s="61">
        <v>162.85290586088502</v>
      </c>
      <c r="AS17" s="121"/>
      <c r="BA17" s="42"/>
      <c r="BB17" s="42"/>
    </row>
    <row r="18" spans="1:54" ht="15.75" x14ac:dyDescent="0.25">
      <c r="A18" s="25">
        <v>10</v>
      </c>
      <c r="B18" s="69">
        <v>69.47999999999999</v>
      </c>
      <c r="C18" s="51">
        <f t="shared" si="0"/>
        <v>22.282313430690301</v>
      </c>
      <c r="D18" s="52">
        <f t="shared" si="1"/>
        <v>41.557578916185662</v>
      </c>
      <c r="E18" s="59">
        <f t="shared" si="2"/>
        <v>5.6401076531240335</v>
      </c>
      <c r="F18" s="68">
        <v>168.31</v>
      </c>
      <c r="G18" s="52">
        <f t="shared" si="3"/>
        <v>105.40429027601699</v>
      </c>
      <c r="H18" s="52">
        <f t="shared" si="4"/>
        <v>51.60860325507911</v>
      </c>
      <c r="I18" s="53">
        <f t="shared" si="5"/>
        <v>11.297106468903896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0</v>
      </c>
      <c r="R18" s="91">
        <v>28.54</v>
      </c>
      <c r="S18" s="84">
        <v>0</v>
      </c>
      <c r="T18" s="84">
        <v>0</v>
      </c>
      <c r="U18" s="84">
        <v>57.38</v>
      </c>
      <c r="V18" s="84">
        <v>0</v>
      </c>
      <c r="W18" s="84">
        <v>61.53</v>
      </c>
      <c r="X18" s="94">
        <f t="shared" si="10"/>
        <v>28.54</v>
      </c>
      <c r="Y18" s="95">
        <f t="shared" si="11"/>
        <v>118.91</v>
      </c>
      <c r="Z18" s="91">
        <v>16.5</v>
      </c>
      <c r="AA18" s="84">
        <v>0</v>
      </c>
      <c r="AB18" s="84">
        <v>79.02</v>
      </c>
      <c r="AC18" s="84">
        <v>0</v>
      </c>
      <c r="AD18" s="96">
        <f t="shared" si="12"/>
        <v>95.52</v>
      </c>
      <c r="AE18" s="52">
        <f t="shared" si="13"/>
        <v>0</v>
      </c>
      <c r="AF18" s="118">
        <v>0.19430577956989242</v>
      </c>
      <c r="AG18" s="117">
        <v>0.37495967741935482</v>
      </c>
      <c r="AH18" s="54">
        <f t="shared" si="6"/>
        <v>11.102800689334003</v>
      </c>
      <c r="AI18" s="63">
        <f t="shared" si="7"/>
        <v>5.2651479757046786</v>
      </c>
      <c r="AJ18" s="64">
        <v>200.92429027601699</v>
      </c>
      <c r="AK18" s="61">
        <v>22.282313430690301</v>
      </c>
      <c r="AL18" s="66">
        <v>80.148603255079109</v>
      </c>
      <c r="AM18" s="61">
        <v>160.46757891618566</v>
      </c>
      <c r="AS18" s="121"/>
      <c r="BA18" s="42"/>
      <c r="BB18" s="42"/>
    </row>
    <row r="19" spans="1:54" ht="15.75" x14ac:dyDescent="0.25">
      <c r="A19" s="25">
        <v>11</v>
      </c>
      <c r="B19" s="69">
        <v>55.02</v>
      </c>
      <c r="C19" s="51">
        <f t="shared" si="0"/>
        <v>22.215819590933052</v>
      </c>
      <c r="D19" s="52">
        <f t="shared" si="1"/>
        <v>47.091335850636312</v>
      </c>
      <c r="E19" s="59">
        <f t="shared" si="2"/>
        <v>-14.287155441569361</v>
      </c>
      <c r="F19" s="68">
        <v>163.09</v>
      </c>
      <c r="G19" s="52">
        <f t="shared" si="3"/>
        <v>101.424382459713</v>
      </c>
      <c r="H19" s="52">
        <f t="shared" si="4"/>
        <v>50.389030841209546</v>
      </c>
      <c r="I19" s="53">
        <f t="shared" si="5"/>
        <v>11.276586699077475</v>
      </c>
      <c r="J19" s="58">
        <v>0</v>
      </c>
      <c r="K19" s="81">
        <v>20.100000000000001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20.100000000000001</v>
      </c>
      <c r="R19" s="91">
        <v>29</v>
      </c>
      <c r="S19" s="84">
        <v>0</v>
      </c>
      <c r="T19" s="84">
        <v>0</v>
      </c>
      <c r="U19" s="84">
        <v>57.41</v>
      </c>
      <c r="V19" s="84">
        <v>0</v>
      </c>
      <c r="W19" s="84">
        <v>62.03</v>
      </c>
      <c r="X19" s="94">
        <f t="shared" si="10"/>
        <v>29</v>
      </c>
      <c r="Y19" s="95">
        <f t="shared" si="11"/>
        <v>119.44</v>
      </c>
      <c r="Z19" s="91">
        <v>19.7</v>
      </c>
      <c r="AA19" s="84">
        <v>0</v>
      </c>
      <c r="AB19" s="84">
        <v>80.040000000000006</v>
      </c>
      <c r="AC19" s="84">
        <v>0</v>
      </c>
      <c r="AD19" s="96">
        <f t="shared" si="12"/>
        <v>99.740000000000009</v>
      </c>
      <c r="AE19" s="52">
        <f t="shared" si="13"/>
        <v>0</v>
      </c>
      <c r="AF19" s="118">
        <v>0.19430577956989242</v>
      </c>
      <c r="AG19" s="117">
        <v>0.37495967741935482</v>
      </c>
      <c r="AH19" s="54">
        <f t="shared" si="6"/>
        <v>11.082280919507582</v>
      </c>
      <c r="AI19" s="63">
        <f t="shared" si="7"/>
        <v>5.4378848810112856</v>
      </c>
      <c r="AJ19" s="64">
        <v>201.16438245971301</v>
      </c>
      <c r="AK19" s="61">
        <v>22.215819590933052</v>
      </c>
      <c r="AL19" s="66">
        <v>79.389030841209546</v>
      </c>
      <c r="AM19" s="61">
        <v>166.53133585063631</v>
      </c>
      <c r="AS19" s="121"/>
      <c r="BA19" s="42"/>
      <c r="BB19" s="42"/>
    </row>
    <row r="20" spans="1:54" ht="15.75" x14ac:dyDescent="0.25">
      <c r="A20" s="25">
        <v>12</v>
      </c>
      <c r="B20" s="69">
        <v>53.21</v>
      </c>
      <c r="C20" s="51">
        <f t="shared" si="0"/>
        <v>20.934617204277764</v>
      </c>
      <c r="D20" s="52">
        <f t="shared" si="1"/>
        <v>46.647087119511013</v>
      </c>
      <c r="E20" s="59">
        <f t="shared" si="2"/>
        <v>-14.371704323788784</v>
      </c>
      <c r="F20" s="68">
        <v>171.16</v>
      </c>
      <c r="G20" s="52">
        <f t="shared" si="3"/>
        <v>106.02459231329146</v>
      </c>
      <c r="H20" s="52">
        <f t="shared" si="4"/>
        <v>53.792321730487551</v>
      </c>
      <c r="I20" s="53">
        <f t="shared" si="5"/>
        <v>11.34308595622098</v>
      </c>
      <c r="J20" s="58">
        <v>0</v>
      </c>
      <c r="K20" s="81">
        <v>20.100000000000001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20.100000000000001</v>
      </c>
      <c r="R20" s="91">
        <v>28.259999999999998</v>
      </c>
      <c r="S20" s="84">
        <v>0</v>
      </c>
      <c r="T20" s="84">
        <v>0</v>
      </c>
      <c r="U20" s="84">
        <v>56.12</v>
      </c>
      <c r="V20" s="84">
        <v>0</v>
      </c>
      <c r="W20" s="84">
        <v>62.11</v>
      </c>
      <c r="X20" s="94">
        <f t="shared" si="10"/>
        <v>28.259999999999998</v>
      </c>
      <c r="Y20" s="95">
        <f t="shared" si="11"/>
        <v>118.22999999999999</v>
      </c>
      <c r="Z20" s="91">
        <v>12.1</v>
      </c>
      <c r="AA20" s="84">
        <v>0</v>
      </c>
      <c r="AB20" s="84">
        <v>82.06</v>
      </c>
      <c r="AC20" s="84">
        <v>0</v>
      </c>
      <c r="AD20" s="96">
        <f t="shared" si="12"/>
        <v>94.16</v>
      </c>
      <c r="AE20" s="52">
        <f t="shared" si="13"/>
        <v>0</v>
      </c>
      <c r="AF20" s="118">
        <v>0.19430577956989242</v>
      </c>
      <c r="AG20" s="117">
        <v>0.37495967741935482</v>
      </c>
      <c r="AH20" s="54">
        <f t="shared" si="6"/>
        <v>11.148780176651087</v>
      </c>
      <c r="AI20" s="63">
        <f t="shared" si="7"/>
        <v>5.3533359987918629</v>
      </c>
      <c r="AJ20" s="64">
        <v>200.18459231329146</v>
      </c>
      <c r="AK20" s="61">
        <v>20.934617204277764</v>
      </c>
      <c r="AL20" s="66">
        <v>82.052321730487549</v>
      </c>
      <c r="AM20" s="61">
        <v>164.877087119511</v>
      </c>
      <c r="AS20" s="121"/>
      <c r="BA20" s="42"/>
      <c r="BB20" s="42"/>
    </row>
    <row r="21" spans="1:54" ht="15.75" x14ac:dyDescent="0.25">
      <c r="A21" s="25">
        <v>13</v>
      </c>
      <c r="B21" s="69">
        <v>50.64</v>
      </c>
      <c r="C21" s="51">
        <f t="shared" si="0"/>
        <v>19.85723963315759</v>
      </c>
      <c r="D21" s="52">
        <f t="shared" si="1"/>
        <v>45.232014179795954</v>
      </c>
      <c r="E21" s="59">
        <f t="shared" si="2"/>
        <v>-14.44925381295355</v>
      </c>
      <c r="F21" s="68">
        <v>150.54</v>
      </c>
      <c r="G21" s="52">
        <f t="shared" si="3"/>
        <v>84.765834820378984</v>
      </c>
      <c r="H21" s="52">
        <f t="shared" si="4"/>
        <v>55.007532473279426</v>
      </c>
      <c r="I21" s="53">
        <f t="shared" si="5"/>
        <v>10.766632706341559</v>
      </c>
      <c r="J21" s="58">
        <v>0</v>
      </c>
      <c r="K21" s="81">
        <v>20.100000000000001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20.100000000000001</v>
      </c>
      <c r="R21" s="91">
        <v>26.59</v>
      </c>
      <c r="S21" s="84">
        <v>0</v>
      </c>
      <c r="T21" s="84">
        <v>0</v>
      </c>
      <c r="U21" s="84">
        <v>55.46</v>
      </c>
      <c r="V21" s="84">
        <v>0</v>
      </c>
      <c r="W21" s="84">
        <v>62.57</v>
      </c>
      <c r="X21" s="94">
        <f t="shared" si="10"/>
        <v>26.59</v>
      </c>
      <c r="Y21" s="95">
        <f t="shared" si="11"/>
        <v>118.03</v>
      </c>
      <c r="Z21" s="91">
        <v>20.3</v>
      </c>
      <c r="AA21" s="84">
        <v>0</v>
      </c>
      <c r="AB21" s="84">
        <v>80.98</v>
      </c>
      <c r="AC21" s="84">
        <v>0</v>
      </c>
      <c r="AD21" s="96">
        <f t="shared" si="12"/>
        <v>101.28</v>
      </c>
      <c r="AE21" s="52">
        <f t="shared" si="13"/>
        <v>0</v>
      </c>
      <c r="AF21" s="118">
        <v>0.19430577956989242</v>
      </c>
      <c r="AG21" s="117">
        <v>0.37495967741935482</v>
      </c>
      <c r="AH21" s="54">
        <f t="shared" si="6"/>
        <v>10.572326926771666</v>
      </c>
      <c r="AI21" s="63">
        <f t="shared" si="7"/>
        <v>5.2757865096270962</v>
      </c>
      <c r="AJ21" s="64">
        <v>186.04583482037899</v>
      </c>
      <c r="AK21" s="61">
        <v>19.85723963315759</v>
      </c>
      <c r="AL21" s="66">
        <v>81.597532473279429</v>
      </c>
      <c r="AM21" s="61">
        <v>163.26201417979595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50.93</v>
      </c>
      <c r="C22" s="51">
        <f t="shared" si="0"/>
        <v>20.603829190877747</v>
      </c>
      <c r="D22" s="52">
        <f t="shared" si="1"/>
        <v>44.82133825210488</v>
      </c>
      <c r="E22" s="59">
        <f t="shared" si="2"/>
        <v>-14.495167442982627</v>
      </c>
      <c r="F22" s="68">
        <v>161.47</v>
      </c>
      <c r="G22" s="52">
        <f t="shared" si="3"/>
        <v>96.070908078531502</v>
      </c>
      <c r="H22" s="52">
        <f t="shared" si="4"/>
        <v>54.629419252654344</v>
      </c>
      <c r="I22" s="53">
        <f t="shared" si="5"/>
        <v>10.769672668814158</v>
      </c>
      <c r="J22" s="58">
        <v>0</v>
      </c>
      <c r="K22" s="81">
        <v>20.100000000000001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20.100000000000001</v>
      </c>
      <c r="R22" s="91">
        <v>23.689999999999998</v>
      </c>
      <c r="S22" s="84">
        <v>0</v>
      </c>
      <c r="T22" s="84">
        <v>0</v>
      </c>
      <c r="U22" s="84">
        <v>54.24</v>
      </c>
      <c r="V22" s="84">
        <v>0</v>
      </c>
      <c r="W22" s="84">
        <v>61.86</v>
      </c>
      <c r="X22" s="94">
        <f t="shared" si="10"/>
        <v>23.689999999999998</v>
      </c>
      <c r="Y22" s="95">
        <f t="shared" si="11"/>
        <v>116.1</v>
      </c>
      <c r="Z22" s="91">
        <v>10.6</v>
      </c>
      <c r="AA22" s="84">
        <v>0</v>
      </c>
      <c r="AB22" s="84">
        <v>82.73</v>
      </c>
      <c r="AC22" s="84">
        <v>0</v>
      </c>
      <c r="AD22" s="96">
        <f t="shared" si="12"/>
        <v>93.33</v>
      </c>
      <c r="AE22" s="52">
        <f t="shared" si="13"/>
        <v>0</v>
      </c>
      <c r="AF22" s="118">
        <v>0.19430577956989242</v>
      </c>
      <c r="AG22" s="117">
        <v>0.37495967741935482</v>
      </c>
      <c r="AH22" s="54">
        <f t="shared" si="6"/>
        <v>10.575366889244265</v>
      </c>
      <c r="AI22" s="63">
        <f t="shared" si="7"/>
        <v>5.2298728795980196</v>
      </c>
      <c r="AJ22" s="64">
        <v>189.4009080785315</v>
      </c>
      <c r="AK22" s="61">
        <v>20.603829190877747</v>
      </c>
      <c r="AL22" s="66">
        <v>78.319419252654342</v>
      </c>
      <c r="AM22" s="61">
        <v>160.92133825210487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61.61</v>
      </c>
      <c r="C23" s="51">
        <f t="shared" si="0"/>
        <v>25.398588187055179</v>
      </c>
      <c r="D23" s="52">
        <f t="shared" si="1"/>
        <v>50.412618207433738</v>
      </c>
      <c r="E23" s="59">
        <f t="shared" si="2"/>
        <v>-14.201206394488914</v>
      </c>
      <c r="F23" s="68">
        <v>201.06</v>
      </c>
      <c r="G23" s="52">
        <f t="shared" si="3"/>
        <v>111.62183618932765</v>
      </c>
      <c r="H23" s="52">
        <f t="shared" si="4"/>
        <v>77.277706310768622</v>
      </c>
      <c r="I23" s="53">
        <f t="shared" si="5"/>
        <v>12.160457499903762</v>
      </c>
      <c r="J23" s="58">
        <v>0</v>
      </c>
      <c r="K23" s="81">
        <v>20.100000000000001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20.100000000000001</v>
      </c>
      <c r="R23" s="91">
        <v>23.42</v>
      </c>
      <c r="S23" s="84">
        <v>0</v>
      </c>
      <c r="T23" s="84">
        <v>0</v>
      </c>
      <c r="U23" s="84">
        <v>54.25</v>
      </c>
      <c r="V23" s="84">
        <v>0</v>
      </c>
      <c r="W23" s="84">
        <v>61.67</v>
      </c>
      <c r="X23" s="94">
        <f t="shared" si="10"/>
        <v>23.42</v>
      </c>
      <c r="Y23" s="95">
        <f t="shared" si="11"/>
        <v>115.92</v>
      </c>
      <c r="Z23" s="91">
        <v>12.1</v>
      </c>
      <c r="AA23" s="84">
        <v>0</v>
      </c>
      <c r="AB23" s="84">
        <v>78.510000000000005</v>
      </c>
      <c r="AC23" s="84">
        <v>0</v>
      </c>
      <c r="AD23" s="96">
        <f t="shared" si="12"/>
        <v>90.61</v>
      </c>
      <c r="AE23" s="52">
        <f t="shared" si="13"/>
        <v>0</v>
      </c>
      <c r="AF23" s="118">
        <v>0.19430577956989242</v>
      </c>
      <c r="AG23" s="117">
        <v>0.37495967741935482</v>
      </c>
      <c r="AH23" s="54">
        <f t="shared" si="6"/>
        <v>11.966151720333869</v>
      </c>
      <c r="AI23" s="63">
        <f t="shared" si="7"/>
        <v>5.523833928091733</v>
      </c>
      <c r="AJ23" s="64">
        <v>202.23183618932765</v>
      </c>
      <c r="AK23" s="61">
        <v>25.398588187055179</v>
      </c>
      <c r="AL23" s="66">
        <v>100.69770631076862</v>
      </c>
      <c r="AM23" s="61">
        <v>166.33261820743374</v>
      </c>
      <c r="AS23" s="121"/>
      <c r="BA23" s="42"/>
      <c r="BB23" s="42"/>
    </row>
    <row r="24" spans="1:54" ht="15.75" x14ac:dyDescent="0.25">
      <c r="A24" s="25">
        <v>16</v>
      </c>
      <c r="B24" s="69">
        <v>67.960000000000008</v>
      </c>
      <c r="C24" s="51">
        <f t="shared" si="0"/>
        <v>21.169240519520795</v>
      </c>
      <c r="D24" s="52">
        <f t="shared" si="1"/>
        <v>60.920294751004548</v>
      </c>
      <c r="E24" s="59">
        <f t="shared" si="2"/>
        <v>-14.129535270525345</v>
      </c>
      <c r="F24" s="68">
        <v>232.49</v>
      </c>
      <c r="G24" s="52">
        <f t="shared" si="3"/>
        <v>126.73696845036832</v>
      </c>
      <c r="H24" s="52">
        <f t="shared" si="4"/>
        <v>93.301876785311364</v>
      </c>
      <c r="I24" s="53">
        <f t="shared" si="5"/>
        <v>12.451154764320327</v>
      </c>
      <c r="J24" s="58">
        <v>0</v>
      </c>
      <c r="K24" s="81">
        <v>20.100000000000001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20.100000000000001</v>
      </c>
      <c r="R24" s="91">
        <v>1.1000000000000001</v>
      </c>
      <c r="S24" s="84">
        <v>0</v>
      </c>
      <c r="T24" s="84">
        <v>0</v>
      </c>
      <c r="U24" s="84">
        <v>49.81</v>
      </c>
      <c r="V24" s="84">
        <v>0</v>
      </c>
      <c r="W24" s="84">
        <v>62.32</v>
      </c>
      <c r="X24" s="94">
        <f t="shared" si="10"/>
        <v>1.1000000000000001</v>
      </c>
      <c r="Y24" s="95">
        <f t="shared" si="11"/>
        <v>112.13</v>
      </c>
      <c r="Z24" s="91">
        <v>8.9</v>
      </c>
      <c r="AA24" s="84">
        <v>0</v>
      </c>
      <c r="AB24" s="84">
        <v>80.25</v>
      </c>
      <c r="AC24" s="84">
        <v>0</v>
      </c>
      <c r="AD24" s="96">
        <f t="shared" si="12"/>
        <v>89.15</v>
      </c>
      <c r="AE24" s="52">
        <f t="shared" si="13"/>
        <v>0</v>
      </c>
      <c r="AF24" s="118">
        <v>0.19430577956989242</v>
      </c>
      <c r="AG24" s="117">
        <v>0.37495967741935482</v>
      </c>
      <c r="AH24" s="54">
        <f t="shared" si="6"/>
        <v>12.256848984750434</v>
      </c>
      <c r="AI24" s="63">
        <f t="shared" si="7"/>
        <v>5.5955050520553016</v>
      </c>
      <c r="AJ24" s="64">
        <v>215.88696845036833</v>
      </c>
      <c r="AK24" s="61">
        <v>21.169240519520795</v>
      </c>
      <c r="AL24" s="66">
        <v>94.401876785311359</v>
      </c>
      <c r="AM24" s="61">
        <v>173.05029475100454</v>
      </c>
      <c r="AS24" s="121"/>
      <c r="BA24" s="42"/>
      <c r="BB24" s="42"/>
    </row>
    <row r="25" spans="1:54" ht="15.75" x14ac:dyDescent="0.25">
      <c r="A25" s="25">
        <v>17</v>
      </c>
      <c r="B25" s="69">
        <v>69.28</v>
      </c>
      <c r="C25" s="51">
        <f t="shared" si="0"/>
        <v>23.437537748610936</v>
      </c>
      <c r="D25" s="52">
        <f t="shared" si="1"/>
        <v>60.204927807100191</v>
      </c>
      <c r="E25" s="59">
        <f t="shared" si="2"/>
        <v>-14.362465555711118</v>
      </c>
      <c r="F25" s="68">
        <v>211.96</v>
      </c>
      <c r="G25" s="52">
        <f t="shared" si="3"/>
        <v>108.40021603167759</v>
      </c>
      <c r="H25" s="52">
        <f t="shared" si="4"/>
        <v>91.956780832534662</v>
      </c>
      <c r="I25" s="53">
        <f t="shared" si="5"/>
        <v>11.603003135787779</v>
      </c>
      <c r="J25" s="58">
        <v>0</v>
      </c>
      <c r="K25" s="81">
        <v>20.100000000000001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20.100000000000001</v>
      </c>
      <c r="R25" s="91">
        <v>0.72</v>
      </c>
      <c r="S25" s="84">
        <v>0</v>
      </c>
      <c r="T25" s="84">
        <v>0</v>
      </c>
      <c r="U25" s="84">
        <v>39.83</v>
      </c>
      <c r="V25" s="84">
        <v>0</v>
      </c>
      <c r="W25" s="84">
        <v>62.66</v>
      </c>
      <c r="X25" s="94">
        <f t="shared" si="10"/>
        <v>0.72</v>
      </c>
      <c r="Y25" s="95">
        <f t="shared" si="11"/>
        <v>102.49</v>
      </c>
      <c r="Z25" s="91">
        <v>3.2</v>
      </c>
      <c r="AA25" s="84">
        <v>0</v>
      </c>
      <c r="AB25" s="84">
        <v>84.54</v>
      </c>
      <c r="AC25" s="84">
        <v>0</v>
      </c>
      <c r="AD25" s="96">
        <f t="shared" si="12"/>
        <v>87.740000000000009</v>
      </c>
      <c r="AE25" s="52">
        <f t="shared" si="13"/>
        <v>0</v>
      </c>
      <c r="AF25" s="118">
        <v>0.19430577956989242</v>
      </c>
      <c r="AG25" s="117">
        <v>0.37495967741935482</v>
      </c>
      <c r="AH25" s="54">
        <f t="shared" si="6"/>
        <v>11.408697356217885</v>
      </c>
      <c r="AI25" s="63">
        <f t="shared" si="7"/>
        <v>5.3625747668695283</v>
      </c>
      <c r="AJ25" s="64">
        <v>196.1402160316776</v>
      </c>
      <c r="AK25" s="61">
        <v>23.437537748610936</v>
      </c>
      <c r="AL25" s="66">
        <v>92.676780832534661</v>
      </c>
      <c r="AM25" s="61">
        <v>162.69492780710019</v>
      </c>
      <c r="AS25" s="121"/>
      <c r="BA25" s="42"/>
      <c r="BB25" s="42"/>
    </row>
    <row r="26" spans="1:54" ht="15.75" x14ac:dyDescent="0.25">
      <c r="A26" s="25">
        <v>18</v>
      </c>
      <c r="B26" s="69">
        <v>80.81</v>
      </c>
      <c r="C26" s="51">
        <f t="shared" si="0"/>
        <v>22.494693115200576</v>
      </c>
      <c r="D26" s="52">
        <f t="shared" si="1"/>
        <v>53.006640550130442</v>
      </c>
      <c r="E26" s="59">
        <f t="shared" si="2"/>
        <v>5.3086663346689971</v>
      </c>
      <c r="F26" s="68">
        <v>221.08</v>
      </c>
      <c r="G26" s="52">
        <f t="shared" si="3"/>
        <v>116.12632873242831</v>
      </c>
      <c r="H26" s="52">
        <f t="shared" si="4"/>
        <v>92.751786064581736</v>
      </c>
      <c r="I26" s="53">
        <f t="shared" si="5"/>
        <v>12.201885202989949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41.35</v>
      </c>
      <c r="V26" s="84">
        <v>0</v>
      </c>
      <c r="W26" s="84">
        <v>62.64</v>
      </c>
      <c r="X26" s="94">
        <f t="shared" si="10"/>
        <v>0</v>
      </c>
      <c r="Y26" s="95">
        <f t="shared" si="11"/>
        <v>103.99000000000001</v>
      </c>
      <c r="Z26" s="91">
        <v>0</v>
      </c>
      <c r="AA26" s="84">
        <v>0</v>
      </c>
      <c r="AB26" s="84">
        <v>89.09</v>
      </c>
      <c r="AC26" s="84">
        <v>0</v>
      </c>
      <c r="AD26" s="96">
        <f t="shared" si="12"/>
        <v>89.09</v>
      </c>
      <c r="AE26" s="52">
        <f t="shared" si="13"/>
        <v>0</v>
      </c>
      <c r="AF26" s="118">
        <v>0.43123454301075298</v>
      </c>
      <c r="AG26" s="117">
        <v>0.13803091397849501</v>
      </c>
      <c r="AH26" s="54">
        <f t="shared" si="6"/>
        <v>11.770650659979196</v>
      </c>
      <c r="AI26" s="63">
        <f t="shared" si="7"/>
        <v>5.1706354206905019</v>
      </c>
      <c r="AJ26" s="64">
        <v>205.21632873242831</v>
      </c>
      <c r="AK26" s="61">
        <v>22.494693115200576</v>
      </c>
      <c r="AL26" s="128">
        <v>92.751786064581736</v>
      </c>
      <c r="AM26" s="61">
        <v>156.99664055013045</v>
      </c>
      <c r="AS26" s="121"/>
      <c r="BA26" s="42"/>
      <c r="BB26" s="42"/>
    </row>
    <row r="27" spans="1:54" ht="15.75" x14ac:dyDescent="0.25">
      <c r="A27" s="25">
        <v>19</v>
      </c>
      <c r="B27" s="69">
        <v>83.55</v>
      </c>
      <c r="C27" s="51">
        <f t="shared" si="0"/>
        <v>23.486663707433582</v>
      </c>
      <c r="D27" s="52">
        <f t="shared" si="1"/>
        <v>54.351197217208352</v>
      </c>
      <c r="E27" s="59">
        <f t="shared" si="2"/>
        <v>5.7121390753580368</v>
      </c>
      <c r="F27" s="68">
        <v>258.47000000000003</v>
      </c>
      <c r="G27" s="52">
        <f t="shared" si="3"/>
        <v>151.9897905173305</v>
      </c>
      <c r="H27" s="52">
        <f t="shared" si="4"/>
        <v>93.175993742240735</v>
      </c>
      <c r="I27" s="53">
        <f t="shared" si="5"/>
        <v>13.304215740428781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52.8</v>
      </c>
      <c r="V27" s="84">
        <v>0</v>
      </c>
      <c r="W27" s="84">
        <v>62.86</v>
      </c>
      <c r="X27" s="94">
        <f t="shared" si="10"/>
        <v>0</v>
      </c>
      <c r="Y27" s="95">
        <f t="shared" si="11"/>
        <v>115.66</v>
      </c>
      <c r="Z27" s="91">
        <v>0</v>
      </c>
      <c r="AA27" s="84">
        <v>0</v>
      </c>
      <c r="AB27" s="84">
        <v>80.709999999999994</v>
      </c>
      <c r="AC27" s="84">
        <v>0</v>
      </c>
      <c r="AD27" s="96">
        <f t="shared" si="12"/>
        <v>80.709999999999994</v>
      </c>
      <c r="AE27" s="52">
        <f t="shared" si="13"/>
        <v>0</v>
      </c>
      <c r="AF27" s="118">
        <v>0.43123454301075298</v>
      </c>
      <c r="AG27" s="117">
        <v>0.13803091397849501</v>
      </c>
      <c r="AH27" s="54">
        <f t="shared" si="6"/>
        <v>12.872981197418028</v>
      </c>
      <c r="AI27" s="63">
        <f t="shared" si="7"/>
        <v>5.5741081613795416</v>
      </c>
      <c r="AJ27" s="64">
        <v>232.69979051733048</v>
      </c>
      <c r="AK27" s="61">
        <v>23.486663707433582</v>
      </c>
      <c r="AL27" s="128">
        <v>93.175993742240735</v>
      </c>
      <c r="AM27" s="61">
        <v>170.01119721720835</v>
      </c>
      <c r="AS27" s="121"/>
      <c r="BA27" s="42"/>
      <c r="BB27" s="42"/>
    </row>
    <row r="28" spans="1:54" ht="15.75" x14ac:dyDescent="0.25">
      <c r="A28" s="25">
        <v>20</v>
      </c>
      <c r="B28" s="69">
        <v>73.39</v>
      </c>
      <c r="C28" s="51">
        <f t="shared" si="0"/>
        <v>21.407224616266117</v>
      </c>
      <c r="D28" s="52">
        <f t="shared" si="1"/>
        <v>46.555951289660499</v>
      </c>
      <c r="E28" s="59">
        <f t="shared" si="2"/>
        <v>5.4268240940733659</v>
      </c>
      <c r="F28" s="68">
        <v>246.46</v>
      </c>
      <c r="G28" s="52">
        <f t="shared" si="3"/>
        <v>142.62018764656386</v>
      </c>
      <c r="H28" s="52">
        <f t="shared" si="4"/>
        <v>91.295183494169194</v>
      </c>
      <c r="I28" s="53">
        <f t="shared" si="5"/>
        <v>12.544628859266929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52.8</v>
      </c>
      <c r="V28" s="84">
        <v>0</v>
      </c>
      <c r="W28" s="84">
        <v>62.83</v>
      </c>
      <c r="X28" s="94">
        <f t="shared" si="10"/>
        <v>0</v>
      </c>
      <c r="Y28" s="95">
        <f t="shared" si="11"/>
        <v>115.63</v>
      </c>
      <c r="Z28" s="91">
        <v>0</v>
      </c>
      <c r="AA28" s="84">
        <v>0</v>
      </c>
      <c r="AB28" s="84">
        <v>72.73</v>
      </c>
      <c r="AC28" s="84">
        <v>0</v>
      </c>
      <c r="AD28" s="96">
        <f t="shared" si="12"/>
        <v>72.73</v>
      </c>
      <c r="AE28" s="52">
        <f t="shared" si="13"/>
        <v>0</v>
      </c>
      <c r="AF28" s="118">
        <v>0.43123454301075298</v>
      </c>
      <c r="AG28" s="117">
        <v>0.13803091397849501</v>
      </c>
      <c r="AH28" s="54">
        <f t="shared" si="6"/>
        <v>12.113394316256176</v>
      </c>
      <c r="AI28" s="63">
        <f t="shared" si="7"/>
        <v>5.2887931800948706</v>
      </c>
      <c r="AJ28" s="64">
        <v>215.35018764656385</v>
      </c>
      <c r="AK28" s="61">
        <v>21.407224616266117</v>
      </c>
      <c r="AL28" s="128">
        <v>91.295183494169194</v>
      </c>
      <c r="AM28" s="61">
        <v>162.18595128966049</v>
      </c>
      <c r="AS28" s="121"/>
      <c r="BA28" s="42"/>
      <c r="BB28" s="42"/>
    </row>
    <row r="29" spans="1:54" ht="15.75" x14ac:dyDescent="0.25">
      <c r="A29" s="25">
        <v>21</v>
      </c>
      <c r="B29" s="69">
        <v>70.69</v>
      </c>
      <c r="C29" s="51">
        <f t="shared" si="0"/>
        <v>21.339026711666634</v>
      </c>
      <c r="D29" s="52">
        <f t="shared" si="1"/>
        <v>43.993587889803251</v>
      </c>
      <c r="E29" s="59">
        <f t="shared" si="2"/>
        <v>5.357385398530111</v>
      </c>
      <c r="F29" s="68">
        <v>255.21</v>
      </c>
      <c r="G29" s="52">
        <f t="shared" si="3"/>
        <v>147.25756646039969</v>
      </c>
      <c r="H29" s="52">
        <f t="shared" si="4"/>
        <v>94.817310769263017</v>
      </c>
      <c r="I29" s="53">
        <f t="shared" si="5"/>
        <v>13.135122770337311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52.91</v>
      </c>
      <c r="V29" s="84">
        <v>0</v>
      </c>
      <c r="W29" s="84">
        <v>62.94</v>
      </c>
      <c r="X29" s="94">
        <f t="shared" si="10"/>
        <v>0</v>
      </c>
      <c r="Y29" s="95">
        <f t="shared" si="11"/>
        <v>115.85</v>
      </c>
      <c r="Z29" s="91">
        <v>0</v>
      </c>
      <c r="AA29" s="84">
        <v>0</v>
      </c>
      <c r="AB29" s="84">
        <v>79.52</v>
      </c>
      <c r="AC29" s="84">
        <v>0</v>
      </c>
      <c r="AD29" s="96">
        <f t="shared" si="12"/>
        <v>79.52</v>
      </c>
      <c r="AE29" s="52">
        <f t="shared" si="13"/>
        <v>0</v>
      </c>
      <c r="AF29" s="118">
        <v>0.43123454301075298</v>
      </c>
      <c r="AG29" s="117">
        <v>0.13803091397849501</v>
      </c>
      <c r="AH29" s="54">
        <f t="shared" si="6"/>
        <v>12.703888227326559</v>
      </c>
      <c r="AI29" s="63">
        <f t="shared" si="7"/>
        <v>5.2193544845516158</v>
      </c>
      <c r="AJ29" s="64">
        <v>226.7775664603997</v>
      </c>
      <c r="AK29" s="61">
        <v>21.339026711666634</v>
      </c>
      <c r="AL29" s="128">
        <v>94.817310769263017</v>
      </c>
      <c r="AM29" s="61">
        <v>159.84358788980325</v>
      </c>
      <c r="AS29" s="121"/>
      <c r="BA29" s="42"/>
      <c r="BB29" s="42"/>
    </row>
    <row r="30" spans="1:54" ht="15.75" x14ac:dyDescent="0.25">
      <c r="A30" s="25">
        <v>22</v>
      </c>
      <c r="B30" s="69">
        <v>80.569999999999993</v>
      </c>
      <c r="C30" s="51">
        <f t="shared" si="0"/>
        <v>20.464649928489013</v>
      </c>
      <c r="D30" s="52">
        <f t="shared" si="1"/>
        <v>54.824123201783721</v>
      </c>
      <c r="E30" s="59">
        <f t="shared" si="2"/>
        <v>5.2812268697272469</v>
      </c>
      <c r="F30" s="68">
        <v>250.32</v>
      </c>
      <c r="G30" s="52">
        <f t="shared" si="3"/>
        <v>141.57946286765414</v>
      </c>
      <c r="H30" s="52">
        <f t="shared" si="4"/>
        <v>95.795406236561121</v>
      </c>
      <c r="I30" s="53">
        <f t="shared" si="5"/>
        <v>12.94513089578475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41.03</v>
      </c>
      <c r="V30" s="84">
        <v>0</v>
      </c>
      <c r="W30" s="84">
        <v>62.22</v>
      </c>
      <c r="X30" s="94">
        <f t="shared" si="10"/>
        <v>0</v>
      </c>
      <c r="Y30" s="95">
        <f t="shared" si="11"/>
        <v>103.25</v>
      </c>
      <c r="Z30" s="91">
        <v>0</v>
      </c>
      <c r="AA30" s="84">
        <v>0</v>
      </c>
      <c r="AB30" s="84">
        <v>79.41</v>
      </c>
      <c r="AC30" s="84">
        <v>0</v>
      </c>
      <c r="AD30" s="96">
        <f t="shared" si="12"/>
        <v>79.41</v>
      </c>
      <c r="AE30" s="52">
        <f t="shared" si="13"/>
        <v>0</v>
      </c>
      <c r="AF30" s="118">
        <v>0.43123454301075298</v>
      </c>
      <c r="AG30" s="117">
        <v>0.13803091397849501</v>
      </c>
      <c r="AH30" s="54">
        <f t="shared" si="6"/>
        <v>12.513896352773997</v>
      </c>
      <c r="AI30" s="63">
        <f t="shared" si="7"/>
        <v>5.1431959557487517</v>
      </c>
      <c r="AJ30" s="64">
        <v>220.98946286765414</v>
      </c>
      <c r="AK30" s="61">
        <v>20.464649928489013</v>
      </c>
      <c r="AL30" s="128">
        <v>95.795406236561121</v>
      </c>
      <c r="AM30" s="61">
        <v>158.07412320178372</v>
      </c>
      <c r="AS30" s="121"/>
      <c r="BA30" s="42"/>
      <c r="BB30" s="42"/>
    </row>
    <row r="31" spans="1:54" ht="15.75" x14ac:dyDescent="0.25">
      <c r="A31" s="25">
        <v>23</v>
      </c>
      <c r="B31" s="69">
        <v>72.989999999999995</v>
      </c>
      <c r="C31" s="51">
        <f t="shared" si="0"/>
        <v>20.552513529787284</v>
      </c>
      <c r="D31" s="52">
        <f t="shared" si="1"/>
        <v>47.002262531617717</v>
      </c>
      <c r="E31" s="59">
        <f t="shared" si="2"/>
        <v>5.4352239385949854</v>
      </c>
      <c r="F31" s="68">
        <v>237.13</v>
      </c>
      <c r="G31" s="52">
        <f t="shared" si="3"/>
        <v>132.29755194523949</v>
      </c>
      <c r="H31" s="52">
        <f t="shared" si="4"/>
        <v>92.33227712792106</v>
      </c>
      <c r="I31" s="53">
        <f t="shared" si="5"/>
        <v>12.500170926839466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54.14</v>
      </c>
      <c r="V31" s="84">
        <v>0</v>
      </c>
      <c r="W31" s="84">
        <v>62.19</v>
      </c>
      <c r="X31" s="94">
        <f t="shared" si="10"/>
        <v>0</v>
      </c>
      <c r="Y31" s="95">
        <f t="shared" si="11"/>
        <v>116.33</v>
      </c>
      <c r="Z31" s="91">
        <v>0</v>
      </c>
      <c r="AA31" s="84">
        <v>0</v>
      </c>
      <c r="AB31" s="84">
        <v>80.89</v>
      </c>
      <c r="AC31" s="84">
        <v>0</v>
      </c>
      <c r="AD31" s="96">
        <f t="shared" si="12"/>
        <v>80.89</v>
      </c>
      <c r="AE31" s="52">
        <f t="shared" si="13"/>
        <v>0</v>
      </c>
      <c r="AF31" s="118">
        <v>0.43123454301075298</v>
      </c>
      <c r="AG31" s="117">
        <v>0.13803091397849501</v>
      </c>
      <c r="AH31" s="54">
        <f t="shared" si="6"/>
        <v>12.068936383828714</v>
      </c>
      <c r="AI31" s="63">
        <f t="shared" si="7"/>
        <v>5.2971930246164902</v>
      </c>
      <c r="AJ31" s="64">
        <v>213.18755194523948</v>
      </c>
      <c r="AK31" s="61">
        <v>20.552513529787284</v>
      </c>
      <c r="AL31" s="128">
        <v>92.33227712792106</v>
      </c>
      <c r="AM31" s="61">
        <v>163.33226253161772</v>
      </c>
      <c r="AS31" s="121"/>
      <c r="BA31" s="42"/>
      <c r="BB31" s="42"/>
    </row>
    <row r="32" spans="1:54" ht="16.5" thickBot="1" x14ac:dyDescent="0.3">
      <c r="A32" s="26">
        <v>24</v>
      </c>
      <c r="B32" s="70">
        <v>69.009999999999991</v>
      </c>
      <c r="C32" s="55">
        <f t="shared" si="0"/>
        <v>17.04556602001567</v>
      </c>
      <c r="D32" s="52">
        <f t="shared" si="1"/>
        <v>46.768045419222858</v>
      </c>
      <c r="E32" s="59">
        <f t="shared" si="2"/>
        <v>5.1963885607614468</v>
      </c>
      <c r="F32" s="71">
        <v>231.67</v>
      </c>
      <c r="G32" s="56">
        <f t="shared" si="3"/>
        <v>129.23295523930022</v>
      </c>
      <c r="H32" s="52">
        <f t="shared" si="4"/>
        <v>90.120785116464191</v>
      </c>
      <c r="I32" s="53">
        <f t="shared" si="5"/>
        <v>12.316259644235565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49.4</v>
      </c>
      <c r="V32" s="84">
        <v>0</v>
      </c>
      <c r="W32" s="84">
        <v>62.38</v>
      </c>
      <c r="X32" s="94">
        <f t="shared" si="10"/>
        <v>0</v>
      </c>
      <c r="Y32" s="95">
        <f t="shared" si="11"/>
        <v>111.78</v>
      </c>
      <c r="Z32" s="92">
        <v>0</v>
      </c>
      <c r="AA32" s="93">
        <v>0</v>
      </c>
      <c r="AB32" s="93">
        <v>81.510000000000005</v>
      </c>
      <c r="AC32" s="93">
        <v>0</v>
      </c>
      <c r="AD32" s="96">
        <f t="shared" si="12"/>
        <v>81.510000000000005</v>
      </c>
      <c r="AE32" s="52">
        <f t="shared" si="13"/>
        <v>0</v>
      </c>
      <c r="AF32" s="118">
        <v>0.43123454301075298</v>
      </c>
      <c r="AG32" s="117">
        <v>0.13803091397849501</v>
      </c>
      <c r="AH32" s="54">
        <f t="shared" si="6"/>
        <v>11.885025101224812</v>
      </c>
      <c r="AI32" s="63">
        <f t="shared" si="7"/>
        <v>5.0583576467829516</v>
      </c>
      <c r="AJ32" s="65">
        <v>210.74295523930022</v>
      </c>
      <c r="AK32" s="62">
        <v>17.04556602001567</v>
      </c>
      <c r="AL32" s="129">
        <v>90.120785116464191</v>
      </c>
      <c r="AM32" s="62">
        <v>158.54804541922286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83.55</v>
      </c>
      <c r="C33" s="40">
        <f t="shared" ref="C33:AE33" si="14">MAX(C9:C32)</f>
        <v>25.398588187055179</v>
      </c>
      <c r="D33" s="40">
        <f t="shared" si="14"/>
        <v>60.920294751004548</v>
      </c>
      <c r="E33" s="40">
        <f t="shared" si="14"/>
        <v>5.7121390753580368</v>
      </c>
      <c r="F33" s="40">
        <f t="shared" si="14"/>
        <v>258.47000000000003</v>
      </c>
      <c r="G33" s="40">
        <f t="shared" si="14"/>
        <v>151.9897905173305</v>
      </c>
      <c r="H33" s="40">
        <f t="shared" si="14"/>
        <v>95.795406236561121</v>
      </c>
      <c r="I33" s="40">
        <f t="shared" si="14"/>
        <v>13.304215740428781</v>
      </c>
      <c r="J33" s="40">
        <f t="shared" si="14"/>
        <v>0</v>
      </c>
      <c r="K33" s="40">
        <f t="shared" si="14"/>
        <v>20.100000000000001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20.100000000000001</v>
      </c>
      <c r="R33" s="40">
        <f t="shared" si="14"/>
        <v>29</v>
      </c>
      <c r="S33" s="40">
        <f t="shared" si="14"/>
        <v>0</v>
      </c>
      <c r="T33" s="40">
        <f t="shared" si="14"/>
        <v>0</v>
      </c>
      <c r="U33" s="40">
        <f t="shared" si="14"/>
        <v>57.41</v>
      </c>
      <c r="V33" s="40">
        <f t="shared" si="14"/>
        <v>0</v>
      </c>
      <c r="W33" s="40">
        <f t="shared" si="14"/>
        <v>64.45</v>
      </c>
      <c r="X33" s="40">
        <f t="shared" si="14"/>
        <v>29</v>
      </c>
      <c r="Y33" s="40">
        <f t="shared" si="14"/>
        <v>120.16</v>
      </c>
      <c r="Z33" s="40">
        <f t="shared" si="14"/>
        <v>20.3</v>
      </c>
      <c r="AA33" s="40">
        <v>0</v>
      </c>
      <c r="AB33" s="40">
        <f t="shared" si="14"/>
        <v>89.09</v>
      </c>
      <c r="AC33" s="40">
        <v>0</v>
      </c>
      <c r="AD33" s="40">
        <f t="shared" si="14"/>
        <v>101.28</v>
      </c>
      <c r="AE33" s="40">
        <f t="shared" si="14"/>
        <v>0</v>
      </c>
      <c r="AF33" s="40">
        <f t="shared" ref="AF33:AM33" si="15">MAX(AF9:AF32)</f>
        <v>0.43123454301075298</v>
      </c>
      <c r="AG33" s="40">
        <f t="shared" si="15"/>
        <v>0.37495967741935482</v>
      </c>
      <c r="AH33" s="40">
        <f t="shared" si="15"/>
        <v>12.872981197418028</v>
      </c>
      <c r="AI33" s="40">
        <f t="shared" si="15"/>
        <v>5.5955050520553016</v>
      </c>
      <c r="AJ33" s="40">
        <f t="shared" si="15"/>
        <v>232.69979051733048</v>
      </c>
      <c r="AK33" s="40">
        <f t="shared" si="15"/>
        <v>25.398588187055179</v>
      </c>
      <c r="AL33" s="40">
        <f t="shared" si="15"/>
        <v>100.69770631076862</v>
      </c>
      <c r="AM33" s="130">
        <f t="shared" si="15"/>
        <v>173.05029475100454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61.700204081632641</v>
      </c>
      <c r="C34" s="41">
        <f t="shared" ref="C34:AE34" si="16">AVERAGE(C9:C33,C9:C32)</f>
        <v>20.763370308147618</v>
      </c>
      <c r="D34" s="41">
        <f t="shared" si="16"/>
        <v>47.992279045915588</v>
      </c>
      <c r="E34" s="41">
        <f t="shared" si="16"/>
        <v>-6.8823631905240674</v>
      </c>
      <c r="F34" s="41">
        <f t="shared" si="16"/>
        <v>201.0242857142857</v>
      </c>
      <c r="G34" s="41">
        <f t="shared" si="16"/>
        <v>114.57676152184503</v>
      </c>
      <c r="H34" s="41">
        <f t="shared" si="16"/>
        <v>75.000368649873394</v>
      </c>
      <c r="I34" s="41">
        <f t="shared" si="16"/>
        <v>11.500612940410551</v>
      </c>
      <c r="J34" s="41">
        <f t="shared" si="16"/>
        <v>0</v>
      </c>
      <c r="K34" s="41">
        <f t="shared" si="16"/>
        <v>12.686938775510205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12.686938775510205</v>
      </c>
      <c r="R34" s="41">
        <f t="shared" si="16"/>
        <v>9.1612244897959201</v>
      </c>
      <c r="S34" s="41">
        <f t="shared" si="16"/>
        <v>0</v>
      </c>
      <c r="T34" s="41">
        <f t="shared" si="16"/>
        <v>0</v>
      </c>
      <c r="U34" s="41">
        <f t="shared" si="16"/>
        <v>45.724693877551019</v>
      </c>
      <c r="V34" s="41">
        <f t="shared" si="16"/>
        <v>0</v>
      </c>
      <c r="W34" s="41">
        <f t="shared" si="16"/>
        <v>62.898979591836756</v>
      </c>
      <c r="X34" s="41">
        <f t="shared" si="16"/>
        <v>9.1612244897959201</v>
      </c>
      <c r="Y34" s="41">
        <f t="shared" si="16"/>
        <v>108.58897959183673</v>
      </c>
      <c r="Z34" s="41">
        <f>AVERAGE(Z9:Z33,Z9:Z32)</f>
        <v>5.8183673469387749</v>
      </c>
      <c r="AA34" s="41">
        <f>AVERAGE(AA9:AA33,AA9:AA32)</f>
        <v>0</v>
      </c>
      <c r="AB34" s="41">
        <f>AVERAGE(AB9:AB33,AB9:AB32)</f>
        <v>80.813673469387766</v>
      </c>
      <c r="AC34" s="41">
        <f t="shared" si="16"/>
        <v>0</v>
      </c>
      <c r="AD34" s="41">
        <f t="shared" si="16"/>
        <v>86.466530612244924</v>
      </c>
      <c r="AE34" s="41">
        <f t="shared" si="16"/>
        <v>0</v>
      </c>
      <c r="AF34" s="41">
        <f t="shared" ref="AF34:AM34" si="17">AVERAGE(AF9:AF33,AF9:AF32)</f>
        <v>0.27650555464121146</v>
      </c>
      <c r="AG34" s="41">
        <f t="shared" si="17"/>
        <v>0.29759518323458434</v>
      </c>
      <c r="AH34" s="41">
        <f t="shared" si="17"/>
        <v>11.224107385769337</v>
      </c>
      <c r="AI34" s="41">
        <f t="shared" si="17"/>
        <v>5.1020482722437288</v>
      </c>
      <c r="AJ34" s="41">
        <f t="shared" si="17"/>
        <v>200.62349621572253</v>
      </c>
      <c r="AK34" s="41">
        <f t="shared" si="17"/>
        <v>20.763370308147618</v>
      </c>
      <c r="AL34" s="41">
        <f t="shared" si="17"/>
        <v>83.669803345265422</v>
      </c>
      <c r="AM34" s="131">
        <f t="shared" si="17"/>
        <v>156.41738108673192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301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209.9</v>
      </c>
      <c r="Z38" s="212"/>
      <c r="AA38" s="8" t="s">
        <v>21</v>
      </c>
      <c r="AB38" s="5" t="s">
        <v>23</v>
      </c>
      <c r="AC38" s="30"/>
      <c r="AD38" s="213">
        <v>1120.9000000000001</v>
      </c>
      <c r="AE38" s="212"/>
      <c r="AF38" s="7" t="s">
        <v>21</v>
      </c>
      <c r="AG38" s="5" t="s">
        <v>24</v>
      </c>
      <c r="AH38" s="6"/>
      <c r="AI38" s="213">
        <v>1521.36</v>
      </c>
      <c r="AJ38" s="212"/>
      <c r="AK38" s="100" t="s">
        <v>21</v>
      </c>
      <c r="AL38" s="99" t="s">
        <v>24</v>
      </c>
      <c r="AM38" s="212">
        <v>124.49</v>
      </c>
      <c r="AN38" s="214"/>
      <c r="AO38" s="8" t="s">
        <v>21</v>
      </c>
      <c r="AP38" s="5" t="s">
        <v>24</v>
      </c>
      <c r="AQ38" s="212">
        <v>1907.4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4806.6899999999996</v>
      </c>
      <c r="C39" s="11" t="s">
        <v>21</v>
      </c>
      <c r="D39" s="9" t="s">
        <v>71</v>
      </c>
      <c r="E39" s="10">
        <v>1472</v>
      </c>
      <c r="F39" s="12" t="s">
        <v>21</v>
      </c>
      <c r="G39" s="98"/>
      <c r="H39" s="101" t="s">
        <v>25</v>
      </c>
      <c r="I39" s="102"/>
      <c r="J39" s="103">
        <v>20.100000000000001</v>
      </c>
      <c r="K39" s="104" t="s">
        <v>62</v>
      </c>
      <c r="L39" s="105">
        <v>0.45833333333333331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29</v>
      </c>
      <c r="Z39" s="102" t="s">
        <v>72</v>
      </c>
      <c r="AA39" s="108">
        <v>0.45833333333333331</v>
      </c>
      <c r="AB39" s="106" t="s">
        <v>25</v>
      </c>
      <c r="AC39" s="109"/>
      <c r="AD39" s="103">
        <v>59.69</v>
      </c>
      <c r="AE39" s="104" t="s">
        <v>72</v>
      </c>
      <c r="AF39" s="108">
        <v>0.43333333333333335</v>
      </c>
      <c r="AG39" s="106" t="s">
        <v>25</v>
      </c>
      <c r="AH39" s="102"/>
      <c r="AI39" s="103">
        <v>64.45</v>
      </c>
      <c r="AJ39" s="102" t="s">
        <v>77</v>
      </c>
      <c r="AK39" s="107">
        <v>0.29166666666666669</v>
      </c>
      <c r="AL39" s="101" t="s">
        <v>25</v>
      </c>
      <c r="AM39" s="102">
        <v>20.3</v>
      </c>
      <c r="AN39" s="103" t="s">
        <v>77</v>
      </c>
      <c r="AO39" s="111">
        <v>0.54166666666666663</v>
      </c>
      <c r="AP39" s="106" t="s">
        <v>25</v>
      </c>
      <c r="AQ39" s="102">
        <v>89.09</v>
      </c>
      <c r="AR39" s="104" t="s">
        <v>72</v>
      </c>
      <c r="AS39" s="107">
        <v>0.75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538.39</v>
      </c>
      <c r="F42" s="44" t="s">
        <v>69</v>
      </c>
      <c r="G42" s="47">
        <v>0.79166666666666663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115.66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80.709999999999994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276.56</v>
      </c>
      <c r="F45" s="83" t="s">
        <v>72</v>
      </c>
      <c r="G45" s="48">
        <v>0.66666666666666663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266.38</v>
      </c>
      <c r="F46" s="80" t="s">
        <v>72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 MAR 23 </vt:lpstr>
      <vt:lpstr>'20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2023-03-21T06:38:42Z</dcterms:modified>
</cp:coreProperties>
</file>