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2-FEVRIER 2023 -\"/>
    </mc:Choice>
  </mc:AlternateContent>
  <xr:revisionPtr revIDLastSave="0" documentId="13_ncr:1_{4FBF2A56-367D-4055-B7BA-D7B45799C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 Fév 23 " sheetId="3" r:id="rId1"/>
  </sheets>
  <definedNames>
    <definedName name="_xlnm.Print_Area" localSheetId="0">'02 Fév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H9" i="3" l="1"/>
  <c r="I9" i="3" s="1"/>
  <c r="AI31" i="3"/>
  <c r="E31" i="3" s="1"/>
  <c r="AI27" i="3"/>
  <c r="E27" i="3" s="1"/>
  <c r="C15" i="3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<sst xmlns="http://schemas.openxmlformats.org/spreadsheetml/2006/main" count="141" uniqueCount="109">
  <si>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</si>
  <si>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</si>
  <si>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</si>
  <si>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</si>
  <si>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</si>
  <si>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</si>
  <si>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</si>
  <si>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</si>
  <si>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</si>
  <si>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</si>
  <si>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</si>
  <si>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</si>
  <si>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</si>
  <si>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</si>
  <si>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</si>
  <si>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</si>
  <si>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</si>
  <si>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</si>
  <si>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</si>
  <si>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</si>
  <si>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</si>
  <si>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</si>
  <si>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</si>
  <si>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</si>
  <si>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</si>
  <si>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</si>
  <si>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</si>
  <si>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</si>
  <si>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</si>
  <si>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</si>
  <si>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</si>
  <si>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</si>
  <si>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</si>
  <si>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</si>
  <si>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</si>
  <si>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</si>
  <si>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</si>
  <si>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</si>
  <si>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</si>
  <si>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</si>
  <si>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</si>
  <si>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</si>
  <si>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</si>
  <si>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</si>
  <si>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</si>
  <si>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</si>
  <si>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</si>
  <si>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</si>
  <si>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</si>
  <si>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</si>
  <si>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</si>
  <si>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</si>
  <si>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</si>
  <si>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</si>
  <si>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</si>
  <si>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</si>
  <si>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</si>
  <si>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</si>
  <si>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</si>
  <si>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</si>
  <si>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</si>
  <si>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</si>
  <si>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</si>
  <si>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</si>
  <si>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</si>
  <si>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</si>
  <si>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</si>
  <si>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</si>
  <si>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</si>
  <si>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</si>
  <si>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</si>
  <si>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</si>
  <si>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</si>
  <si>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</si>
  <si>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</si>
  <si>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</si>
  <si>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</si>
  <si>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</si>
  <si>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</si>
  <si>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</si>
  <si>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</si>
  <si>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</si>
  <si>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</si>
  <si>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</si>
  <si>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</si>
  <si>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</si>
  <si>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</si>
  <si>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</si>
  <si>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</si>
  <si>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</si>
  <si>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</si>
  <si>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</si>
  <si>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</si>
  <si>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</si>
  <si>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</si>
  <si>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</si>
  <si>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</si>
  <si>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</si>
  <si>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</si>
  <si>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</si>
  <si>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</si>
  <si>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</si>
  <si>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</si>
  <si>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</si>
  <si>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</si>
  <si>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</si>
  <si>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</si>
  <si>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MONTCHO et FOFANA</t>
  </si>
  <si>
    <t>DOSSA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</si>
</sst>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'02 Fév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'!$B$9:$B$32</c:f>
              <c:numCache>
                <c:formatCode>General</c:formatCode>
                <c:ptCount val="24"/>
                <c:pt idx="0">
                  <c:v>72.05</c:v>
                </c:pt>
                <c:pt idx="1">
                  <c:v>63.9</c:v>
                </c:pt>
                <c:pt idx="2">
                  <c:v>60.33</c:v>
                </c:pt>
                <c:pt idx="3">
                  <c:v>56.47</c:v>
                </c:pt>
                <c:pt idx="4">
                  <c:v>54.76</c:v>
                </c:pt>
                <c:pt idx="5">
                  <c:v>49.63</c:v>
                </c:pt>
                <c:pt idx="6">
                  <c:v>53.33</c:v>
                </c:pt>
                <c:pt idx="7">
                  <c:v>66.44</c:v>
                </c:pt>
                <c:pt idx="8">
                  <c:v>76.27</c:v>
                </c:pt>
                <c:pt idx="9">
                  <c:v>77.45</c:v>
                </c:pt>
                <c:pt idx="10">
                  <c:v>66.64</c:v>
                </c:pt>
                <c:pt idx="11">
                  <c:v>69.69</c:v>
                </c:pt>
                <c:pt idx="12">
                  <c:v>53.83</c:v>
                </c:pt>
                <c:pt idx="13">
                  <c:v>62.23</c:v>
                </c:pt>
                <c:pt idx="14">
                  <c:v>75.83</c:v>
                </c:pt>
                <c:pt idx="15">
                  <c:v>80.55</c:v>
                </c:pt>
                <c:pt idx="16">
                  <c:v>72.77</c:v>
                </c:pt>
                <c:pt idx="17">
                  <c:v>61.56</c:v>
                </c:pt>
                <c:pt idx="18">
                  <c:v>53.59</c:v>
                </c:pt>
                <c:pt idx="19">
                  <c:v>45.94</c:v>
                </c:pt>
                <c:pt idx="20">
                  <c:v>47.16</c:v>
                </c:pt>
                <c:pt idx="21">
                  <c:v>51.66</c:v>
                </c:pt>
                <c:pt idx="22">
                  <c:v>47.61</c:v>
                </c:pt>
                <c:pt idx="23">
                  <c:v>54.39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'02 Fév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'!$C$9:$C$32</c:f>
              <c:numCache>
                <c:formatCode>General</c:formatCode>
                <c:ptCount val="24"/>
                <c:pt idx="0">
                  <c:v>12.038255098967241</c:v>
                </c:pt>
                <c:pt idx="1">
                  <c:v>10.449699950201406</c:v>
                </c:pt>
                <c:pt idx="2">
                  <c:v>17.644642647443604</c:v>
                </c:pt>
                <c:pt idx="3">
                  <c:v>4.7200650442468373</c:v>
                </c:pt>
                <c:pt idx="4">
                  <c:v>3.7384598051278033</c:v>
                </c:pt>
                <c:pt idx="5">
                  <c:v>4.1532631144437744</c:v>
                </c:pt>
                <c:pt idx="6">
                  <c:v>14.236423159374198</c:v>
                </c:pt>
                <c:pt idx="7">
                  <c:v>27.707965798969397</c:v>
                </c:pt>
                <c:pt idx="8">
                  <c:v>26.415828584856143</c:v>
                </c:pt>
                <c:pt idx="9">
                  <c:v>25.921483485903508</c:v>
                </c:pt>
                <c:pt idx="10">
                  <c:v>13.984614110736374</c:v>
                </c:pt>
                <c:pt idx="11">
                  <c:v>10.148962870480261</c:v>
                </c:pt>
                <c:pt idx="12">
                  <c:v>1.5076190268219278</c:v>
                </c:pt>
                <c:pt idx="13">
                  <c:v>7.0039442142372934</c:v>
                </c:pt>
                <c:pt idx="14">
                  <c:v>15.191661178452136</c:v>
                </c:pt>
                <c:pt idx="15">
                  <c:v>18.399282445771149</c:v>
                </c:pt>
                <c:pt idx="16">
                  <c:v>14.692367158386617</c:v>
                </c:pt>
                <c:pt idx="17">
                  <c:v>13.413873328082005</c:v>
                </c:pt>
                <c:pt idx="18">
                  <c:v>7.6733742697769571</c:v>
                </c:pt>
                <c:pt idx="19">
                  <c:v>5.8949679741856045</c:v>
                </c:pt>
                <c:pt idx="20">
                  <c:v>3.7857317407769528</c:v>
                </c:pt>
                <c:pt idx="21">
                  <c:v>-2.5466110046092751</c:v>
                </c:pt>
                <c:pt idx="22">
                  <c:v>-2.3855189678346562</c:v>
                </c:pt>
                <c:pt idx="23">
                  <c:v>6.3146370797580005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'02 Fév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'!$D$9:$D$32</c:f>
              <c:numCache>
                <c:formatCode>0.00</c:formatCode>
                <c:ptCount val="24"/>
                <c:pt idx="0">
                  <c:v>52.059756597389537</c:v>
                </c:pt>
                <c:pt idx="1">
                  <c:v>45.666857369223152</c:v>
                </c:pt>
                <c:pt idx="2">
                  <c:v>35.071019570450972</c:v>
                </c:pt>
                <c:pt idx="3">
                  <c:v>44.222389143871723</c:v>
                </c:pt>
                <c:pt idx="4">
                  <c:v>43.515552358007767</c:v>
                </c:pt>
                <c:pt idx="5">
                  <c:v>38.155251200665276</c:v>
                </c:pt>
                <c:pt idx="6">
                  <c:v>31.895838640522669</c:v>
                </c:pt>
                <c:pt idx="7">
                  <c:v>30.83100161917784</c:v>
                </c:pt>
                <c:pt idx="8">
                  <c:v>41.557530595141245</c:v>
                </c:pt>
                <c:pt idx="9">
                  <c:v>43.155721445582515</c:v>
                </c:pt>
                <c:pt idx="10">
                  <c:v>44.216515722519944</c:v>
                </c:pt>
                <c:pt idx="11">
                  <c:v>50.945938237465413</c:v>
                </c:pt>
                <c:pt idx="12">
                  <c:v>44.38327159370354</c:v>
                </c:pt>
                <c:pt idx="13">
                  <c:v>47.02908726792441</c:v>
                </c:pt>
                <c:pt idx="14">
                  <c:v>52.001242887225516</c:v>
                </c:pt>
                <c:pt idx="15">
                  <c:v>53.404149189508246</c:v>
                </c:pt>
                <c:pt idx="16">
                  <c:v>49.465455156027829</c:v>
                </c:pt>
                <c:pt idx="17">
                  <c:v>39.811128762635491</c:v>
                </c:pt>
                <c:pt idx="18">
                  <c:v>36.93179317176714</c:v>
                </c:pt>
                <c:pt idx="19">
                  <c:v>31.41185581671661</c:v>
                </c:pt>
                <c:pt idx="20">
                  <c:v>34.620420390801826</c:v>
                </c:pt>
                <c:pt idx="21">
                  <c:v>45.69942582159895</c:v>
                </c:pt>
                <c:pt idx="22">
                  <c:v>41.674799978300854</c:v>
                </c:pt>
                <c:pt idx="23">
                  <c:v>40.159491590242965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'02 Fév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'!$E$9:$E$32</c:f>
              <c:numCache>
                <c:formatCode>0.00</c:formatCode>
                <c:ptCount val="24"/>
                <c:pt idx="0">
                  <c:v>7.9519883036432546</c:v>
                </c:pt>
                <c:pt idx="1">
                  <c:v>7.7834426805754688</c:v>
                </c:pt>
                <c:pt idx="2">
                  <c:v>7.6143377821054301</c:v>
                </c:pt>
                <c:pt idx="3">
                  <c:v>7.5275458118814029</c:v>
                </c:pt>
                <c:pt idx="4">
                  <c:v>7.5059878368644561</c:v>
                </c:pt>
                <c:pt idx="5">
                  <c:v>7.321485684890952</c:v>
                </c:pt>
                <c:pt idx="6">
                  <c:v>7.1977382001031529</c:v>
                </c:pt>
                <c:pt idx="7">
                  <c:v>7.9010325818528102</c:v>
                </c:pt>
                <c:pt idx="8">
                  <c:v>8.2966408200026152</c:v>
                </c:pt>
                <c:pt idx="9">
                  <c:v>8.3727950685140016</c:v>
                </c:pt>
                <c:pt idx="10">
                  <c:v>8.4388701667436479</c:v>
                </c:pt>
                <c:pt idx="11">
                  <c:v>8.5950988920543594</c:v>
                </c:pt>
                <c:pt idx="12">
                  <c:v>7.9391093794745942</c:v>
                </c:pt>
                <c:pt idx="13">
                  <c:v>8.1969685178382932</c:v>
                </c:pt>
                <c:pt idx="14">
                  <c:v>3.760340053763441</c:v>
                </c:pt>
                <c:pt idx="15">
                  <c:v>8.746568364720595</c:v>
                </c:pt>
                <c:pt idx="16">
                  <c:v>8.6121776855855572</c:v>
                </c:pt>
                <c:pt idx="17">
                  <c:v>8.3349979092825563</c:v>
                </c:pt>
                <c:pt idx="18">
                  <c:v>8.984832558455885</c:v>
                </c:pt>
                <c:pt idx="19">
                  <c:v>8.633176209097833</c:v>
                </c:pt>
                <c:pt idx="20">
                  <c:v>8.7538478684211967</c:v>
                </c:pt>
                <c:pt idx="21">
                  <c:v>8.5071851830103995</c:v>
                </c:pt>
                <c:pt idx="22">
                  <c:v>8.3207189895337663</c:v>
                </c:pt>
                <c:pt idx="23">
                  <c:v>7.9158713299989998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'02 Fév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'02 Fév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'!$AE$9:$AE$32</c:f>
              <c:numCache>
                <c:formatCode>0.00</c:formatCode>
                <c:ptCount val="24"/>
                <c:pt idx="0">
                  <c:v>93.27</c:v>
                </c:pt>
                <c:pt idx="1">
                  <c:v>95.67</c:v>
                </c:pt>
                <c:pt idx="2">
                  <c:v>91.46</c:v>
                </c:pt>
                <c:pt idx="3">
                  <c:v>92.33</c:v>
                </c:pt>
                <c:pt idx="4">
                  <c:v>93.02</c:v>
                </c:pt>
                <c:pt idx="5">
                  <c:v>90.34</c:v>
                </c:pt>
                <c:pt idx="6">
                  <c:v>81.69</c:v>
                </c:pt>
                <c:pt idx="7">
                  <c:v>80.86</c:v>
                </c:pt>
                <c:pt idx="8">
                  <c:v>84.49</c:v>
                </c:pt>
                <c:pt idx="9">
                  <c:v>87.49</c:v>
                </c:pt>
                <c:pt idx="10">
                  <c:v>101.68</c:v>
                </c:pt>
                <c:pt idx="11">
                  <c:v>103.5</c:v>
                </c:pt>
                <c:pt idx="12">
                  <c:v>98.55</c:v>
                </c:pt>
                <c:pt idx="13">
                  <c:v>99.28</c:v>
                </c:pt>
                <c:pt idx="14">
                  <c:v>101.7</c:v>
                </c:pt>
                <c:pt idx="15">
                  <c:v>101.29</c:v>
                </c:pt>
                <c:pt idx="16">
                  <c:v>103.48</c:v>
                </c:pt>
                <c:pt idx="17">
                  <c:v>102.2</c:v>
                </c:pt>
                <c:pt idx="18">
                  <c:v>118.66</c:v>
                </c:pt>
                <c:pt idx="19">
                  <c:v>115.84</c:v>
                </c:pt>
                <c:pt idx="20">
                  <c:v>118.34</c:v>
                </c:pt>
                <c:pt idx="21">
                  <c:v>117.97</c:v>
                </c:pt>
                <c:pt idx="22">
                  <c:v>116.65</c:v>
                </c:pt>
                <c:pt idx="23">
                  <c:v>95.14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'02 Fév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'!$AK$9:$AK$32</c:f>
              <c:numCache>
                <c:formatCode>0.00</c:formatCode>
                <c:ptCount val="24"/>
                <c:pt idx="0">
                  <c:v>105.30825509896724</c:v>
                </c:pt>
                <c:pt idx="1">
                  <c:v>106.11969995020141</c:v>
                </c:pt>
                <c:pt idx="2">
                  <c:v>109.1046426474436</c:v>
                </c:pt>
                <c:pt idx="3">
                  <c:v>97.050065044246836</c:v>
                </c:pt>
                <c:pt idx="4">
                  <c:v>96.758459805127799</c:v>
                </c:pt>
                <c:pt idx="5">
                  <c:v>94.493263114443778</c:v>
                </c:pt>
                <c:pt idx="6">
                  <c:v>95.926423159374195</c:v>
                </c:pt>
                <c:pt idx="7">
                  <c:v>108.5679657989694</c:v>
                </c:pt>
                <c:pt idx="8">
                  <c:v>110.90582858485614</c:v>
                </c:pt>
                <c:pt idx="9">
                  <c:v>113.4114834859035</c:v>
                </c:pt>
                <c:pt idx="10">
                  <c:v>115.66461411073638</c:v>
                </c:pt>
                <c:pt idx="11">
                  <c:v>113.64896287048026</c:v>
                </c:pt>
                <c:pt idx="12">
                  <c:v>100.05761902682192</c:v>
                </c:pt>
                <c:pt idx="13">
                  <c:v>106.28394421423729</c:v>
                </c:pt>
                <c:pt idx="14">
                  <c:v>116.89166117845214</c:v>
                </c:pt>
                <c:pt idx="15">
                  <c:v>119.68928244577116</c:v>
                </c:pt>
                <c:pt idx="16">
                  <c:v>118.17236715838662</c:v>
                </c:pt>
                <c:pt idx="17">
                  <c:v>115.61387332808201</c:v>
                </c:pt>
                <c:pt idx="18">
                  <c:v>126.33337426977695</c:v>
                </c:pt>
                <c:pt idx="19">
                  <c:v>121.73496797418561</c:v>
                </c:pt>
                <c:pt idx="20">
                  <c:v>122.12573174077696</c:v>
                </c:pt>
                <c:pt idx="21">
                  <c:v>115.42338899539072</c:v>
                </c:pt>
                <c:pt idx="22">
                  <c:v>114.26448103216535</c:v>
                </c:pt>
                <c:pt idx="23">
                  <c:v>101.454637079758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'02 Fév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'!$AM$9:$AM$32</c:f>
              <c:numCache>
                <c:formatCode>0.00</c:formatCode>
                <c:ptCount val="24"/>
                <c:pt idx="0">
                  <c:v>156.23975659738954</c:v>
                </c:pt>
                <c:pt idx="1">
                  <c:v>149.57685736922315</c:v>
                </c:pt>
                <c:pt idx="2">
                  <c:v>140.72101957045098</c:v>
                </c:pt>
                <c:pt idx="3">
                  <c:v>149.76238914387173</c:v>
                </c:pt>
                <c:pt idx="4">
                  <c:v>149.30555235800776</c:v>
                </c:pt>
                <c:pt idx="5">
                  <c:v>145.16525120066527</c:v>
                </c:pt>
                <c:pt idx="6">
                  <c:v>139.43583864052266</c:v>
                </c:pt>
                <c:pt idx="7">
                  <c:v>151.21100161917784</c:v>
                </c:pt>
                <c:pt idx="8">
                  <c:v>162.60753059514124</c:v>
                </c:pt>
                <c:pt idx="9">
                  <c:v>162.74572144558252</c:v>
                </c:pt>
                <c:pt idx="10">
                  <c:v>162.78651572251994</c:v>
                </c:pt>
                <c:pt idx="11">
                  <c:v>170.22593823746541</c:v>
                </c:pt>
                <c:pt idx="12">
                  <c:v>161.04327159370354</c:v>
                </c:pt>
                <c:pt idx="13">
                  <c:v>163.76908726792442</c:v>
                </c:pt>
                <c:pt idx="14">
                  <c:v>168.44124288722551</c:v>
                </c:pt>
                <c:pt idx="15">
                  <c:v>169.44414918950824</c:v>
                </c:pt>
                <c:pt idx="16">
                  <c:v>166.29545515602783</c:v>
                </c:pt>
                <c:pt idx="17">
                  <c:v>159.23112876263548</c:v>
                </c:pt>
                <c:pt idx="18">
                  <c:v>171.07179317176713</c:v>
                </c:pt>
                <c:pt idx="19">
                  <c:v>163.46185581671662</c:v>
                </c:pt>
                <c:pt idx="20">
                  <c:v>167.26042039080181</c:v>
                </c:pt>
                <c:pt idx="21">
                  <c:v>165.39942582159895</c:v>
                </c:pt>
                <c:pt idx="22">
                  <c:v>160.08479997830085</c:v>
                </c:pt>
                <c:pt idx="23">
                  <c:v>158.83949159024297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'02 Fév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'!$F$9:$F$32</c:f>
              <c:numCache>
                <c:formatCode>General</c:formatCode>
                <c:ptCount val="24"/>
                <c:pt idx="0">
                  <c:v>236.51</c:v>
                </c:pt>
                <c:pt idx="1">
                  <c:v>228.46</c:v>
                </c:pt>
                <c:pt idx="2">
                  <c:v>223.28</c:v>
                </c:pt>
                <c:pt idx="3">
                  <c:v>219</c:v>
                </c:pt>
                <c:pt idx="4">
                  <c:v>222.38</c:v>
                </c:pt>
                <c:pt idx="5">
                  <c:v>226.09</c:v>
                </c:pt>
                <c:pt idx="6">
                  <c:v>201.51</c:v>
                </c:pt>
                <c:pt idx="7">
                  <c:v>194.01</c:v>
                </c:pt>
                <c:pt idx="8">
                  <c:v>190.7</c:v>
                </c:pt>
                <c:pt idx="9">
                  <c:v>182.83</c:v>
                </c:pt>
                <c:pt idx="10">
                  <c:v>179.81</c:v>
                </c:pt>
                <c:pt idx="11">
                  <c:v>183.4</c:v>
                </c:pt>
                <c:pt idx="12">
                  <c:v>170.31</c:v>
                </c:pt>
                <c:pt idx="13">
                  <c:v>182.74</c:v>
                </c:pt>
                <c:pt idx="14">
                  <c:v>203.55</c:v>
                </c:pt>
                <c:pt idx="15">
                  <c:v>220.58</c:v>
                </c:pt>
                <c:pt idx="16">
                  <c:v>227.51</c:v>
                </c:pt>
                <c:pt idx="17">
                  <c:v>225.71</c:v>
                </c:pt>
                <c:pt idx="18">
                  <c:v>259.64999999999998</c:v>
                </c:pt>
                <c:pt idx="19">
                  <c:v>263.16000000000003</c:v>
                </c:pt>
                <c:pt idx="20">
                  <c:v>260.72000000000003</c:v>
                </c:pt>
                <c:pt idx="21">
                  <c:v>254.12</c:v>
                </c:pt>
                <c:pt idx="22">
                  <c:v>255.02</c:v>
                </c:pt>
                <c:pt idx="23">
                  <c:v>242.2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'02 Fév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'!$G$9:$G$32</c:f>
              <c:numCache>
                <c:formatCode>0.00</c:formatCode>
                <c:ptCount val="24"/>
                <c:pt idx="0">
                  <c:v>135.45850050176526</c:v>
                </c:pt>
                <c:pt idx="1">
                  <c:v>131.80225980974618</c:v>
                </c:pt>
                <c:pt idx="2">
                  <c:v>128.32976756593655</c:v>
                </c:pt>
                <c:pt idx="3">
                  <c:v>126.98219095276394</c:v>
                </c:pt>
                <c:pt idx="4">
                  <c:v>131.15575534290105</c:v>
                </c:pt>
                <c:pt idx="5">
                  <c:v>130.25947266814481</c:v>
                </c:pt>
                <c:pt idx="6">
                  <c:v>124.86247480921185</c:v>
                </c:pt>
                <c:pt idx="7">
                  <c:v>125.05958992308004</c:v>
                </c:pt>
                <c:pt idx="8">
                  <c:v>122.86772651451459</c:v>
                </c:pt>
                <c:pt idx="9">
                  <c:v>125.55209470294994</c:v>
                </c:pt>
                <c:pt idx="10">
                  <c:v>122.62042533768246</c:v>
                </c:pt>
                <c:pt idx="11">
                  <c:v>130.11728351070064</c:v>
                </c:pt>
                <c:pt idx="12">
                  <c:v>117.32739043583702</c:v>
                </c:pt>
                <c:pt idx="13">
                  <c:v>120.86384431469088</c:v>
                </c:pt>
                <c:pt idx="14">
                  <c:v>133.45448606503939</c:v>
                </c:pt>
                <c:pt idx="15">
                  <c:v>139.21762229545442</c:v>
                </c:pt>
                <c:pt idx="16">
                  <c:v>142.68423164582816</c:v>
                </c:pt>
                <c:pt idx="17">
                  <c:v>136.13687951959949</c:v>
                </c:pt>
                <c:pt idx="18">
                  <c:v>156.65632725034763</c:v>
                </c:pt>
                <c:pt idx="19">
                  <c:v>155.59035246821279</c:v>
                </c:pt>
                <c:pt idx="20">
                  <c:v>155.46452174857399</c:v>
                </c:pt>
                <c:pt idx="21">
                  <c:v>151.6356950054481</c:v>
                </c:pt>
                <c:pt idx="22">
                  <c:v>153.63578101356154</c:v>
                </c:pt>
                <c:pt idx="23">
                  <c:v>146.03589749982353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'02 Fév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'!$H$9:$H$32</c:f>
              <c:numCache>
                <c:formatCode>0.00</c:formatCode>
                <c:ptCount val="24"/>
                <c:pt idx="0">
                  <c:v>91.917581497329834</c:v>
                </c:pt>
                <c:pt idx="1">
                  <c:v>87.829718863737469</c:v>
                </c:pt>
                <c:pt idx="2">
                  <c:v>86.319048840703005</c:v>
                </c:pt>
                <c:pt idx="3">
                  <c:v>83.54926349992212</c:v>
                </c:pt>
                <c:pt idx="4">
                  <c:v>82.627260659109766</c:v>
                </c:pt>
                <c:pt idx="5">
                  <c:v>87.076605164167006</c:v>
                </c:pt>
                <c:pt idx="6">
                  <c:v>68.737572308530702</c:v>
                </c:pt>
                <c:pt idx="7">
                  <c:v>60.905179066287459</c:v>
                </c:pt>
                <c:pt idx="8">
                  <c:v>59.364867924205747</c:v>
                </c:pt>
                <c:pt idx="9">
                  <c:v>48.711320936629484</c:v>
                </c:pt>
                <c:pt idx="10">
                  <c:v>48.566750970349553</c:v>
                </c:pt>
                <c:pt idx="11">
                  <c:v>44.444435278121787</c:v>
                </c:pt>
                <c:pt idx="12">
                  <c:v>44.702921649758778</c:v>
                </c:pt>
                <c:pt idx="13">
                  <c:v>53.216852422206209</c:v>
                </c:pt>
                <c:pt idx="14">
                  <c:v>60.878756796032654</c:v>
                </c:pt>
                <c:pt idx="15">
                  <c:v>71.945362585714193</c:v>
                </c:pt>
                <c:pt idx="16">
                  <c:v>75.666770615906003</c:v>
                </c:pt>
                <c:pt idx="17">
                  <c:v>80.849597963408755</c:v>
                </c:pt>
                <c:pt idx="18">
                  <c:v>92.98044315932934</c:v>
                </c:pt>
                <c:pt idx="19">
                  <c:v>97.423039087956482</c:v>
                </c:pt>
                <c:pt idx="20">
                  <c:v>95.201589013876287</c:v>
                </c:pt>
                <c:pt idx="21">
                  <c:v>92.681213533636807</c:v>
                </c:pt>
                <c:pt idx="22">
                  <c:v>91.546927835490166</c:v>
                </c:pt>
                <c:pt idx="23">
                  <c:v>86.81396671648497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'02 Fév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'!$I$9:$I$32</c:f>
              <c:numCache>
                <c:formatCode>0.00</c:formatCode>
                <c:ptCount val="24"/>
                <c:pt idx="0">
                  <c:v>9.133918000904897</c:v>
                </c:pt>
                <c:pt idx="1">
                  <c:v>8.8280213265163763</c:v>
                </c:pt>
                <c:pt idx="2">
                  <c:v>8.6311835933604595</c:v>
                </c:pt>
                <c:pt idx="3">
                  <c:v>8.4685455473139495</c:v>
                </c:pt>
                <c:pt idx="4">
                  <c:v>8.5969839979891969</c:v>
                </c:pt>
                <c:pt idx="5">
                  <c:v>8.7539221676882004</c:v>
                </c:pt>
                <c:pt idx="6">
                  <c:v>7.9099528822574543</c:v>
                </c:pt>
                <c:pt idx="7">
                  <c:v>8.0452310106324898</c:v>
                </c:pt>
                <c:pt idx="8">
                  <c:v>8.4674055612796462</c:v>
                </c:pt>
                <c:pt idx="9">
                  <c:v>8.5665843604206042</c:v>
                </c:pt>
                <c:pt idx="10">
                  <c:v>8.6228236919680068</c:v>
                </c:pt>
                <c:pt idx="11">
                  <c:v>8.8382812111776001</c:v>
                </c:pt>
                <c:pt idx="12">
                  <c:v>8.279687914404219</c:v>
                </c:pt>
                <c:pt idx="13">
                  <c:v>8.6593032631029541</c:v>
                </c:pt>
                <c:pt idx="14">
                  <c:v>9.2167571389279725</c:v>
                </c:pt>
                <c:pt idx="15">
                  <c:v>9.4170151188314275</c:v>
                </c:pt>
                <c:pt idx="16">
                  <c:v>9.158997738265823</c:v>
                </c:pt>
                <c:pt idx="17">
                  <c:v>8.7235225169917907</c:v>
                </c:pt>
                <c:pt idx="18">
                  <c:v>10.013229590323034</c:v>
                </c:pt>
                <c:pt idx="19">
                  <c:v>10.14660844383077</c:v>
                </c:pt>
                <c:pt idx="20">
                  <c:v>10.053889237549766</c:v>
                </c:pt>
                <c:pt idx="21">
                  <c:v>9.8030914609150965</c:v>
                </c:pt>
                <c:pt idx="22">
                  <c:v>9.8372911509483014</c:v>
                </c:pt>
                <c:pt idx="23">
                  <c:v>9.3501357836914973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'02 Fév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1.7</c:v>
                </c:pt>
                <c:pt idx="7">
                  <c:v>4.0999999999999996</c:v>
                </c:pt>
                <c:pt idx="8">
                  <c:v>8.6999999999999993</c:v>
                </c:pt>
                <c:pt idx="9">
                  <c:v>12.4</c:v>
                </c:pt>
                <c:pt idx="10">
                  <c:v>13.4</c:v>
                </c:pt>
                <c:pt idx="11">
                  <c:v>14.5</c:v>
                </c:pt>
                <c:pt idx="12">
                  <c:v>13.2</c:v>
                </c:pt>
                <c:pt idx="13">
                  <c:v>11.6</c:v>
                </c:pt>
                <c:pt idx="14">
                  <c:v>8.1</c:v>
                </c:pt>
                <c:pt idx="15">
                  <c:v>4.8</c:v>
                </c:pt>
                <c:pt idx="16">
                  <c:v>1.6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'02 Fév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Fév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'02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'02 Fév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'02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Fév 23 '!$AJ$9:$AJ$32</c:f>
              <c:numCache>
                <c:formatCode>0.00</c:formatCode>
                <c:ptCount val="24"/>
                <c:pt idx="0">
                  <c:v>135.45850050176526</c:v>
                </c:pt>
                <c:pt idx="1">
                  <c:v>131.80225980974618</c:v>
                </c:pt>
                <c:pt idx="2">
                  <c:v>128.32976756593655</c:v>
                </c:pt>
                <c:pt idx="3">
                  <c:v>126.98219095276394</c:v>
                </c:pt>
                <c:pt idx="4">
                  <c:v>131.15575534290105</c:v>
                </c:pt>
                <c:pt idx="5">
                  <c:v>130.3594726681448</c:v>
                </c:pt>
                <c:pt idx="6">
                  <c:v>126.56247480921185</c:v>
                </c:pt>
                <c:pt idx="7">
                  <c:v>129.15958992308003</c:v>
                </c:pt>
                <c:pt idx="8">
                  <c:v>131.56772651451459</c:v>
                </c:pt>
                <c:pt idx="9">
                  <c:v>137.95209470294995</c:v>
                </c:pt>
                <c:pt idx="10">
                  <c:v>136.02042533768247</c:v>
                </c:pt>
                <c:pt idx="11">
                  <c:v>144.61728351070064</c:v>
                </c:pt>
                <c:pt idx="12">
                  <c:v>130.52739043583702</c:v>
                </c:pt>
                <c:pt idx="13">
                  <c:v>132.46384431469087</c:v>
                </c:pt>
                <c:pt idx="14">
                  <c:v>141.55448606503938</c:v>
                </c:pt>
                <c:pt idx="15">
                  <c:v>144.01762229545443</c:v>
                </c:pt>
                <c:pt idx="16">
                  <c:v>144.28423164582816</c:v>
                </c:pt>
                <c:pt idx="17">
                  <c:v>136.13687951959949</c:v>
                </c:pt>
                <c:pt idx="18">
                  <c:v>156.65632725034763</c:v>
                </c:pt>
                <c:pt idx="19">
                  <c:v>155.59035246821279</c:v>
                </c:pt>
                <c:pt idx="20">
                  <c:v>155.46452174857399</c:v>
                </c:pt>
                <c:pt idx="21">
                  <c:v>151.6356950054481</c:v>
                </c:pt>
                <c:pt idx="22">
                  <c:v>153.63578101356154</c:v>
                </c:pt>
                <c:pt idx="23">
                  <c:v>146.03589749982353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'02 Fév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'02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Fév 23 '!$AL$9:$AL$32</c:f>
              <c:numCache>
                <c:formatCode>0.00</c:formatCode>
                <c:ptCount val="24"/>
                <c:pt idx="0">
                  <c:v>91.917581497329834</c:v>
                </c:pt>
                <c:pt idx="1">
                  <c:v>87.829718863737469</c:v>
                </c:pt>
                <c:pt idx="2">
                  <c:v>86.319048840703005</c:v>
                </c:pt>
                <c:pt idx="3">
                  <c:v>83.54926349992212</c:v>
                </c:pt>
                <c:pt idx="4">
                  <c:v>82.627260659109766</c:v>
                </c:pt>
                <c:pt idx="5">
                  <c:v>87.396605164166999</c:v>
                </c:pt>
                <c:pt idx="6">
                  <c:v>69.827572308530705</c:v>
                </c:pt>
                <c:pt idx="7">
                  <c:v>70.655179066287459</c:v>
                </c:pt>
                <c:pt idx="8">
                  <c:v>78.934867924205747</c:v>
                </c:pt>
                <c:pt idx="9">
                  <c:v>75.061320936629485</c:v>
                </c:pt>
                <c:pt idx="10">
                  <c:v>78.416750970349554</c:v>
                </c:pt>
                <c:pt idx="11">
                  <c:v>75.274435278121786</c:v>
                </c:pt>
                <c:pt idx="12">
                  <c:v>75.222921649758774</c:v>
                </c:pt>
                <c:pt idx="13">
                  <c:v>82.896852422206209</c:v>
                </c:pt>
                <c:pt idx="14">
                  <c:v>87.918756796032653</c:v>
                </c:pt>
                <c:pt idx="15">
                  <c:v>90.525362585714191</c:v>
                </c:pt>
                <c:pt idx="16">
                  <c:v>83.726770615906005</c:v>
                </c:pt>
                <c:pt idx="17">
                  <c:v>80.849597963408755</c:v>
                </c:pt>
                <c:pt idx="18">
                  <c:v>92.98044315932934</c:v>
                </c:pt>
                <c:pt idx="19">
                  <c:v>97.423039087956482</c:v>
                </c:pt>
                <c:pt idx="20">
                  <c:v>95.201589013876287</c:v>
                </c:pt>
                <c:pt idx="21">
                  <c:v>92.681213533636807</c:v>
                </c:pt>
                <c:pt idx="22">
                  <c:v>91.546927835490166</c:v>
                </c:pt>
                <c:pt idx="23">
                  <c:v>86.81396671648497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V43" sqref="AV4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103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f>DATE(2023,2,21)</f>
        <v>44978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91</v>
      </c>
      <c r="AG4" s="173"/>
      <c r="AH4" s="173"/>
      <c r="AI4" s="173"/>
      <c r="AJ4" s="148" t="s">
        <v>104</v>
      </c>
      <c r="AK4" s="149"/>
      <c r="AL4" s="148" t="s">
        <v>105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92</v>
      </c>
      <c r="S6" s="158"/>
      <c r="T6" s="158"/>
      <c r="U6" s="158"/>
      <c r="V6" s="158"/>
      <c r="W6" s="158"/>
      <c r="X6" s="158"/>
      <c r="Y6" s="158"/>
      <c r="Z6" s="157" t="s">
        <v>93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90</v>
      </c>
      <c r="Y7" s="156"/>
      <c r="Z7" s="179" t="s">
        <v>3</v>
      </c>
      <c r="AA7" s="180"/>
      <c r="AB7" s="180"/>
      <c r="AC7" s="155"/>
      <c r="AD7" s="208" t="s">
        <v>90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72.05</v>
      </c>
      <c r="C9" s="51">
        <f t="shared" ref="C9:C32" si="0">AK9-AE9</f>
        <v>12.038255098967241</v>
      </c>
      <c r="D9" s="52">
        <f t="shared" ref="D9:D32" si="1">AM9-Y9</f>
        <v>52.059756597389537</v>
      </c>
      <c r="E9" s="59">
        <f t="shared" ref="E9:E32" si="2">(AG9+AI9)-Q9</f>
        <v>7.9519883036432546</v>
      </c>
      <c r="F9" s="76">
        <v>236.51</v>
      </c>
      <c r="G9" s="52">
        <f t="shared" ref="G9:G32" si="3">AJ9-AD9</f>
        <v>135.45850050176526</v>
      </c>
      <c r="H9" s="52">
        <f t="shared" ref="H9:H32" si="4">AL9-X9</f>
        <v>91.917581497329834</v>
      </c>
      <c r="I9" s="53">
        <f t="shared" ref="I9:I32" si="5">(AH9+AF9)-P9</f>
        <v>9.133918000904897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41.9</v>
      </c>
      <c r="V9" s="68">
        <v>0</v>
      </c>
      <c r="W9" s="90">
        <v>62.28</v>
      </c>
      <c r="X9" s="94">
        <f>R9+T9+V9</f>
        <v>0</v>
      </c>
      <c r="Y9" s="95">
        <f>S9+U9+W9</f>
        <v>104.18</v>
      </c>
      <c r="Z9" s="91">
        <v>0</v>
      </c>
      <c r="AA9" s="84">
        <v>0</v>
      </c>
      <c r="AB9" s="84">
        <v>0</v>
      </c>
      <c r="AC9" s="84">
        <v>93.27</v>
      </c>
      <c r="AD9" s="96">
        <f>Z9+AB9</f>
        <v>0</v>
      </c>
      <c r="AE9" s="52">
        <f>AA9+AC9</f>
        <v>93.27</v>
      </c>
      <c r="AF9" s="116">
        <v>0.40892540322580601</v>
      </c>
      <c r="AG9" s="117">
        <v>0.16034005376344099</v>
      </c>
      <c r="AH9" s="54">
        <f t="shared" ref="AH9:AH32" si="6">(F9+P9+X9+AD9)-(AJ9+AL9+AF9)</f>
        <v>8.7249925976790905</v>
      </c>
      <c r="AI9" s="63">
        <f t="shared" ref="AI9:AI32" si="7">(B9+Q9+Y9+AE9)-(AM9+AK9+AG9)</f>
        <v>7.7916482498798132</v>
      </c>
      <c r="AJ9" s="64">
        <v>135.45850050176526</v>
      </c>
      <c r="AK9" s="61">
        <v>105.30825509896724</v>
      </c>
      <c r="AL9" s="66">
        <v>91.917581497329834</v>
      </c>
      <c r="AM9" s="61">
        <v>156.23975659738954</v>
      </c>
      <c r="AS9" s="121"/>
      <c r="BA9" s="42"/>
      <c r="BB9" s="42"/>
    </row>
    <row r="10" spans="1:54" ht="15.75" x14ac:dyDescent="0.25">
      <c r="A10" s="25">
        <v>2</v>
      </c>
      <c r="B10" s="69">
        <v>63.9</v>
      </c>
      <c r="C10" s="51">
        <f t="shared" si="0"/>
        <v>10.449699950201406</v>
      </c>
      <c r="D10" s="52">
        <f t="shared" si="1"/>
        <v>45.666857369223152</v>
      </c>
      <c r="E10" s="59">
        <f t="shared" si="2"/>
        <v>7.7834426805754688</v>
      </c>
      <c r="F10" s="68">
        <v>228.46</v>
      </c>
      <c r="G10" s="52">
        <f t="shared" si="3"/>
        <v>131.80225980974618</v>
      </c>
      <c r="H10" s="52">
        <f t="shared" si="4"/>
        <v>87.829718863737469</v>
      </c>
      <c r="I10" s="53">
        <f t="shared" si="5"/>
        <v>8.8280213265163763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41.62</v>
      </c>
      <c r="V10" s="84">
        <v>0</v>
      </c>
      <c r="W10" s="84">
        <v>62.29</v>
      </c>
      <c r="X10" s="94">
        <f t="shared" ref="X10:X32" si="10">R10+T10+V10</f>
        <v>0</v>
      </c>
      <c r="Y10" s="95">
        <f t="shared" ref="Y10:Y32" si="11">S10+U10+W10</f>
        <v>103.91</v>
      </c>
      <c r="Z10" s="91">
        <v>0</v>
      </c>
      <c r="AA10" s="84">
        <v>0</v>
      </c>
      <c r="AB10" s="84">
        <v>0</v>
      </c>
      <c r="AC10" s="84">
        <v>95.67</v>
      </c>
      <c r="AD10" s="96">
        <f t="shared" ref="AD10:AD32" si="12">Z10+AB10</f>
        <v>0</v>
      </c>
      <c r="AE10" s="52">
        <f t="shared" ref="AE10:AE32" si="13">AA10+AC10</f>
        <v>95.67</v>
      </c>
      <c r="AF10" s="118">
        <v>0.40892540322580601</v>
      </c>
      <c r="AG10" s="117">
        <v>0.16034005376344099</v>
      </c>
      <c r="AH10" s="54">
        <f t="shared" si="6"/>
        <v>8.4190959232905698</v>
      </c>
      <c r="AI10" s="63">
        <f t="shared" si="7"/>
        <v>7.6231026268120274</v>
      </c>
      <c r="AJ10" s="64">
        <v>131.80225980974618</v>
      </c>
      <c r="AK10" s="61">
        <v>106.11969995020141</v>
      </c>
      <c r="AL10" s="66">
        <v>87.829718863737469</v>
      </c>
      <c r="AM10" s="61">
        <v>149.57685736922315</v>
      </c>
      <c r="AS10" s="121"/>
      <c r="BA10" s="42"/>
      <c r="BB10" s="42"/>
    </row>
    <row r="11" spans="1:54" ht="15" customHeight="1" x14ac:dyDescent="0.25">
      <c r="A11" s="25">
        <v>3</v>
      </c>
      <c r="B11" s="69">
        <v>60.33</v>
      </c>
      <c r="C11" s="51">
        <f t="shared" si="0"/>
        <v>17.644642647443604</v>
      </c>
      <c r="D11" s="52">
        <f t="shared" si="1"/>
        <v>35.071019570450972</v>
      </c>
      <c r="E11" s="59">
        <f t="shared" si="2"/>
        <v>7.6143377821054301</v>
      </c>
      <c r="F11" s="68">
        <v>223.28</v>
      </c>
      <c r="G11" s="52">
        <f t="shared" si="3"/>
        <v>128.32976756593655</v>
      </c>
      <c r="H11" s="52">
        <f t="shared" si="4"/>
        <v>86.319048840703005</v>
      </c>
      <c r="I11" s="53">
        <f t="shared" si="5"/>
        <v>8.6311835933604595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42.09</v>
      </c>
      <c r="V11" s="84">
        <v>0</v>
      </c>
      <c r="W11" s="84">
        <v>63.56</v>
      </c>
      <c r="X11" s="94">
        <f t="shared" si="10"/>
        <v>0</v>
      </c>
      <c r="Y11" s="95">
        <f t="shared" si="11"/>
        <v>105.65</v>
      </c>
      <c r="Z11" s="91">
        <v>0</v>
      </c>
      <c r="AA11" s="84">
        <v>0</v>
      </c>
      <c r="AB11" s="84">
        <v>0</v>
      </c>
      <c r="AC11" s="84">
        <v>91.46</v>
      </c>
      <c r="AD11" s="96">
        <f t="shared" si="12"/>
        <v>0</v>
      </c>
      <c r="AE11" s="52">
        <f t="shared" si="13"/>
        <v>91.46</v>
      </c>
      <c r="AF11" s="118">
        <v>0.40892540322580601</v>
      </c>
      <c r="AG11" s="117">
        <v>0.16034005376344099</v>
      </c>
      <c r="AH11" s="54">
        <f t="shared" si="6"/>
        <v>8.222258190134653</v>
      </c>
      <c r="AI11" s="63">
        <f t="shared" si="7"/>
        <v>7.4539977283419887</v>
      </c>
      <c r="AJ11" s="64">
        <v>128.32976756593655</v>
      </c>
      <c r="AK11" s="61">
        <v>109.1046426474436</v>
      </c>
      <c r="AL11" s="66">
        <v>86.319048840703005</v>
      </c>
      <c r="AM11" s="61">
        <v>140.72101957045098</v>
      </c>
      <c r="AS11" s="121"/>
      <c r="BA11" s="42"/>
      <c r="BB11" s="42"/>
    </row>
    <row r="12" spans="1:54" ht="15" customHeight="1" x14ac:dyDescent="0.25">
      <c r="A12" s="25">
        <v>4</v>
      </c>
      <c r="B12" s="69">
        <v>56.47</v>
      </c>
      <c r="C12" s="51">
        <f t="shared" si="0"/>
        <v>4.7200650442468373</v>
      </c>
      <c r="D12" s="52">
        <f t="shared" si="1"/>
        <v>44.222389143871723</v>
      </c>
      <c r="E12" s="59">
        <f t="shared" si="2"/>
        <v>7.5275458118814029</v>
      </c>
      <c r="F12" s="68">
        <v>219</v>
      </c>
      <c r="G12" s="52">
        <f t="shared" si="3"/>
        <v>126.98219095276394</v>
      </c>
      <c r="H12" s="52">
        <f t="shared" si="4"/>
        <v>83.54926349992212</v>
      </c>
      <c r="I12" s="53">
        <f t="shared" si="5"/>
        <v>8.4685455473139495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42.45</v>
      </c>
      <c r="V12" s="84">
        <v>0</v>
      </c>
      <c r="W12" s="84">
        <v>63.09</v>
      </c>
      <c r="X12" s="94">
        <f t="shared" si="10"/>
        <v>0</v>
      </c>
      <c r="Y12" s="95">
        <f t="shared" si="11"/>
        <v>105.54</v>
      </c>
      <c r="Z12" s="91">
        <v>0</v>
      </c>
      <c r="AA12" s="84">
        <v>0</v>
      </c>
      <c r="AB12" s="84">
        <v>0</v>
      </c>
      <c r="AC12" s="84">
        <v>92.33</v>
      </c>
      <c r="AD12" s="96">
        <f t="shared" si="12"/>
        <v>0</v>
      </c>
      <c r="AE12" s="52">
        <f t="shared" si="13"/>
        <v>92.33</v>
      </c>
      <c r="AF12" s="118">
        <v>0.40892540322580601</v>
      </c>
      <c r="AG12" s="117">
        <v>0.16034005376344099</v>
      </c>
      <c r="AH12" s="54">
        <f t="shared" si="6"/>
        <v>8.059620144088143</v>
      </c>
      <c r="AI12" s="63">
        <f t="shared" si="7"/>
        <v>7.3672057581179615</v>
      </c>
      <c r="AJ12" s="64">
        <v>126.98219095276394</v>
      </c>
      <c r="AK12" s="61">
        <v>97.050065044246836</v>
      </c>
      <c r="AL12" s="66">
        <v>83.54926349992212</v>
      </c>
      <c r="AM12" s="61">
        <v>149.76238914387173</v>
      </c>
      <c r="AS12" s="121"/>
      <c r="BA12" s="42"/>
      <c r="BB12" s="42"/>
    </row>
    <row r="13" spans="1:54" ht="15.75" x14ac:dyDescent="0.25">
      <c r="A13" s="25">
        <v>5</v>
      </c>
      <c r="B13" s="69">
        <v>54.76</v>
      </c>
      <c r="C13" s="51">
        <f t="shared" si="0"/>
        <v>3.7384598051278033</v>
      </c>
      <c r="D13" s="52">
        <f t="shared" si="1"/>
        <v>43.515552358007767</v>
      </c>
      <c r="E13" s="59">
        <f t="shared" si="2"/>
        <v>7.5059878368644561</v>
      </c>
      <c r="F13" s="68">
        <v>222.38</v>
      </c>
      <c r="G13" s="52">
        <f t="shared" si="3"/>
        <v>131.15575534290105</v>
      </c>
      <c r="H13" s="52">
        <f t="shared" si="4"/>
        <v>82.627260659109766</v>
      </c>
      <c r="I13" s="53">
        <f t="shared" si="5"/>
        <v>8.5969839979891969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42.14</v>
      </c>
      <c r="V13" s="84">
        <v>0</v>
      </c>
      <c r="W13" s="84">
        <v>63.65</v>
      </c>
      <c r="X13" s="94">
        <f t="shared" si="10"/>
        <v>0</v>
      </c>
      <c r="Y13" s="95">
        <f t="shared" si="11"/>
        <v>105.78999999999999</v>
      </c>
      <c r="Z13" s="91">
        <v>0</v>
      </c>
      <c r="AA13" s="84">
        <v>0</v>
      </c>
      <c r="AB13" s="84">
        <v>0</v>
      </c>
      <c r="AC13" s="84">
        <v>93.02</v>
      </c>
      <c r="AD13" s="96">
        <f t="shared" si="12"/>
        <v>0</v>
      </c>
      <c r="AE13" s="52">
        <f t="shared" si="13"/>
        <v>93.02</v>
      </c>
      <c r="AF13" s="118">
        <v>0.40892540322580601</v>
      </c>
      <c r="AG13" s="117">
        <v>0.16034005376344099</v>
      </c>
      <c r="AH13" s="54">
        <f t="shared" si="6"/>
        <v>8.1880585947633904</v>
      </c>
      <c r="AI13" s="63">
        <f t="shared" si="7"/>
        <v>7.3456477831010147</v>
      </c>
      <c r="AJ13" s="64">
        <v>131.15575534290105</v>
      </c>
      <c r="AK13" s="61">
        <v>96.758459805127799</v>
      </c>
      <c r="AL13" s="66">
        <v>82.627260659109766</v>
      </c>
      <c r="AM13" s="61">
        <v>149.30555235800776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49.63</v>
      </c>
      <c r="C14" s="51">
        <f t="shared" si="0"/>
        <v>4.1532631144437744</v>
      </c>
      <c r="D14" s="52">
        <f t="shared" si="1"/>
        <v>38.155251200665276</v>
      </c>
      <c r="E14" s="59">
        <f t="shared" si="2"/>
        <v>7.321485684890952</v>
      </c>
      <c r="F14" s="68">
        <v>226.09</v>
      </c>
      <c r="G14" s="52">
        <f t="shared" si="3"/>
        <v>130.25947266814481</v>
      </c>
      <c r="H14" s="52">
        <f t="shared" si="4"/>
        <v>87.076605164167006</v>
      </c>
      <c r="I14" s="53">
        <f t="shared" si="5"/>
        <v>8.7539221676882004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0.32</v>
      </c>
      <c r="S14" s="84">
        <v>0</v>
      </c>
      <c r="T14" s="84">
        <v>0</v>
      </c>
      <c r="U14" s="84">
        <v>42.46</v>
      </c>
      <c r="V14" s="84">
        <v>0</v>
      </c>
      <c r="W14" s="84">
        <v>64.55</v>
      </c>
      <c r="X14" s="94">
        <f t="shared" si="10"/>
        <v>0.32</v>
      </c>
      <c r="Y14" s="95">
        <f t="shared" si="11"/>
        <v>107.00999999999999</v>
      </c>
      <c r="Z14" s="91">
        <v>0.1</v>
      </c>
      <c r="AA14" s="84">
        <v>0</v>
      </c>
      <c r="AB14" s="84">
        <v>0</v>
      </c>
      <c r="AC14" s="84">
        <v>90.34</v>
      </c>
      <c r="AD14" s="96">
        <f t="shared" si="12"/>
        <v>0.1</v>
      </c>
      <c r="AE14" s="52">
        <f t="shared" si="13"/>
        <v>90.34</v>
      </c>
      <c r="AF14" s="118">
        <v>0.40892540322580601</v>
      </c>
      <c r="AG14" s="117">
        <v>0.16034005376344099</v>
      </c>
      <c r="AH14" s="54">
        <f t="shared" si="6"/>
        <v>8.3449967644623939</v>
      </c>
      <c r="AI14" s="63">
        <f t="shared" si="7"/>
        <v>7.1611456311275106</v>
      </c>
      <c r="AJ14" s="64">
        <v>130.3594726681448</v>
      </c>
      <c r="AK14" s="61">
        <v>94.493263114443778</v>
      </c>
      <c r="AL14" s="66">
        <v>87.396605164166999</v>
      </c>
      <c r="AM14" s="61">
        <v>145.16525120066527</v>
      </c>
      <c r="AS14" s="121"/>
      <c r="BA14" s="42"/>
      <c r="BB14" s="42"/>
    </row>
    <row r="15" spans="1:54" ht="15.75" x14ac:dyDescent="0.25">
      <c r="A15" s="25">
        <v>7</v>
      </c>
      <c r="B15" s="69">
        <v>53.33</v>
      </c>
      <c r="C15" s="51">
        <f t="shared" si="0"/>
        <v>14.236423159374198</v>
      </c>
      <c r="D15" s="52">
        <f t="shared" si="1"/>
        <v>31.895838640522669</v>
      </c>
      <c r="E15" s="59">
        <f t="shared" si="2"/>
        <v>7.1977382001031529</v>
      </c>
      <c r="F15" s="68">
        <v>201.51</v>
      </c>
      <c r="G15" s="52">
        <f t="shared" si="3"/>
        <v>124.86247480921185</v>
      </c>
      <c r="H15" s="52">
        <f t="shared" si="4"/>
        <v>68.737572308530702</v>
      </c>
      <c r="I15" s="53">
        <f t="shared" si="5"/>
        <v>7.9099528822574543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1.0900000000000001</v>
      </c>
      <c r="S15" s="84">
        <v>0</v>
      </c>
      <c r="T15" s="84">
        <v>0</v>
      </c>
      <c r="U15" s="84">
        <v>43.27</v>
      </c>
      <c r="V15" s="84">
        <v>0</v>
      </c>
      <c r="W15" s="84">
        <v>64.27</v>
      </c>
      <c r="X15" s="94">
        <f t="shared" si="10"/>
        <v>1.0900000000000001</v>
      </c>
      <c r="Y15" s="95">
        <f t="shared" si="11"/>
        <v>107.53999999999999</v>
      </c>
      <c r="Z15" s="91">
        <v>1.7</v>
      </c>
      <c r="AA15" s="84">
        <v>0</v>
      </c>
      <c r="AB15" s="84">
        <v>0</v>
      </c>
      <c r="AC15" s="84">
        <v>81.69</v>
      </c>
      <c r="AD15" s="96">
        <f t="shared" si="12"/>
        <v>1.7</v>
      </c>
      <c r="AE15" s="52">
        <f t="shared" si="13"/>
        <v>81.69</v>
      </c>
      <c r="AF15" s="118">
        <v>0.40892540322580601</v>
      </c>
      <c r="AG15" s="117">
        <v>0.16034005376344099</v>
      </c>
      <c r="AH15" s="54">
        <f t="shared" si="6"/>
        <v>7.5010274790316487</v>
      </c>
      <c r="AI15" s="63">
        <f t="shared" si="7"/>
        <v>7.0373981463397115</v>
      </c>
      <c r="AJ15" s="64">
        <v>126.56247480921185</v>
      </c>
      <c r="AK15" s="61">
        <v>95.926423159374195</v>
      </c>
      <c r="AL15" s="66">
        <v>69.827572308530705</v>
      </c>
      <c r="AM15" s="61">
        <v>139.43583864052266</v>
      </c>
      <c r="AS15" s="121"/>
      <c r="BA15" s="42"/>
      <c r="BB15" s="42"/>
    </row>
    <row r="16" spans="1:54" ht="15.75" x14ac:dyDescent="0.25">
      <c r="A16" s="25">
        <v>8</v>
      </c>
      <c r="B16" s="69">
        <v>66.44</v>
      </c>
      <c r="C16" s="51">
        <f t="shared" si="0"/>
        <v>27.707965798969397</v>
      </c>
      <c r="D16" s="52">
        <f t="shared" si="1"/>
        <v>30.83100161917784</v>
      </c>
      <c r="E16" s="59">
        <f t="shared" si="2"/>
        <v>7.9010325818528102</v>
      </c>
      <c r="F16" s="68">
        <v>194.01</v>
      </c>
      <c r="G16" s="52">
        <f t="shared" si="3"/>
        <v>125.05958992308004</v>
      </c>
      <c r="H16" s="52">
        <f t="shared" si="4"/>
        <v>60.905179066287459</v>
      </c>
      <c r="I16" s="53">
        <f t="shared" si="5"/>
        <v>8.0452310106324898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9.75</v>
      </c>
      <c r="S16" s="84">
        <v>0</v>
      </c>
      <c r="T16" s="84">
        <v>0</v>
      </c>
      <c r="U16" s="84">
        <v>57.23</v>
      </c>
      <c r="V16" s="84">
        <v>0</v>
      </c>
      <c r="W16" s="84">
        <v>63.15</v>
      </c>
      <c r="X16" s="94">
        <f t="shared" si="10"/>
        <v>9.75</v>
      </c>
      <c r="Y16" s="95">
        <f t="shared" si="11"/>
        <v>120.38</v>
      </c>
      <c r="Z16" s="91">
        <v>4.0999999999999996</v>
      </c>
      <c r="AA16" s="84">
        <v>0</v>
      </c>
      <c r="AB16" s="84">
        <v>0</v>
      </c>
      <c r="AC16" s="84">
        <v>80.86</v>
      </c>
      <c r="AD16" s="96">
        <f t="shared" si="12"/>
        <v>4.0999999999999996</v>
      </c>
      <c r="AE16" s="52">
        <f t="shared" si="13"/>
        <v>80.86</v>
      </c>
      <c r="AF16" s="118">
        <v>0.40892540322580601</v>
      </c>
      <c r="AG16" s="117">
        <v>0.16034005376344099</v>
      </c>
      <c r="AH16" s="54">
        <f t="shared" si="6"/>
        <v>7.6363056074066833</v>
      </c>
      <c r="AI16" s="63">
        <f t="shared" si="7"/>
        <v>7.7406925280893688</v>
      </c>
      <c r="AJ16" s="64">
        <v>129.15958992308003</v>
      </c>
      <c r="AK16" s="61">
        <v>108.5679657989694</v>
      </c>
      <c r="AL16" s="66">
        <v>70.655179066287459</v>
      </c>
      <c r="AM16" s="61">
        <v>151.21100161917784</v>
      </c>
      <c r="AS16" s="121"/>
      <c r="BA16" s="42"/>
      <c r="BB16" s="42"/>
    </row>
    <row r="17" spans="1:54" ht="15.75" x14ac:dyDescent="0.25">
      <c r="A17" s="25">
        <v>9</v>
      </c>
      <c r="B17" s="69">
        <v>76.27</v>
      </c>
      <c r="C17" s="51">
        <f t="shared" si="0"/>
        <v>26.415828584856143</v>
      </c>
      <c r="D17" s="52">
        <f t="shared" si="1"/>
        <v>41.557530595141245</v>
      </c>
      <c r="E17" s="59">
        <f t="shared" si="2"/>
        <v>8.2966408200026152</v>
      </c>
      <c r="F17" s="68">
        <v>190.7</v>
      </c>
      <c r="G17" s="52">
        <f t="shared" si="3"/>
        <v>122.86772651451459</v>
      </c>
      <c r="H17" s="52">
        <f t="shared" si="4"/>
        <v>59.364867924205747</v>
      </c>
      <c r="I17" s="53">
        <f t="shared" si="5"/>
        <v>8.4674055612796462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19.57</v>
      </c>
      <c r="S17" s="84">
        <v>0</v>
      </c>
      <c r="T17" s="84">
        <v>0</v>
      </c>
      <c r="U17" s="84">
        <v>58.04</v>
      </c>
      <c r="V17" s="84">
        <v>0</v>
      </c>
      <c r="W17" s="84">
        <v>63.01</v>
      </c>
      <c r="X17" s="94">
        <f t="shared" si="10"/>
        <v>19.57</v>
      </c>
      <c r="Y17" s="95">
        <f t="shared" si="11"/>
        <v>121.05</v>
      </c>
      <c r="Z17" s="91">
        <v>8.6999999999999993</v>
      </c>
      <c r="AA17" s="84">
        <v>0</v>
      </c>
      <c r="AB17" s="84">
        <v>0</v>
      </c>
      <c r="AC17" s="84">
        <v>84.49</v>
      </c>
      <c r="AD17" s="96">
        <f t="shared" si="12"/>
        <v>8.6999999999999993</v>
      </c>
      <c r="AE17" s="52">
        <f t="shared" si="13"/>
        <v>84.49</v>
      </c>
      <c r="AF17" s="118">
        <v>0.40892540322580601</v>
      </c>
      <c r="AG17" s="117">
        <v>0.16034005376344099</v>
      </c>
      <c r="AH17" s="54">
        <f t="shared" si="6"/>
        <v>8.0584801580538397</v>
      </c>
      <c r="AI17" s="63">
        <f t="shared" si="7"/>
        <v>8.1363007662391738</v>
      </c>
      <c r="AJ17" s="64">
        <v>131.56772651451459</v>
      </c>
      <c r="AK17" s="61">
        <v>110.90582858485614</v>
      </c>
      <c r="AL17" s="66">
        <v>78.934867924205747</v>
      </c>
      <c r="AM17" s="61">
        <v>162.60753059514124</v>
      </c>
      <c r="AS17" s="121"/>
      <c r="BA17" s="42"/>
      <c r="BB17" s="42"/>
    </row>
    <row r="18" spans="1:54" ht="15.75" x14ac:dyDescent="0.25">
      <c r="A18" s="25">
        <v>10</v>
      </c>
      <c r="B18" s="69">
        <v>77.45</v>
      </c>
      <c r="C18" s="51">
        <f t="shared" si="0"/>
        <v>25.921483485903508</v>
      </c>
      <c r="D18" s="52">
        <f t="shared" si="1"/>
        <v>43.155721445582515</v>
      </c>
      <c r="E18" s="59">
        <f t="shared" si="2"/>
        <v>8.3727950685140016</v>
      </c>
      <c r="F18" s="68">
        <v>182.83</v>
      </c>
      <c r="G18" s="52">
        <f t="shared" si="3"/>
        <v>125.55209470294994</v>
      </c>
      <c r="H18" s="52">
        <f t="shared" si="4"/>
        <v>48.711320936629484</v>
      </c>
      <c r="I18" s="53">
        <f t="shared" si="5"/>
        <v>8.5665843604206042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26.35</v>
      </c>
      <c r="S18" s="84">
        <v>0</v>
      </c>
      <c r="T18" s="84">
        <v>0</v>
      </c>
      <c r="U18" s="84">
        <v>56.22</v>
      </c>
      <c r="V18" s="84">
        <v>0</v>
      </c>
      <c r="W18" s="84">
        <v>63.37</v>
      </c>
      <c r="X18" s="94">
        <f t="shared" si="10"/>
        <v>26.35</v>
      </c>
      <c r="Y18" s="95">
        <f t="shared" si="11"/>
        <v>119.59</v>
      </c>
      <c r="Z18" s="91">
        <v>12.4</v>
      </c>
      <c r="AA18" s="84">
        <v>0</v>
      </c>
      <c r="AB18" s="84">
        <v>0</v>
      </c>
      <c r="AC18" s="84">
        <v>87.49</v>
      </c>
      <c r="AD18" s="96">
        <f t="shared" si="12"/>
        <v>12.4</v>
      </c>
      <c r="AE18" s="52">
        <f t="shared" si="13"/>
        <v>87.49</v>
      </c>
      <c r="AF18" s="118">
        <v>0.40892540322580601</v>
      </c>
      <c r="AG18" s="117">
        <v>0.16034005376344099</v>
      </c>
      <c r="AH18" s="54">
        <f t="shared" si="6"/>
        <v>8.1576589571947977</v>
      </c>
      <c r="AI18" s="63">
        <f t="shared" si="7"/>
        <v>8.2124550147505602</v>
      </c>
      <c r="AJ18" s="64">
        <v>137.95209470294995</v>
      </c>
      <c r="AK18" s="61">
        <v>113.4114834859035</v>
      </c>
      <c r="AL18" s="66">
        <v>75.061320936629485</v>
      </c>
      <c r="AM18" s="61">
        <v>162.74572144558252</v>
      </c>
      <c r="AS18" s="121"/>
      <c r="BA18" s="42"/>
      <c r="BB18" s="42"/>
    </row>
    <row r="19" spans="1:54" ht="15.75" x14ac:dyDescent="0.25">
      <c r="A19" s="25">
        <v>11</v>
      </c>
      <c r="B19" s="69">
        <v>66.64</v>
      </c>
      <c r="C19" s="51">
        <f t="shared" si="0"/>
        <v>13.984614110736374</v>
      </c>
      <c r="D19" s="52">
        <f t="shared" si="1"/>
        <v>44.216515722519944</v>
      </c>
      <c r="E19" s="59">
        <f t="shared" si="2"/>
        <v>8.4388701667436479</v>
      </c>
      <c r="F19" s="68">
        <v>179.81</v>
      </c>
      <c r="G19" s="52">
        <f t="shared" si="3"/>
        <v>122.62042533768246</v>
      </c>
      <c r="H19" s="52">
        <f t="shared" si="4"/>
        <v>48.566750970349553</v>
      </c>
      <c r="I19" s="53">
        <f t="shared" si="5"/>
        <v>8.6228236919680068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29.85</v>
      </c>
      <c r="S19" s="84">
        <v>0</v>
      </c>
      <c r="T19" s="84">
        <v>0</v>
      </c>
      <c r="U19" s="84">
        <v>55.6</v>
      </c>
      <c r="V19" s="84">
        <v>0</v>
      </c>
      <c r="W19" s="84">
        <v>62.97</v>
      </c>
      <c r="X19" s="94">
        <f t="shared" si="10"/>
        <v>29.85</v>
      </c>
      <c r="Y19" s="95">
        <f t="shared" si="11"/>
        <v>118.57</v>
      </c>
      <c r="Z19" s="91">
        <v>13.4</v>
      </c>
      <c r="AA19" s="84">
        <v>0</v>
      </c>
      <c r="AB19" s="84">
        <v>0</v>
      </c>
      <c r="AC19" s="84">
        <v>101.68</v>
      </c>
      <c r="AD19" s="96">
        <f t="shared" si="12"/>
        <v>13.4</v>
      </c>
      <c r="AE19" s="52">
        <f t="shared" si="13"/>
        <v>101.68</v>
      </c>
      <c r="AF19" s="118">
        <v>0.40892540322580601</v>
      </c>
      <c r="AG19" s="117">
        <v>0.16034005376344099</v>
      </c>
      <c r="AH19" s="54">
        <f t="shared" si="6"/>
        <v>8.2138982887422003</v>
      </c>
      <c r="AI19" s="63">
        <f t="shared" si="7"/>
        <v>8.2785301129802065</v>
      </c>
      <c r="AJ19" s="64">
        <v>136.02042533768247</v>
      </c>
      <c r="AK19" s="61">
        <v>115.66461411073638</v>
      </c>
      <c r="AL19" s="66">
        <v>78.416750970349554</v>
      </c>
      <c r="AM19" s="61">
        <v>162.78651572251994</v>
      </c>
      <c r="AS19" s="121"/>
      <c r="BA19" s="42"/>
      <c r="BB19" s="42"/>
    </row>
    <row r="20" spans="1:54" ht="15.75" x14ac:dyDescent="0.25">
      <c r="A20" s="25">
        <v>12</v>
      </c>
      <c r="B20" s="69">
        <v>69.69</v>
      </c>
      <c r="C20" s="51">
        <f t="shared" si="0"/>
        <v>10.148962870480261</v>
      </c>
      <c r="D20" s="52">
        <f t="shared" si="1"/>
        <v>50.945938237465413</v>
      </c>
      <c r="E20" s="59">
        <f t="shared" si="2"/>
        <v>8.5950988920543594</v>
      </c>
      <c r="F20" s="68">
        <v>183.4</v>
      </c>
      <c r="G20" s="52">
        <f t="shared" si="3"/>
        <v>130.11728351070064</v>
      </c>
      <c r="H20" s="52">
        <f t="shared" si="4"/>
        <v>44.444435278121787</v>
      </c>
      <c r="I20" s="53">
        <f t="shared" si="5"/>
        <v>8.8382812111776001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30.83</v>
      </c>
      <c r="S20" s="84">
        <v>0</v>
      </c>
      <c r="T20" s="84">
        <v>0</v>
      </c>
      <c r="U20" s="84">
        <v>56.25</v>
      </c>
      <c r="V20" s="84">
        <v>0</v>
      </c>
      <c r="W20" s="84">
        <v>63.03</v>
      </c>
      <c r="X20" s="94">
        <f t="shared" si="10"/>
        <v>30.83</v>
      </c>
      <c r="Y20" s="95">
        <f t="shared" si="11"/>
        <v>119.28</v>
      </c>
      <c r="Z20" s="91">
        <v>14.5</v>
      </c>
      <c r="AA20" s="84">
        <v>0</v>
      </c>
      <c r="AB20" s="84">
        <v>0</v>
      </c>
      <c r="AC20" s="84">
        <v>103.5</v>
      </c>
      <c r="AD20" s="96">
        <f t="shared" si="12"/>
        <v>14.5</v>
      </c>
      <c r="AE20" s="52">
        <f t="shared" si="13"/>
        <v>103.5</v>
      </c>
      <c r="AF20" s="118">
        <v>0.40892540322580601</v>
      </c>
      <c r="AG20" s="117">
        <v>0.16034005376344099</v>
      </c>
      <c r="AH20" s="54">
        <f t="shared" si="6"/>
        <v>8.4293558079517936</v>
      </c>
      <c r="AI20" s="63">
        <f t="shared" si="7"/>
        <v>8.434758838290918</v>
      </c>
      <c r="AJ20" s="64">
        <v>144.61728351070064</v>
      </c>
      <c r="AK20" s="61">
        <v>113.64896287048026</v>
      </c>
      <c r="AL20" s="66">
        <v>75.274435278121786</v>
      </c>
      <c r="AM20" s="61">
        <v>170.22593823746541</v>
      </c>
      <c r="AS20" s="121"/>
      <c r="BA20" s="42"/>
      <c r="BB20" s="42"/>
    </row>
    <row r="21" spans="1:54" ht="15.75" x14ac:dyDescent="0.25">
      <c r="A21" s="25">
        <v>13</v>
      </c>
      <c r="B21" s="69">
        <v>53.83</v>
      </c>
      <c r="C21" s="51">
        <f t="shared" si="0"/>
        <v>1.5076190268219278</v>
      </c>
      <c r="D21" s="52">
        <f t="shared" si="1"/>
        <v>44.38327159370354</v>
      </c>
      <c r="E21" s="59">
        <f t="shared" si="2"/>
        <v>7.9391093794745942</v>
      </c>
      <c r="F21" s="68">
        <v>170.31</v>
      </c>
      <c r="G21" s="52">
        <f t="shared" si="3"/>
        <v>117.32739043583702</v>
      </c>
      <c r="H21" s="52">
        <f t="shared" si="4"/>
        <v>44.702921649758778</v>
      </c>
      <c r="I21" s="53">
        <f t="shared" si="5"/>
        <v>8.279687914404219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30.52</v>
      </c>
      <c r="S21" s="84">
        <v>0</v>
      </c>
      <c r="T21" s="84">
        <v>0</v>
      </c>
      <c r="U21" s="84">
        <v>55.29</v>
      </c>
      <c r="V21" s="84">
        <v>0</v>
      </c>
      <c r="W21" s="84">
        <v>61.37</v>
      </c>
      <c r="X21" s="94">
        <f t="shared" si="10"/>
        <v>30.52</v>
      </c>
      <c r="Y21" s="95">
        <f t="shared" si="11"/>
        <v>116.66</v>
      </c>
      <c r="Z21" s="91">
        <v>13.2</v>
      </c>
      <c r="AA21" s="84">
        <v>0</v>
      </c>
      <c r="AB21" s="84">
        <v>0</v>
      </c>
      <c r="AC21" s="84">
        <v>98.55</v>
      </c>
      <c r="AD21" s="96">
        <f t="shared" si="12"/>
        <v>13.2</v>
      </c>
      <c r="AE21" s="52">
        <f t="shared" si="13"/>
        <v>98.55</v>
      </c>
      <c r="AF21" s="118">
        <v>0.40892540322580601</v>
      </c>
      <c r="AG21" s="117">
        <v>0.16034005376344099</v>
      </c>
      <c r="AH21" s="54">
        <f t="shared" si="6"/>
        <v>7.8707625111784125</v>
      </c>
      <c r="AI21" s="63">
        <f t="shared" si="7"/>
        <v>7.7787693257111528</v>
      </c>
      <c r="AJ21" s="64">
        <v>130.52739043583702</v>
      </c>
      <c r="AK21" s="61">
        <v>100.05761902682192</v>
      </c>
      <c r="AL21" s="66">
        <v>75.222921649758774</v>
      </c>
      <c r="AM21" s="61">
        <v>161.04327159370354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62.23</v>
      </c>
      <c r="C22" s="51">
        <f t="shared" si="0"/>
        <v>7.0039442142372934</v>
      </c>
      <c r="D22" s="52">
        <f t="shared" si="1"/>
        <v>47.02908726792441</v>
      </c>
      <c r="E22" s="59">
        <f t="shared" si="2"/>
        <v>8.1969685178382932</v>
      </c>
      <c r="F22" s="68">
        <v>182.74</v>
      </c>
      <c r="G22" s="52">
        <f t="shared" si="3"/>
        <v>120.86384431469088</v>
      </c>
      <c r="H22" s="52">
        <f t="shared" si="4"/>
        <v>53.216852422206209</v>
      </c>
      <c r="I22" s="53">
        <f t="shared" si="5"/>
        <v>8.6593032631029541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29.68</v>
      </c>
      <c r="S22" s="84">
        <v>0</v>
      </c>
      <c r="T22" s="84">
        <v>0</v>
      </c>
      <c r="U22" s="84">
        <v>54.39</v>
      </c>
      <c r="V22" s="84">
        <v>0</v>
      </c>
      <c r="W22" s="84">
        <v>62.35</v>
      </c>
      <c r="X22" s="94">
        <f t="shared" si="10"/>
        <v>29.68</v>
      </c>
      <c r="Y22" s="95">
        <f t="shared" si="11"/>
        <v>116.74000000000001</v>
      </c>
      <c r="Z22" s="91">
        <v>11.6</v>
      </c>
      <c r="AA22" s="84">
        <v>0</v>
      </c>
      <c r="AB22" s="84">
        <v>0</v>
      </c>
      <c r="AC22" s="84">
        <v>99.28</v>
      </c>
      <c r="AD22" s="96">
        <f t="shared" si="12"/>
        <v>11.6</v>
      </c>
      <c r="AE22" s="52">
        <f t="shared" si="13"/>
        <v>99.28</v>
      </c>
      <c r="AF22" s="118">
        <v>0.40892540322580601</v>
      </c>
      <c r="AG22" s="117">
        <v>0.16034005376344099</v>
      </c>
      <c r="AH22" s="54">
        <f t="shared" si="6"/>
        <v>8.2503778598771476</v>
      </c>
      <c r="AI22" s="63">
        <f t="shared" si="7"/>
        <v>8.0366284640748518</v>
      </c>
      <c r="AJ22" s="64">
        <v>132.46384431469087</v>
      </c>
      <c r="AK22" s="61">
        <v>106.28394421423729</v>
      </c>
      <c r="AL22" s="66">
        <v>82.896852422206209</v>
      </c>
      <c r="AM22" s="61">
        <v>163.76908726792442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75.83</v>
      </c>
      <c r="C23" s="51">
        <f t="shared" si="0"/>
        <v>15.191661178452136</v>
      </c>
      <c r="D23" s="52">
        <f t="shared" si="1"/>
        <v>52.001242887225516</v>
      </c>
      <c r="E23" s="59">
        <f t="shared" si="2"/>
        <v>3.760340053763441</v>
      </c>
      <c r="F23" s="68">
        <v>203.55</v>
      </c>
      <c r="G23" s="52">
        <f t="shared" si="3"/>
        <v>133.45448606503939</v>
      </c>
      <c r="H23" s="52">
        <f t="shared" si="4"/>
        <v>60.878756796032654</v>
      </c>
      <c r="I23" s="53">
        <f t="shared" si="5"/>
        <v>9.2167571389279725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27.04</v>
      </c>
      <c r="S23" s="84">
        <v>0</v>
      </c>
      <c r="T23" s="84">
        <v>0</v>
      </c>
      <c r="U23" s="84">
        <v>54.47</v>
      </c>
      <c r="V23" s="84">
        <v>0</v>
      </c>
      <c r="W23" s="84">
        <v>61.97</v>
      </c>
      <c r="X23" s="94">
        <f t="shared" si="10"/>
        <v>27.04</v>
      </c>
      <c r="Y23" s="95">
        <f t="shared" si="11"/>
        <v>116.44</v>
      </c>
      <c r="Z23" s="91">
        <v>8.1</v>
      </c>
      <c r="AA23" s="84">
        <v>0</v>
      </c>
      <c r="AB23" s="84">
        <v>0</v>
      </c>
      <c r="AC23" s="84">
        <v>101.7</v>
      </c>
      <c r="AD23" s="96">
        <f t="shared" si="12"/>
        <v>8.1</v>
      </c>
      <c r="AE23" s="52">
        <f t="shared" si="13"/>
        <v>101.7</v>
      </c>
      <c r="AF23" s="118">
        <v>0.40892540322580601</v>
      </c>
      <c r="AG23" s="117">
        <v>0.16034005376344099</v>
      </c>
      <c r="AH23" s="54">
        <f t="shared" si="6"/>
        <v>8.807831735702166</v>
      </c>
      <c r="AI23" s="63">
        <v>3.6</v>
      </c>
      <c r="AJ23" s="64">
        <v>141.55448606503938</v>
      </c>
      <c r="AK23" s="61">
        <v>116.89166117845214</v>
      </c>
      <c r="AL23" s="66">
        <v>87.918756796032653</v>
      </c>
      <c r="AM23" s="61">
        <v>168.44124288722551</v>
      </c>
      <c r="AS23" s="121"/>
      <c r="BA23" s="42"/>
      <c r="BB23" s="42"/>
    </row>
    <row r="24" spans="1:54" ht="15.75" x14ac:dyDescent="0.25">
      <c r="A24" s="25">
        <v>16</v>
      </c>
      <c r="B24" s="69">
        <v>80.55</v>
      </c>
      <c r="C24" s="51">
        <f t="shared" si="0"/>
        <v>18.399282445771149</v>
      </c>
      <c r="D24" s="52">
        <f t="shared" si="1"/>
        <v>53.404149189508246</v>
      </c>
      <c r="E24" s="59">
        <f t="shared" si="2"/>
        <v>8.746568364720595</v>
      </c>
      <c r="F24" s="68">
        <v>220.58</v>
      </c>
      <c r="G24" s="52">
        <f t="shared" si="3"/>
        <v>139.21762229545442</v>
      </c>
      <c r="H24" s="52">
        <f t="shared" si="4"/>
        <v>71.945362585714193</v>
      </c>
      <c r="I24" s="53">
        <f t="shared" si="5"/>
        <v>9.4170151188314275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18.579999999999998</v>
      </c>
      <c r="S24" s="84">
        <v>0</v>
      </c>
      <c r="T24" s="84">
        <v>0</v>
      </c>
      <c r="U24" s="84">
        <v>54.25</v>
      </c>
      <c r="V24" s="84">
        <v>0</v>
      </c>
      <c r="W24" s="84">
        <v>61.79</v>
      </c>
      <c r="X24" s="94">
        <f t="shared" si="10"/>
        <v>18.579999999999998</v>
      </c>
      <c r="Y24" s="95">
        <f t="shared" si="11"/>
        <v>116.03999999999999</v>
      </c>
      <c r="Z24" s="91">
        <v>4.8</v>
      </c>
      <c r="AA24" s="84">
        <v>0</v>
      </c>
      <c r="AB24" s="84">
        <v>0</v>
      </c>
      <c r="AC24" s="84">
        <v>101.29</v>
      </c>
      <c r="AD24" s="96">
        <f t="shared" si="12"/>
        <v>4.8</v>
      </c>
      <c r="AE24" s="52">
        <f t="shared" si="13"/>
        <v>101.29</v>
      </c>
      <c r="AF24" s="118">
        <v>0.40892540322580601</v>
      </c>
      <c r="AG24" s="117">
        <v>0.16034005376344099</v>
      </c>
      <c r="AH24" s="54">
        <f t="shared" si="6"/>
        <v>9.008089715605621</v>
      </c>
      <c r="AI24" s="63">
        <f t="shared" si="7"/>
        <v>8.5862283109571536</v>
      </c>
      <c r="AJ24" s="64">
        <v>144.01762229545443</v>
      </c>
      <c r="AK24" s="61">
        <v>119.68928244577116</v>
      </c>
      <c r="AL24" s="66">
        <v>90.525362585714191</v>
      </c>
      <c r="AM24" s="61">
        <v>169.44414918950824</v>
      </c>
      <c r="AS24" s="121"/>
      <c r="BA24" s="42"/>
      <c r="BB24" s="42"/>
    </row>
    <row r="25" spans="1:54" ht="15.75" x14ac:dyDescent="0.25">
      <c r="A25" s="25">
        <v>17</v>
      </c>
      <c r="B25" s="69">
        <v>72.77</v>
      </c>
      <c r="C25" s="51">
        <f t="shared" si="0"/>
        <v>14.692367158386617</v>
      </c>
      <c r="D25" s="52">
        <f t="shared" si="1"/>
        <v>49.465455156027829</v>
      </c>
      <c r="E25" s="59">
        <f t="shared" si="2"/>
        <v>8.6121776855855572</v>
      </c>
      <c r="F25" s="68">
        <v>227.51</v>
      </c>
      <c r="G25" s="52">
        <f t="shared" si="3"/>
        <v>142.68423164582816</v>
      </c>
      <c r="H25" s="52">
        <f t="shared" si="4"/>
        <v>75.666770615906003</v>
      </c>
      <c r="I25" s="53">
        <f t="shared" si="5"/>
        <v>9.158997738265823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8.06</v>
      </c>
      <c r="S25" s="84">
        <v>0</v>
      </c>
      <c r="T25" s="84">
        <v>0</v>
      </c>
      <c r="U25" s="84">
        <v>54.71</v>
      </c>
      <c r="V25" s="84">
        <v>0</v>
      </c>
      <c r="W25" s="84">
        <v>62.12</v>
      </c>
      <c r="X25" s="94">
        <f t="shared" si="10"/>
        <v>8.06</v>
      </c>
      <c r="Y25" s="95">
        <f t="shared" si="11"/>
        <v>116.83</v>
      </c>
      <c r="Z25" s="91">
        <v>1.6</v>
      </c>
      <c r="AA25" s="84">
        <v>0</v>
      </c>
      <c r="AB25" s="84">
        <v>0</v>
      </c>
      <c r="AC25" s="84">
        <v>103.48</v>
      </c>
      <c r="AD25" s="96">
        <f t="shared" si="12"/>
        <v>1.6</v>
      </c>
      <c r="AE25" s="52">
        <f t="shared" si="13"/>
        <v>103.48</v>
      </c>
      <c r="AF25" s="118">
        <v>0.40892540322580601</v>
      </c>
      <c r="AG25" s="117">
        <v>0.16034005376344099</v>
      </c>
      <c r="AH25" s="54">
        <f t="shared" si="6"/>
        <v>8.7500723350400165</v>
      </c>
      <c r="AI25" s="63">
        <f t="shared" si="7"/>
        <v>8.4518376318221158</v>
      </c>
      <c r="AJ25" s="64">
        <v>144.28423164582816</v>
      </c>
      <c r="AK25" s="61">
        <v>118.17236715838662</v>
      </c>
      <c r="AL25" s="66">
        <v>83.726770615906005</v>
      </c>
      <c r="AM25" s="61">
        <v>166.29545515602783</v>
      </c>
      <c r="AS25" s="121"/>
      <c r="BA25" s="42"/>
      <c r="BB25" s="42"/>
    </row>
    <row r="26" spans="1:54" ht="15.75" x14ac:dyDescent="0.25">
      <c r="A26" s="25">
        <v>18</v>
      </c>
      <c r="B26" s="69">
        <v>61.56</v>
      </c>
      <c r="C26" s="51">
        <f t="shared" si="0"/>
        <v>13.413873328082005</v>
      </c>
      <c r="D26" s="52">
        <f t="shared" si="1"/>
        <v>39.811128762635491</v>
      </c>
      <c r="E26" s="59">
        <f t="shared" si="2"/>
        <v>8.3349979092825563</v>
      </c>
      <c r="F26" s="68">
        <v>225.71</v>
      </c>
      <c r="G26" s="52">
        <f t="shared" si="3"/>
        <v>136.13687951959949</v>
      </c>
      <c r="H26" s="52">
        <f t="shared" si="4"/>
        <v>80.849597963408755</v>
      </c>
      <c r="I26" s="53">
        <f t="shared" si="5"/>
        <v>8.7235225169917907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56.76</v>
      </c>
      <c r="V26" s="84">
        <v>0</v>
      </c>
      <c r="W26" s="84">
        <v>62.66</v>
      </c>
      <c r="X26" s="94">
        <f t="shared" si="10"/>
        <v>0</v>
      </c>
      <c r="Y26" s="95">
        <f t="shared" si="11"/>
        <v>119.41999999999999</v>
      </c>
      <c r="Z26" s="91">
        <v>0</v>
      </c>
      <c r="AA26" s="84">
        <v>0</v>
      </c>
      <c r="AB26" s="84">
        <v>0</v>
      </c>
      <c r="AC26" s="84">
        <v>102.2</v>
      </c>
      <c r="AD26" s="96">
        <f t="shared" si="12"/>
        <v>0</v>
      </c>
      <c r="AE26" s="52">
        <f t="shared" si="13"/>
        <v>102.2</v>
      </c>
      <c r="AF26" s="118">
        <v>0.40892540322580601</v>
      </c>
      <c r="AG26" s="117">
        <v>0.16034005376344099</v>
      </c>
      <c r="AH26" s="54">
        <f t="shared" si="6"/>
        <v>8.3145971137659842</v>
      </c>
      <c r="AI26" s="63">
        <f t="shared" si="7"/>
        <v>8.1746578555191149</v>
      </c>
      <c r="AJ26" s="64">
        <v>136.13687951959949</v>
      </c>
      <c r="AK26" s="61">
        <v>115.61387332808201</v>
      </c>
      <c r="AL26" s="128">
        <v>80.849597963408755</v>
      </c>
      <c r="AM26" s="61">
        <v>159.23112876263548</v>
      </c>
      <c r="AS26" s="121"/>
      <c r="BA26" s="42"/>
      <c r="BB26" s="42"/>
    </row>
    <row r="27" spans="1:54" ht="15.75" x14ac:dyDescent="0.25">
      <c r="A27" s="25">
        <v>19</v>
      </c>
      <c r="B27" s="69">
        <v>53.59</v>
      </c>
      <c r="C27" s="51">
        <f t="shared" si="0"/>
        <v>7.6733742697769571</v>
      </c>
      <c r="D27" s="52">
        <f t="shared" si="1"/>
        <v>36.93179317176714</v>
      </c>
      <c r="E27" s="59">
        <f t="shared" si="2"/>
        <v>8.984832558455885</v>
      </c>
      <c r="F27" s="68">
        <v>259.64999999999998</v>
      </c>
      <c r="G27" s="52">
        <f t="shared" si="3"/>
        <v>156.65632725034763</v>
      </c>
      <c r="H27" s="52">
        <f t="shared" si="4"/>
        <v>92.98044315932934</v>
      </c>
      <c r="I27" s="53">
        <f t="shared" si="5"/>
        <v>10.013229590323034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70.48</v>
      </c>
      <c r="V27" s="84">
        <v>0</v>
      </c>
      <c r="W27" s="84">
        <v>63.66</v>
      </c>
      <c r="X27" s="94">
        <f t="shared" si="10"/>
        <v>0</v>
      </c>
      <c r="Y27" s="95">
        <f t="shared" si="11"/>
        <v>134.13999999999999</v>
      </c>
      <c r="Z27" s="91">
        <v>0</v>
      </c>
      <c r="AA27" s="84">
        <v>0</v>
      </c>
      <c r="AB27" s="84">
        <v>0</v>
      </c>
      <c r="AC27" s="84">
        <v>118.66</v>
      </c>
      <c r="AD27" s="96">
        <f t="shared" si="12"/>
        <v>0</v>
      </c>
      <c r="AE27" s="52">
        <f t="shared" si="13"/>
        <v>118.66</v>
      </c>
      <c r="AF27" s="118">
        <v>0.40892540322580601</v>
      </c>
      <c r="AG27" s="117">
        <v>0.16034005376344099</v>
      </c>
      <c r="AH27" s="54">
        <f t="shared" si="6"/>
        <v>9.6043041870972274</v>
      </c>
      <c r="AI27" s="63">
        <f t="shared" si="7"/>
        <v>8.8244925046924436</v>
      </c>
      <c r="AJ27" s="64">
        <v>156.65632725034763</v>
      </c>
      <c r="AK27" s="61">
        <v>126.33337426977695</v>
      </c>
      <c r="AL27" s="128">
        <v>92.98044315932934</v>
      </c>
      <c r="AM27" s="61">
        <v>171.07179317176713</v>
      </c>
      <c r="AS27" s="121"/>
      <c r="BA27" s="42"/>
      <c r="BB27" s="42"/>
    </row>
    <row r="28" spans="1:54" ht="15.75" x14ac:dyDescent="0.25">
      <c r="A28" s="25">
        <v>20</v>
      </c>
      <c r="B28" s="69">
        <v>45.94</v>
      </c>
      <c r="C28" s="51">
        <f t="shared" si="0"/>
        <v>5.8949679741856045</v>
      </c>
      <c r="D28" s="52">
        <f t="shared" si="1"/>
        <v>31.41185581671661</v>
      </c>
      <c r="E28" s="59">
        <f t="shared" si="2"/>
        <v>8.633176209097833</v>
      </c>
      <c r="F28" s="68">
        <v>263.16000000000003</v>
      </c>
      <c r="G28" s="52">
        <f t="shared" si="3"/>
        <v>155.59035246821279</v>
      </c>
      <c r="H28" s="52">
        <f t="shared" si="4"/>
        <v>97.423039087956482</v>
      </c>
      <c r="I28" s="53">
        <f t="shared" si="5"/>
        <v>10.14660844383077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69.36</v>
      </c>
      <c r="V28" s="84">
        <v>0</v>
      </c>
      <c r="W28" s="84">
        <v>62.69</v>
      </c>
      <c r="X28" s="94">
        <f t="shared" si="10"/>
        <v>0</v>
      </c>
      <c r="Y28" s="95">
        <f t="shared" si="11"/>
        <v>132.05000000000001</v>
      </c>
      <c r="Z28" s="91">
        <v>0</v>
      </c>
      <c r="AA28" s="84">
        <v>0</v>
      </c>
      <c r="AB28" s="84">
        <v>0</v>
      </c>
      <c r="AC28" s="84">
        <v>115.84</v>
      </c>
      <c r="AD28" s="96">
        <f t="shared" si="12"/>
        <v>0</v>
      </c>
      <c r="AE28" s="52">
        <f t="shared" si="13"/>
        <v>115.84</v>
      </c>
      <c r="AF28" s="118">
        <v>0.40892540322580601</v>
      </c>
      <c r="AG28" s="117">
        <v>0.16034005376344099</v>
      </c>
      <c r="AH28" s="54">
        <f t="shared" si="6"/>
        <v>9.7376830406049635</v>
      </c>
      <c r="AI28" s="63">
        <f t="shared" si="7"/>
        <v>8.4728361553343916</v>
      </c>
      <c r="AJ28" s="64">
        <v>155.59035246821279</v>
      </c>
      <c r="AK28" s="61">
        <v>121.73496797418561</v>
      </c>
      <c r="AL28" s="128">
        <v>97.423039087956482</v>
      </c>
      <c r="AM28" s="61">
        <v>163.46185581671662</v>
      </c>
      <c r="AS28" s="121"/>
      <c r="BA28" s="42"/>
      <c r="BB28" s="42"/>
    </row>
    <row r="29" spans="1:54" ht="15.75" x14ac:dyDescent="0.25">
      <c r="A29" s="25">
        <v>21</v>
      </c>
      <c r="B29" s="69">
        <v>47.16</v>
      </c>
      <c r="C29" s="51">
        <f t="shared" si="0"/>
        <v>3.7857317407769528</v>
      </c>
      <c r="D29" s="52">
        <f t="shared" si="1"/>
        <v>34.620420390801826</v>
      </c>
      <c r="E29" s="59">
        <f t="shared" si="2"/>
        <v>8.7538478684211967</v>
      </c>
      <c r="F29" s="68">
        <v>260.72000000000003</v>
      </c>
      <c r="G29" s="52">
        <f t="shared" si="3"/>
        <v>155.46452174857399</v>
      </c>
      <c r="H29" s="52">
        <f t="shared" si="4"/>
        <v>95.201589013876287</v>
      </c>
      <c r="I29" s="53">
        <f t="shared" si="5"/>
        <v>10.053889237549766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69.33</v>
      </c>
      <c r="V29" s="84">
        <v>0</v>
      </c>
      <c r="W29" s="84">
        <v>63.31</v>
      </c>
      <c r="X29" s="94">
        <f t="shared" si="10"/>
        <v>0</v>
      </c>
      <c r="Y29" s="95">
        <f t="shared" si="11"/>
        <v>132.63999999999999</v>
      </c>
      <c r="Z29" s="91">
        <v>0</v>
      </c>
      <c r="AA29" s="84">
        <v>0</v>
      </c>
      <c r="AB29" s="84">
        <v>0</v>
      </c>
      <c r="AC29" s="84">
        <v>118.34</v>
      </c>
      <c r="AD29" s="96">
        <f t="shared" si="12"/>
        <v>0</v>
      </c>
      <c r="AE29" s="52">
        <f t="shared" si="13"/>
        <v>118.34</v>
      </c>
      <c r="AF29" s="118">
        <v>0.40892540322580601</v>
      </c>
      <c r="AG29" s="117">
        <v>0.16034005376344099</v>
      </c>
      <c r="AH29" s="54">
        <f t="shared" si="6"/>
        <v>9.6449638343239599</v>
      </c>
      <c r="AI29" s="63">
        <f t="shared" si="7"/>
        <v>8.5935078146577553</v>
      </c>
      <c r="AJ29" s="64">
        <v>155.46452174857399</v>
      </c>
      <c r="AK29" s="61">
        <v>122.12573174077696</v>
      </c>
      <c r="AL29" s="128">
        <v>95.201589013876287</v>
      </c>
      <c r="AM29" s="61">
        <v>167.26042039080181</v>
      </c>
      <c r="AS29" s="121"/>
      <c r="BA29" s="42"/>
      <c r="BB29" s="42"/>
    </row>
    <row r="30" spans="1:54" ht="15.75" x14ac:dyDescent="0.25">
      <c r="A30" s="25">
        <v>22</v>
      </c>
      <c r="B30" s="69">
        <v>51.66</v>
      </c>
      <c r="C30" s="51">
        <f t="shared" si="0"/>
        <v>-2.5466110046092751</v>
      </c>
      <c r="D30" s="52">
        <f t="shared" si="1"/>
        <v>45.69942582159895</v>
      </c>
      <c r="E30" s="59">
        <f t="shared" si="2"/>
        <v>8.5071851830103995</v>
      </c>
      <c r="F30" s="68">
        <v>254.12</v>
      </c>
      <c r="G30" s="52">
        <f t="shared" si="3"/>
        <v>151.6356950054481</v>
      </c>
      <c r="H30" s="52">
        <f t="shared" si="4"/>
        <v>92.681213533636807</v>
      </c>
      <c r="I30" s="53">
        <f t="shared" si="5"/>
        <v>9.8030914609150965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55.93</v>
      </c>
      <c r="V30" s="84">
        <v>0</v>
      </c>
      <c r="W30" s="84">
        <v>63.77</v>
      </c>
      <c r="X30" s="94">
        <f t="shared" si="10"/>
        <v>0</v>
      </c>
      <c r="Y30" s="95">
        <f t="shared" si="11"/>
        <v>119.7</v>
      </c>
      <c r="Z30" s="91">
        <v>0</v>
      </c>
      <c r="AA30" s="84">
        <v>0</v>
      </c>
      <c r="AB30" s="84">
        <v>0</v>
      </c>
      <c r="AC30" s="84">
        <v>117.97</v>
      </c>
      <c r="AD30" s="96">
        <f t="shared" si="12"/>
        <v>0</v>
      </c>
      <c r="AE30" s="52">
        <f t="shared" si="13"/>
        <v>117.97</v>
      </c>
      <c r="AF30" s="118">
        <v>0.40892540322580601</v>
      </c>
      <c r="AG30" s="117">
        <v>0.16034005376344099</v>
      </c>
      <c r="AH30" s="54">
        <f t="shared" si="6"/>
        <v>9.39416605768929</v>
      </c>
      <c r="AI30" s="63">
        <f t="shared" si="7"/>
        <v>8.3468451292469581</v>
      </c>
      <c r="AJ30" s="64">
        <v>151.6356950054481</v>
      </c>
      <c r="AK30" s="61">
        <v>115.42338899539072</v>
      </c>
      <c r="AL30" s="128">
        <v>92.681213533636807</v>
      </c>
      <c r="AM30" s="61">
        <v>165.39942582159895</v>
      </c>
      <c r="AS30" s="121"/>
      <c r="BA30" s="42"/>
      <c r="BB30" s="42"/>
    </row>
    <row r="31" spans="1:54" ht="15.75" x14ac:dyDescent="0.25">
      <c r="A31" s="25">
        <v>23</v>
      </c>
      <c r="B31" s="69">
        <v>47.61</v>
      </c>
      <c r="C31" s="51">
        <f t="shared" si="0"/>
        <v>-2.3855189678346562</v>
      </c>
      <c r="D31" s="52">
        <f t="shared" si="1"/>
        <v>41.674799978300854</v>
      </c>
      <c r="E31" s="59">
        <f t="shared" si="2"/>
        <v>8.3207189895337663</v>
      </c>
      <c r="F31" s="68">
        <v>255.02</v>
      </c>
      <c r="G31" s="52">
        <f t="shared" si="3"/>
        <v>153.63578101356154</v>
      </c>
      <c r="H31" s="52">
        <f t="shared" si="4"/>
        <v>91.546927835490166</v>
      </c>
      <c r="I31" s="53">
        <f t="shared" si="5"/>
        <v>9.8372911509483014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55.38</v>
      </c>
      <c r="V31" s="84">
        <v>0</v>
      </c>
      <c r="W31" s="84">
        <v>63.03</v>
      </c>
      <c r="X31" s="94">
        <f t="shared" si="10"/>
        <v>0</v>
      </c>
      <c r="Y31" s="95">
        <f t="shared" si="11"/>
        <v>118.41</v>
      </c>
      <c r="Z31" s="91">
        <v>0</v>
      </c>
      <c r="AA31" s="84">
        <v>0</v>
      </c>
      <c r="AB31" s="84">
        <v>0</v>
      </c>
      <c r="AC31" s="84">
        <v>116.65</v>
      </c>
      <c r="AD31" s="96">
        <f t="shared" si="12"/>
        <v>0</v>
      </c>
      <c r="AE31" s="52">
        <f t="shared" si="13"/>
        <v>116.65</v>
      </c>
      <c r="AF31" s="118">
        <v>0.40892540322580601</v>
      </c>
      <c r="AG31" s="117">
        <v>0.16034005376344099</v>
      </c>
      <c r="AH31" s="54">
        <f t="shared" si="6"/>
        <v>9.4283657477224949</v>
      </c>
      <c r="AI31" s="63">
        <f t="shared" si="7"/>
        <v>8.1603789357703249</v>
      </c>
      <c r="AJ31" s="64">
        <v>153.63578101356154</v>
      </c>
      <c r="AK31" s="61">
        <v>114.26448103216535</v>
      </c>
      <c r="AL31" s="128">
        <v>91.546927835490166</v>
      </c>
      <c r="AM31" s="61">
        <v>160.08479997830085</v>
      </c>
      <c r="AS31" s="121"/>
      <c r="BA31" s="42"/>
      <c r="BB31" s="42"/>
    </row>
    <row r="32" spans="1:54" ht="16.5" thickBot="1" x14ac:dyDescent="0.3">
      <c r="A32" s="26">
        <v>24</v>
      </c>
      <c r="B32" s="70">
        <v>54.39</v>
      </c>
      <c r="C32" s="55">
        <f t="shared" si="0"/>
        <v>6.3146370797580005</v>
      </c>
      <c r="D32" s="52">
        <f t="shared" si="1"/>
        <v>40.159491590242965</v>
      </c>
      <c r="E32" s="59">
        <f t="shared" si="2"/>
        <v>7.9158713299989998</v>
      </c>
      <c r="F32" s="71">
        <v>242.2</v>
      </c>
      <c r="G32" s="56">
        <f t="shared" si="3"/>
        <v>146.03589749982353</v>
      </c>
      <c r="H32" s="52">
        <f t="shared" si="4"/>
        <v>86.81396671648497</v>
      </c>
      <c r="I32" s="53">
        <f t="shared" si="5"/>
        <v>9.3501357836914973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55.86</v>
      </c>
      <c r="V32" s="84">
        <v>0</v>
      </c>
      <c r="W32" s="84">
        <v>62.82</v>
      </c>
      <c r="X32" s="94">
        <f t="shared" si="10"/>
        <v>0</v>
      </c>
      <c r="Y32" s="95">
        <f t="shared" si="11"/>
        <v>118.68</v>
      </c>
      <c r="Z32" s="92">
        <v>0</v>
      </c>
      <c r="AA32" s="93">
        <v>0</v>
      </c>
      <c r="AB32" s="93">
        <v>0</v>
      </c>
      <c r="AC32" s="93">
        <v>95.14</v>
      </c>
      <c r="AD32" s="96">
        <f t="shared" si="12"/>
        <v>0</v>
      </c>
      <c r="AE32" s="52">
        <f t="shared" si="13"/>
        <v>95.14</v>
      </c>
      <c r="AF32" s="118">
        <v>0.40892540322580601</v>
      </c>
      <c r="AG32" s="117">
        <v>0.16034005376344099</v>
      </c>
      <c r="AH32" s="54">
        <f t="shared" si="6"/>
        <v>8.9412103804656908</v>
      </c>
      <c r="AI32" s="63">
        <f t="shared" si="7"/>
        <v>7.7555312762355584</v>
      </c>
      <c r="AJ32" s="65">
        <v>146.03589749982353</v>
      </c>
      <c r="AK32" s="62">
        <v>101.454637079758</v>
      </c>
      <c r="AL32" s="129">
        <v>86.81396671648497</v>
      </c>
      <c r="AM32" s="62">
        <v>158.83949159024297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80.55</v>
      </c>
      <c r="C33" s="40">
        <f t="shared" ref="C33:AE33" si="14">MAX(C9:C32)</f>
        <v>27.707965798969397</v>
      </c>
      <c r="D33" s="40">
        <f t="shared" si="14"/>
        <v>53.404149189508246</v>
      </c>
      <c r="E33" s="40">
        <f t="shared" si="14"/>
        <v>8.984832558455885</v>
      </c>
      <c r="F33" s="40">
        <f t="shared" si="14"/>
        <v>263.16000000000003</v>
      </c>
      <c r="G33" s="40">
        <f t="shared" si="14"/>
        <v>156.65632725034763</v>
      </c>
      <c r="H33" s="40">
        <f t="shared" si="14"/>
        <v>97.423039087956482</v>
      </c>
      <c r="I33" s="40">
        <f t="shared" si="14"/>
        <v>10.14660844383077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30.83</v>
      </c>
      <c r="S33" s="40">
        <f t="shared" si="14"/>
        <v>0</v>
      </c>
      <c r="T33" s="40">
        <f t="shared" si="14"/>
        <v>0</v>
      </c>
      <c r="U33" s="40">
        <f t="shared" si="14"/>
        <v>70.48</v>
      </c>
      <c r="V33" s="40">
        <f t="shared" si="14"/>
        <v>0</v>
      </c>
      <c r="W33" s="40">
        <f t="shared" si="14"/>
        <v>64.55</v>
      </c>
      <c r="X33" s="40">
        <f t="shared" si="14"/>
        <v>30.83</v>
      </c>
      <c r="Y33" s="40">
        <f t="shared" si="14"/>
        <v>134.13999999999999</v>
      </c>
      <c r="Z33" s="40">
        <f>MAX(Z9:Z32)</f>
        <v>14.5</v>
      </c>
      <c r="AA33" s="40">
        <f>MAX(AA9:AA32)</f>
        <v>0</v>
      </c>
      <c r="AB33" s="40">
        <f>MAX(AB9:AB32)</f>
        <v>0</v>
      </c>
      <c r="AC33" s="40">
        <f t="shared" si="14"/>
        <v>118.66</v>
      </c>
      <c r="AD33" s="40">
        <f t="shared" si="14"/>
        <v>14.5</v>
      </c>
      <c r="AE33" s="40">
        <f t="shared" si="14"/>
        <v>118.66</v>
      </c>
      <c r="AF33" s="40">
        <f t="shared" ref="AF33:AM33" si="15">MAX(AF9:AF32)</f>
        <v>0.40892540322580601</v>
      </c>
      <c r="AG33" s="40">
        <f t="shared" si="15"/>
        <v>0.16034005376344099</v>
      </c>
      <c r="AH33" s="40">
        <f t="shared" si="15"/>
        <v>9.7376830406049635</v>
      </c>
      <c r="AI33" s="40">
        <f t="shared" si="15"/>
        <v>8.8244925046924436</v>
      </c>
      <c r="AJ33" s="40">
        <f t="shared" si="15"/>
        <v>156.65632725034763</v>
      </c>
      <c r="AK33" s="40">
        <f t="shared" si="15"/>
        <v>126.33337426977695</v>
      </c>
      <c r="AL33" s="40">
        <f t="shared" si="15"/>
        <v>97.423039087956482</v>
      </c>
      <c r="AM33" s="130">
        <f t="shared" si="15"/>
        <v>171.07179317176713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61.810408163265308</v>
      </c>
      <c r="C34" s="41">
        <f t="shared" ref="C34:AE34" si="16">AVERAGE(C9:C33,C9:C32)</f>
        <v>11.181998980164902</v>
      </c>
      <c r="D34" s="41">
        <f t="shared" si="16"/>
        <v>42.636227294743904</v>
      </c>
      <c r="E34" s="41">
        <f t="shared" si="16"/>
        <v>7.9879662921486734</v>
      </c>
      <c r="F34" s="41">
        <f t="shared" si="16"/>
        <v>219.78897959183678</v>
      </c>
      <c r="G34" s="41">
        <f t="shared" si="16"/>
        <v>135.59586671538725</v>
      </c>
      <c r="H34" s="41">
        <f t="shared" si="16"/>
        <v>75.210961874811133</v>
      </c>
      <c r="I34" s="41">
        <f t="shared" si="16"/>
        <v>9.003905589028852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10.083877551020407</v>
      </c>
      <c r="S34" s="41">
        <f t="shared" si="16"/>
        <v>0</v>
      </c>
      <c r="T34" s="41">
        <f t="shared" si="16"/>
        <v>0</v>
      </c>
      <c r="U34" s="41">
        <f t="shared" si="16"/>
        <v>53.906938775510213</v>
      </c>
      <c r="V34" s="41">
        <f t="shared" si="16"/>
        <v>0</v>
      </c>
      <c r="W34" s="41">
        <f t="shared" si="16"/>
        <v>62.981020408163253</v>
      </c>
      <c r="X34" s="41">
        <f t="shared" si="16"/>
        <v>10.083877551020407</v>
      </c>
      <c r="Y34" s="41">
        <f t="shared" si="16"/>
        <v>116.86979591836733</v>
      </c>
      <c r="Z34" s="41">
        <f>AVERAGE(Z9:Z33,Z9:Z32)</f>
        <v>4.1408163265306115</v>
      </c>
      <c r="AA34" s="41">
        <f>AVERAGE(AA9:AA33,AA9:AA32)</f>
        <v>0</v>
      </c>
      <c r="AB34" s="41">
        <f>AVERAGE(AB9:AB33,AB9:AB32)</f>
        <v>0</v>
      </c>
      <c r="AC34" s="41">
        <f t="shared" si="16"/>
        <v>99.764489795918351</v>
      </c>
      <c r="AD34" s="41">
        <f t="shared" si="16"/>
        <v>4.1408163265306115</v>
      </c>
      <c r="AE34" s="41">
        <f t="shared" si="16"/>
        <v>99.764489795918351</v>
      </c>
      <c r="AF34" s="41">
        <f t="shared" ref="AF34:AM34" si="17">AVERAGE(AF9:AF33,AF9:AF32)</f>
        <v>0.40892540322580589</v>
      </c>
      <c r="AG34" s="41">
        <f t="shared" si="17"/>
        <v>0.16034005376344118</v>
      </c>
      <c r="AH34" s="41">
        <f t="shared" si="17"/>
        <v>8.5949801858030526</v>
      </c>
      <c r="AI34" s="41">
        <f t="shared" si="17"/>
        <v>7.8276262383852373</v>
      </c>
      <c r="AJ34" s="41">
        <f t="shared" si="17"/>
        <v>139.44076467457094</v>
      </c>
      <c r="AK34" s="41">
        <f t="shared" si="17"/>
        <v>110.53761956120178</v>
      </c>
      <c r="AL34" s="41">
        <f t="shared" si="17"/>
        <v>84.66565575236217</v>
      </c>
      <c r="AM34" s="131">
        <f t="shared" si="17"/>
        <v>159.16985268213693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96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97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98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95</v>
      </c>
      <c r="B37" s="199"/>
      <c r="C37" s="199"/>
      <c r="D37" s="198" t="s">
        <v>102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99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94</v>
      </c>
      <c r="AM37" s="196"/>
      <c r="AN37" s="196"/>
      <c r="AO37" s="197"/>
      <c r="AP37" s="212" t="s">
        <v>100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0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231.7</v>
      </c>
      <c r="Z38" s="132"/>
      <c r="AA38" s="8" t="s">
        <v>21</v>
      </c>
      <c r="AB38" s="5" t="s">
        <v>23</v>
      </c>
      <c r="AC38" s="30"/>
      <c r="AD38" s="133">
        <v>1326.5</v>
      </c>
      <c r="AE38" s="132"/>
      <c r="AF38" s="7" t="s">
        <v>21</v>
      </c>
      <c r="AG38" s="5" t="s">
        <v>24</v>
      </c>
      <c r="AH38" s="6"/>
      <c r="AI38" s="133">
        <v>1520.4349999999999</v>
      </c>
      <c r="AJ38" s="132"/>
      <c r="AK38" s="100" t="s">
        <v>21</v>
      </c>
      <c r="AL38" s="99" t="s">
        <v>24</v>
      </c>
      <c r="AM38" s="132">
        <v>92.814999999999998</v>
      </c>
      <c r="AN38" s="134"/>
      <c r="AO38" s="8" t="s">
        <v>21</v>
      </c>
      <c r="AP38" s="5" t="s">
        <v>24</v>
      </c>
      <c r="AQ38" s="132">
        <v>2310.5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5285.82</v>
      </c>
      <c r="C39" s="11" t="s">
        <v>21</v>
      </c>
      <c r="D39" s="9" t="s">
        <v>72</v>
      </c>
      <c r="E39" s="10">
        <v>1448</v>
      </c>
      <c r="F39" s="12" t="s">
        <v>21</v>
      </c>
      <c r="G39" s="98"/>
      <c r="H39" s="101" t="s">
        <v>25</v>
      </c>
      <c r="I39" s="102"/>
      <c r="J39" s="103">
        <v>0</v>
      </c>
      <c r="K39" s="104" t="s">
        <v>63</v>
      </c>
      <c r="L39" s="105">
        <v>51.041666666670501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30.83</v>
      </c>
      <c r="Z39" s="102" t="s">
        <v>63</v>
      </c>
      <c r="AA39" s="108">
        <v>51.500000000003901</v>
      </c>
      <c r="AB39" s="106" t="s">
        <v>25</v>
      </c>
      <c r="AC39" s="109"/>
      <c r="AD39" s="103">
        <v>71.31</v>
      </c>
      <c r="AE39" s="104" t="s">
        <v>63</v>
      </c>
      <c r="AF39" s="108">
        <v>0.80347222222222225</v>
      </c>
      <c r="AG39" s="106" t="s">
        <v>25</v>
      </c>
      <c r="AH39" s="102"/>
      <c r="AI39" s="103">
        <v>64.55</v>
      </c>
      <c r="AJ39" s="102" t="s">
        <v>78</v>
      </c>
      <c r="AK39" s="107">
        <v>51.250000000003901</v>
      </c>
      <c r="AL39" s="101" t="s">
        <v>25</v>
      </c>
      <c r="AM39" s="102">
        <v>14.5</v>
      </c>
      <c r="AN39" s="103" t="s">
        <v>78</v>
      </c>
      <c r="AO39" s="111">
        <v>51.500000000003901</v>
      </c>
      <c r="AP39" s="106" t="s">
        <v>25</v>
      </c>
      <c r="AQ39" s="102">
        <v>118.66</v>
      </c>
      <c r="AR39" s="104" t="s">
        <v>62</v>
      </c>
      <c r="AS39" s="107">
        <v>51.791666666670601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566.04</v>
      </c>
      <c r="F42" s="44" t="s">
        <v>70</v>
      </c>
      <c r="G42" s="47">
        <v>51.791666666670601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 t="s">
        <v>76</v>
      </c>
      <c r="F43" s="78"/>
      <c r="G43" s="79">
        <v>134.13999999999999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77</v>
      </c>
      <c r="F44" s="78"/>
      <c r="G44" s="79">
        <v>118.66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272.95</v>
      </c>
      <c r="F45" s="83" t="s">
        <v>73</v>
      </c>
      <c r="G45" s="48">
        <v>51.791666666670601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301.89</v>
      </c>
      <c r="F46" s="80" t="s">
        <v>73</v>
      </c>
      <c r="G46" s="60">
        <v>51.791666666670601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107</v>
      </c>
    </row>
    <row r="57" spans="1:44" x14ac:dyDescent="0.25">
      <c r="A57" s="37" t="s">
        <v>66</v>
      </c>
      <c r="B57" t="s">
        <v>106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 Fév 23 </vt:lpstr>
      <vt:lpstr>'02 Fév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2023-02-22T06:07:18Z</dcterms:modified>
</cp:coreProperties>
</file>