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2-FEVRIER 2023 -\"/>
    </mc:Choice>
  </mc:AlternateContent>
  <xr:revisionPtr revIDLastSave="0" documentId="13_ncr:1_{CFCBDC42-22BB-451D-A986-0770F176C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 JAN 23 " sheetId="3" r:id="rId1"/>
  </sheets>
  <definedNames>
    <definedName name="_xlnm.Print_Area" localSheetId="0">'02 JAN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C15" i="3" l="1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<sst xmlns="http://schemas.openxmlformats.org/spreadsheetml/2006/main" count="142" uniqueCount="109">
  <si>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</si>
  <si>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</si>
  <si>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</si>
  <si>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</si>
  <si>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</si>
  <si>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</si>
  <si>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</si>
  <si>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</si>
  <si>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</si>
  <si>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</si>
  <si>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</si>
  <si>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</si>
  <si>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</si>
  <si>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</si>
  <si>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</si>
  <si>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</si>
  <si>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</si>
  <si>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</si>
  <si>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</si>
  <si>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</si>
  <si>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</si>
  <si>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</si>
  <si>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</si>
  <si>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</si>
  <si>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</si>
  <si>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</si>
  <si>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</si>
  <si>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</si>
  <si>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</si>
  <si>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</si>
  <si>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</si>
  <si>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</si>
  <si>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</si>
  <si>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</si>
  <si>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</si>
  <si>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</si>
  <si>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</si>
  <si>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</si>
  <si>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</si>
  <si>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</si>
  <si>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</si>
  <si>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</si>
  <si>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</si>
  <si>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</si>
  <si>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</si>
  <si>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</si>
  <si>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</si>
  <si>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</si>
  <si>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</si>
  <si>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</si>
  <si>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</si>
  <si>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</si>
  <si>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</si>
  <si>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</si>
  <si>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</si>
  <si>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</si>
  <si>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</si>
  <si>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</si>
  <si>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</si>
  <si>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</si>
  <si>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</si>
  <si>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</si>
  <si>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</si>
  <si>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</si>
  <si>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</si>
  <si>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</si>
  <si>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</si>
  <si>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</si>
  <si>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</si>
  <si>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</si>
  <si>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</si>
  <si>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</si>
  <si>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</si>
  <si>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</si>
  <si>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</si>
  <si>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</si>
  <si>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</si>
  <si>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</si>
  <si>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</si>
  <si>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</si>
  <si>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</si>
  <si>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</si>
  <si>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</si>
  <si>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</si>
  <si>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</si>
  <si>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</si>
  <si>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</si>
  <si>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</si>
  <si>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</si>
  <si>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</si>
  <si>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</si>
  <si>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</si>
  <si>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</si>
  <si>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</si>
  <si>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</si>
  <si>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</si>
  <si>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</si>
  <si>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</si>
  <si>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</si>
  <si>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</si>
  <si>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</si>
  <si>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</si>
  <si>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</si>
  <si>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</si>
  <si>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</si>
  <si>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</si>
  <si>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19,31,5</t>
  </si>
  <si>
    <t>TAGBA ET MONTCHO</t>
  </si>
  <si>
    <t>DOSSA ET 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</si>
</sst>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'02 JAN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'!$B$9:$B$32</c:f>
              <c:numCache>
                <c:formatCode>General</c:formatCode>
                <c:ptCount val="24"/>
                <c:pt idx="0">
                  <c:v>28.31</c:v>
                </c:pt>
                <c:pt idx="1">
                  <c:v>35.200000000000003</c:v>
                </c:pt>
                <c:pt idx="2">
                  <c:v>32.659999999999997</c:v>
                </c:pt>
                <c:pt idx="3">
                  <c:v>25.7</c:v>
                </c:pt>
                <c:pt idx="4">
                  <c:v>37.39</c:v>
                </c:pt>
                <c:pt idx="5">
                  <c:v>68.55</c:v>
                </c:pt>
                <c:pt idx="6">
                  <c:v>45.42</c:v>
                </c:pt>
                <c:pt idx="7">
                  <c:v>53.12</c:v>
                </c:pt>
                <c:pt idx="8">
                  <c:v>61.08</c:v>
                </c:pt>
                <c:pt idx="9">
                  <c:v>61.64</c:v>
                </c:pt>
                <c:pt idx="10">
                  <c:v>60.33</c:v>
                </c:pt>
                <c:pt idx="11">
                  <c:v>48.7</c:v>
                </c:pt>
                <c:pt idx="12">
                  <c:v>58.36</c:v>
                </c:pt>
                <c:pt idx="13">
                  <c:v>55.5</c:v>
                </c:pt>
                <c:pt idx="14">
                  <c:v>61.86</c:v>
                </c:pt>
                <c:pt idx="15">
                  <c:v>74.61</c:v>
                </c:pt>
                <c:pt idx="16">
                  <c:v>41.98</c:v>
                </c:pt>
                <c:pt idx="17">
                  <c:v>48.95</c:v>
                </c:pt>
                <c:pt idx="18">
                  <c:v>74.3</c:v>
                </c:pt>
                <c:pt idx="19">
                  <c:v>68.11</c:v>
                </c:pt>
                <c:pt idx="20">
                  <c:v>71.650000000000006</c:v>
                </c:pt>
                <c:pt idx="21">
                  <c:v>67.95</c:v>
                </c:pt>
                <c:pt idx="22">
                  <c:v>64.72</c:v>
                </c:pt>
                <c:pt idx="23">
                  <c:v>43.89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'02 JAN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'!$C$9:$C$32</c:f>
              <c:numCache>
                <c:formatCode>General</c:formatCode>
                <c:ptCount val="24"/>
                <c:pt idx="0">
                  <c:v>6.6706534900351784</c:v>
                </c:pt>
                <c:pt idx="1">
                  <c:v>13.360342866250988</c:v>
                </c:pt>
                <c:pt idx="2">
                  <c:v>17.40236957052646</c:v>
                </c:pt>
                <c:pt idx="3">
                  <c:v>15.538660215876348</c:v>
                </c:pt>
                <c:pt idx="4">
                  <c:v>16.685760873175013</c:v>
                </c:pt>
                <c:pt idx="5">
                  <c:v>52.428903824239242</c:v>
                </c:pt>
                <c:pt idx="6">
                  <c:v>48.343423677747253</c:v>
                </c:pt>
                <c:pt idx="7">
                  <c:v>50.820837557713872</c:v>
                </c:pt>
                <c:pt idx="8">
                  <c:v>51.697530935184012</c:v>
                </c:pt>
                <c:pt idx="9">
                  <c:v>53.337183138925937</c:v>
                </c:pt>
                <c:pt idx="10">
                  <c:v>54.355292439148464</c:v>
                </c:pt>
                <c:pt idx="11">
                  <c:v>48.431519106682465</c:v>
                </c:pt>
                <c:pt idx="12">
                  <c:v>43.294464297317134</c:v>
                </c:pt>
                <c:pt idx="13">
                  <c:v>52.294395564728553</c:v>
                </c:pt>
                <c:pt idx="14">
                  <c:v>54.480577677791551</c:v>
                </c:pt>
                <c:pt idx="15">
                  <c:v>52.828182938495949</c:v>
                </c:pt>
                <c:pt idx="16">
                  <c:v>48.683802035346481</c:v>
                </c:pt>
                <c:pt idx="17">
                  <c:v>39.541912260241638</c:v>
                </c:pt>
                <c:pt idx="18">
                  <c:v>46.780148572594179</c:v>
                </c:pt>
                <c:pt idx="19">
                  <c:v>44.332186403592232</c:v>
                </c:pt>
                <c:pt idx="20">
                  <c:v>45.275274473430699</c:v>
                </c:pt>
                <c:pt idx="21">
                  <c:v>44.623507460680528</c:v>
                </c:pt>
                <c:pt idx="22">
                  <c:v>43.070593647380207</c:v>
                </c:pt>
                <c:pt idx="23">
                  <c:v>38.929656570456039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'02 JAN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'!$D$9:$D$32</c:f>
              <c:numCache>
                <c:formatCode>0.00</c:formatCode>
                <c:ptCount val="24"/>
                <c:pt idx="0">
                  <c:v>33.261908029270501</c:v>
                </c:pt>
                <c:pt idx="1">
                  <c:v>34.02051108669346</c:v>
                </c:pt>
                <c:pt idx="2">
                  <c:v>27.30563623417865</c:v>
                </c:pt>
                <c:pt idx="3">
                  <c:v>22.475931112085391</c:v>
                </c:pt>
                <c:pt idx="4">
                  <c:v>33.080144958546498</c:v>
                </c:pt>
                <c:pt idx="5">
                  <c:v>29.747924160063008</c:v>
                </c:pt>
                <c:pt idx="6">
                  <c:v>11.410720912915551</c:v>
                </c:pt>
                <c:pt idx="7">
                  <c:v>16.430056588470492</c:v>
                </c:pt>
                <c:pt idx="8">
                  <c:v>23.316269827860367</c:v>
                </c:pt>
                <c:pt idx="9">
                  <c:v>22.438218716919721</c:v>
                </c:pt>
                <c:pt idx="10">
                  <c:v>20.107545834737451</c:v>
                </c:pt>
                <c:pt idx="11">
                  <c:v>14.691191694528101</c:v>
                </c:pt>
                <c:pt idx="12">
                  <c:v>29.250560320885512</c:v>
                </c:pt>
                <c:pt idx="13">
                  <c:v>18.143251980921647</c:v>
                </c:pt>
                <c:pt idx="14">
                  <c:v>21.505654858494879</c:v>
                </c:pt>
                <c:pt idx="15">
                  <c:v>36.168495769375426</c:v>
                </c:pt>
                <c:pt idx="16">
                  <c:v>8.3444294314158185</c:v>
                </c:pt>
                <c:pt idx="17">
                  <c:v>23.475807991709416</c:v>
                </c:pt>
                <c:pt idx="18">
                  <c:v>40.744379344735478</c:v>
                </c:pt>
                <c:pt idx="19">
                  <c:v>37.221838527886604</c:v>
                </c:pt>
                <c:pt idx="20">
                  <c:v>39.66812640375818</c:v>
                </c:pt>
                <c:pt idx="21">
                  <c:v>36.652039468829088</c:v>
                </c:pt>
                <c:pt idx="22">
                  <c:v>35.001629304582792</c:v>
                </c:pt>
                <c:pt idx="23">
                  <c:v>18.907293194849132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'02 JAN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'!$E$9:$E$32</c:f>
              <c:numCache>
                <c:formatCode>0.00</c:formatCode>
                <c:ptCount val="24"/>
                <c:pt idx="0">
                  <c:v>-11.622561519305718</c:v>
                </c:pt>
                <c:pt idx="1">
                  <c:v>-12.18085395294445</c:v>
                </c:pt>
                <c:pt idx="2">
                  <c:v>-12.048005804705106</c:v>
                </c:pt>
                <c:pt idx="3">
                  <c:v>-12.314591327961708</c:v>
                </c:pt>
                <c:pt idx="4">
                  <c:v>-12.375905831721482</c:v>
                </c:pt>
                <c:pt idx="5">
                  <c:v>-13.626827984302247</c:v>
                </c:pt>
                <c:pt idx="6">
                  <c:v>-14.334144590662779</c:v>
                </c:pt>
                <c:pt idx="7">
                  <c:v>-14.130894146184366</c:v>
                </c:pt>
                <c:pt idx="8">
                  <c:v>-13.933800763044351</c:v>
                </c:pt>
                <c:pt idx="9">
                  <c:v>-14.135401855845638</c:v>
                </c:pt>
                <c:pt idx="10">
                  <c:v>-14.132838273885893</c:v>
                </c:pt>
                <c:pt idx="11">
                  <c:v>-14.422710801210537</c:v>
                </c:pt>
                <c:pt idx="12">
                  <c:v>-14.185024618202613</c:v>
                </c:pt>
                <c:pt idx="13">
                  <c:v>-14.937647545650178</c:v>
                </c:pt>
                <c:pt idx="14">
                  <c:v>-16.081370967741936</c:v>
                </c:pt>
                <c:pt idx="15">
                  <c:v>-14.386678707871367</c:v>
                </c:pt>
                <c:pt idx="16">
                  <c:v>-15.048231466762301</c:v>
                </c:pt>
                <c:pt idx="17">
                  <c:v>-14.067720251951039</c:v>
                </c:pt>
                <c:pt idx="18">
                  <c:v>-13.224527917329658</c:v>
                </c:pt>
                <c:pt idx="19">
                  <c:v>-13.444024931478827</c:v>
                </c:pt>
                <c:pt idx="20">
                  <c:v>-13.293400877188878</c:v>
                </c:pt>
                <c:pt idx="21">
                  <c:v>-13.325546929509587</c:v>
                </c:pt>
                <c:pt idx="22">
                  <c:v>-13.352222951962991</c:v>
                </c:pt>
                <c:pt idx="23">
                  <c:v>-13.946949765305176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'02 JAN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'!$Q$9:$Q$32</c:f>
              <c:numCache>
                <c:formatCode>0.00</c:formatCode>
                <c:ptCount val="24"/>
                <c:pt idx="0">
                  <c:v>19.95</c:v>
                </c:pt>
                <c:pt idx="1">
                  <c:v>20.16</c:v>
                </c:pt>
                <c:pt idx="2">
                  <c:v>19.93</c:v>
                </c:pt>
                <c:pt idx="3">
                  <c:v>20.03</c:v>
                </c:pt>
                <c:pt idx="4">
                  <c:v>20.03</c:v>
                </c:pt>
                <c:pt idx="5">
                  <c:v>19.850000000000001</c:v>
                </c:pt>
                <c:pt idx="6">
                  <c:v>19.940000000000001</c:v>
                </c:pt>
                <c:pt idx="7">
                  <c:v>19.940000000000001</c:v>
                </c:pt>
                <c:pt idx="8">
                  <c:v>19.940000000000001</c:v>
                </c:pt>
                <c:pt idx="9">
                  <c:v>20.149999999999999</c:v>
                </c:pt>
                <c:pt idx="10">
                  <c:v>20.12</c:v>
                </c:pt>
                <c:pt idx="11">
                  <c:v>20.07</c:v>
                </c:pt>
                <c:pt idx="12">
                  <c:v>20.07</c:v>
                </c:pt>
                <c:pt idx="13">
                  <c:v>20.7</c:v>
                </c:pt>
                <c:pt idx="14">
                  <c:v>20.07</c:v>
                </c:pt>
                <c:pt idx="15">
                  <c:v>20.7</c:v>
                </c:pt>
                <c:pt idx="16">
                  <c:v>20.7</c:v>
                </c:pt>
                <c:pt idx="17">
                  <c:v>20.07</c:v>
                </c:pt>
                <c:pt idx="18">
                  <c:v>19.989999999999998</c:v>
                </c:pt>
                <c:pt idx="19">
                  <c:v>19.989999999999998</c:v>
                </c:pt>
                <c:pt idx="20">
                  <c:v>19.989999999999998</c:v>
                </c:pt>
                <c:pt idx="21">
                  <c:v>19.89</c:v>
                </c:pt>
                <c:pt idx="22">
                  <c:v>19.88</c:v>
                </c:pt>
                <c:pt idx="23">
                  <c:v>19.87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'02 JAN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'!$AE$9:$AE$32</c:f>
              <c:numCache>
                <c:formatCode>0.00</c:formatCode>
                <c:ptCount val="24"/>
                <c:pt idx="0">
                  <c:v>101.46</c:v>
                </c:pt>
                <c:pt idx="1">
                  <c:v>82.03</c:v>
                </c:pt>
                <c:pt idx="2">
                  <c:v>82.13</c:v>
                </c:pt>
                <c:pt idx="3">
                  <c:v>83.01</c:v>
                </c:pt>
                <c:pt idx="4">
                  <c:v>80.599999999999994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'02 JAN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'!$AK$9:$AK$32</c:f>
              <c:numCache>
                <c:formatCode>0.00</c:formatCode>
                <c:ptCount val="24"/>
                <c:pt idx="0">
                  <c:v>108.13065349003517</c:v>
                </c:pt>
                <c:pt idx="1">
                  <c:v>95.39034286625099</c:v>
                </c:pt>
                <c:pt idx="2">
                  <c:v>99.532369570526456</c:v>
                </c:pt>
                <c:pt idx="3">
                  <c:v>98.548660215876353</c:v>
                </c:pt>
                <c:pt idx="4">
                  <c:v>97.285760873175008</c:v>
                </c:pt>
                <c:pt idx="5">
                  <c:v>52.428903824239242</c:v>
                </c:pt>
                <c:pt idx="6">
                  <c:v>48.343423677747253</c:v>
                </c:pt>
                <c:pt idx="7">
                  <c:v>50.820837557713872</c:v>
                </c:pt>
                <c:pt idx="8">
                  <c:v>51.697530935184012</c:v>
                </c:pt>
                <c:pt idx="9">
                  <c:v>53.337183138925937</c:v>
                </c:pt>
                <c:pt idx="10">
                  <c:v>54.355292439148464</c:v>
                </c:pt>
                <c:pt idx="11">
                  <c:v>48.431519106682465</c:v>
                </c:pt>
                <c:pt idx="12">
                  <c:v>43.294464297317134</c:v>
                </c:pt>
                <c:pt idx="13">
                  <c:v>52.294395564728553</c:v>
                </c:pt>
                <c:pt idx="14">
                  <c:v>54.480577677791551</c:v>
                </c:pt>
                <c:pt idx="15">
                  <c:v>52.828182938495949</c:v>
                </c:pt>
                <c:pt idx="16">
                  <c:v>48.683802035346481</c:v>
                </c:pt>
                <c:pt idx="17">
                  <c:v>39.541912260241638</c:v>
                </c:pt>
                <c:pt idx="18">
                  <c:v>46.780148572594179</c:v>
                </c:pt>
                <c:pt idx="19">
                  <c:v>44.332186403592232</c:v>
                </c:pt>
                <c:pt idx="20">
                  <c:v>45.275274473430699</c:v>
                </c:pt>
                <c:pt idx="21">
                  <c:v>44.623507460680528</c:v>
                </c:pt>
                <c:pt idx="22">
                  <c:v>43.070593647380207</c:v>
                </c:pt>
                <c:pt idx="23">
                  <c:v>38.929656570456039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'02 JAN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'!$AM$9:$AM$32</c:f>
              <c:numCache>
                <c:formatCode>0.00</c:formatCode>
                <c:ptCount val="24"/>
                <c:pt idx="0">
                  <c:v>166.4519080292705</c:v>
                </c:pt>
                <c:pt idx="1">
                  <c:v>167.10051108669344</c:v>
                </c:pt>
                <c:pt idx="2">
                  <c:v>159.58563623417865</c:v>
                </c:pt>
                <c:pt idx="3">
                  <c:v>154.78593111208539</c:v>
                </c:pt>
                <c:pt idx="4">
                  <c:v>153.9201449585465</c:v>
                </c:pt>
                <c:pt idx="5">
                  <c:v>150.08792416006301</c:v>
                </c:pt>
                <c:pt idx="6">
                  <c:v>132.74072091291555</c:v>
                </c:pt>
                <c:pt idx="7">
                  <c:v>137.32005658847049</c:v>
                </c:pt>
                <c:pt idx="8">
                  <c:v>143.28626982786037</c:v>
                </c:pt>
                <c:pt idx="9">
                  <c:v>141.93821871691972</c:v>
                </c:pt>
                <c:pt idx="10">
                  <c:v>139.96754583473745</c:v>
                </c:pt>
                <c:pt idx="11">
                  <c:v>134.09119169452811</c:v>
                </c:pt>
                <c:pt idx="12">
                  <c:v>147.4805603208855</c:v>
                </c:pt>
                <c:pt idx="13">
                  <c:v>134.22325198092165</c:v>
                </c:pt>
                <c:pt idx="14">
                  <c:v>138.33565485849488</c:v>
                </c:pt>
                <c:pt idx="15">
                  <c:v>152.81849576937543</c:v>
                </c:pt>
                <c:pt idx="16">
                  <c:v>133.99442943141582</c:v>
                </c:pt>
                <c:pt idx="17">
                  <c:v>155.3058079917094</c:v>
                </c:pt>
                <c:pt idx="18">
                  <c:v>174.56437934473547</c:v>
                </c:pt>
                <c:pt idx="19">
                  <c:v>169.39183852788662</c:v>
                </c:pt>
                <c:pt idx="20">
                  <c:v>173.67812640375817</c:v>
                </c:pt>
                <c:pt idx="21">
                  <c:v>169.74203946882909</c:v>
                </c:pt>
                <c:pt idx="22">
                  <c:v>170.02162930458277</c:v>
                </c:pt>
                <c:pt idx="23">
                  <c:v>153.16729319484912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'02 JAN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'!$F$9:$F$32</c:f>
              <c:numCache>
                <c:formatCode>General</c:formatCode>
                <c:ptCount val="24"/>
                <c:pt idx="0">
                  <c:v>248.21</c:v>
                </c:pt>
                <c:pt idx="1">
                  <c:v>241.34</c:v>
                </c:pt>
                <c:pt idx="2">
                  <c:v>232.03</c:v>
                </c:pt>
                <c:pt idx="3">
                  <c:v>226.36</c:v>
                </c:pt>
                <c:pt idx="4">
                  <c:v>221.3</c:v>
                </c:pt>
                <c:pt idx="5">
                  <c:v>193.71</c:v>
                </c:pt>
                <c:pt idx="6">
                  <c:v>139.71</c:v>
                </c:pt>
                <c:pt idx="7">
                  <c:v>140.43</c:v>
                </c:pt>
                <c:pt idx="8">
                  <c:v>131.44</c:v>
                </c:pt>
                <c:pt idx="9">
                  <c:v>78.48</c:v>
                </c:pt>
                <c:pt idx="10">
                  <c:v>102.84</c:v>
                </c:pt>
                <c:pt idx="11">
                  <c:v>124.96</c:v>
                </c:pt>
                <c:pt idx="12">
                  <c:v>126.5</c:v>
                </c:pt>
                <c:pt idx="13">
                  <c:v>115.65</c:v>
                </c:pt>
                <c:pt idx="14">
                  <c:v>130.02000000000001</c:v>
                </c:pt>
                <c:pt idx="15">
                  <c:v>142.69</c:v>
                </c:pt>
                <c:pt idx="16">
                  <c:v>167.66</c:v>
                </c:pt>
                <c:pt idx="17">
                  <c:v>188.35</c:v>
                </c:pt>
                <c:pt idx="18">
                  <c:v>230.23</c:v>
                </c:pt>
                <c:pt idx="19">
                  <c:v>228.31</c:v>
                </c:pt>
                <c:pt idx="20">
                  <c:v>226.56</c:v>
                </c:pt>
                <c:pt idx="21">
                  <c:v>232.11</c:v>
                </c:pt>
                <c:pt idx="22">
                  <c:v>231.91</c:v>
                </c:pt>
                <c:pt idx="23">
                  <c:v>215.05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'02 JAN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'!$G$9:$G$32</c:f>
              <c:numCache>
                <c:formatCode>0.00</c:formatCode>
                <c:ptCount val="24"/>
                <c:pt idx="0">
                  <c:v>152.66223654582512</c:v>
                </c:pt>
                <c:pt idx="1">
                  <c:v>144.66077806751062</c:v>
                </c:pt>
                <c:pt idx="2">
                  <c:v>143.87840140353433</c:v>
                </c:pt>
                <c:pt idx="3">
                  <c:v>144.60666023905719</c:v>
                </c:pt>
                <c:pt idx="4">
                  <c:v>139.79774312051919</c:v>
                </c:pt>
                <c:pt idx="5">
                  <c:v>120.0952335425598</c:v>
                </c:pt>
                <c:pt idx="6">
                  <c:v>62.003500404699608</c:v>
                </c:pt>
                <c:pt idx="7">
                  <c:v>64.081742318906279</c:v>
                </c:pt>
                <c:pt idx="8">
                  <c:v>63.949042560336821</c:v>
                </c:pt>
                <c:pt idx="9">
                  <c:v>16.39919172316651</c:v>
                </c:pt>
                <c:pt idx="10">
                  <c:v>33.769959580068672</c:v>
                </c:pt>
                <c:pt idx="11">
                  <c:v>58.463889798735678</c:v>
                </c:pt>
                <c:pt idx="12">
                  <c:v>65.400063163476702</c:v>
                </c:pt>
                <c:pt idx="13">
                  <c:v>43.55039360270419</c:v>
                </c:pt>
                <c:pt idx="14">
                  <c:v>51.480742978436723</c:v>
                </c:pt>
                <c:pt idx="15">
                  <c:v>58.45687634598481</c:v>
                </c:pt>
                <c:pt idx="16">
                  <c:v>87.119095032067818</c:v>
                </c:pt>
                <c:pt idx="17">
                  <c:v>96.442658165006364</c:v>
                </c:pt>
                <c:pt idx="18">
                  <c:v>127.21973172382197</c:v>
                </c:pt>
                <c:pt idx="19">
                  <c:v>127.93678763592504</c:v>
                </c:pt>
                <c:pt idx="20">
                  <c:v>128.38604086274074</c:v>
                </c:pt>
                <c:pt idx="21">
                  <c:v>130.11462651224252</c:v>
                </c:pt>
                <c:pt idx="22">
                  <c:v>133.25970394393835</c:v>
                </c:pt>
                <c:pt idx="23">
                  <c:v>109.8067273087519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'02 JAN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'!$H$9:$H$32</c:f>
              <c:numCache>
                <c:formatCode>0.00</c:formatCode>
                <c:ptCount val="24"/>
                <c:pt idx="0">
                  <c:v>85.969249901931349</c:v>
                </c:pt>
                <c:pt idx="1">
                  <c:v>87.361765820394055</c:v>
                </c:pt>
                <c:pt idx="2">
                  <c:v>79.187918773280259</c:v>
                </c:pt>
                <c:pt idx="3">
                  <c:v>73.0051175279484</c:v>
                </c:pt>
                <c:pt idx="4">
                  <c:v>72.946312391589814</c:v>
                </c:pt>
                <c:pt idx="5">
                  <c:v>64.219404769536993</c:v>
                </c:pt>
                <c:pt idx="6">
                  <c:v>68.96434803076346</c:v>
                </c:pt>
                <c:pt idx="7">
                  <c:v>67.174812798707777</c:v>
                </c:pt>
                <c:pt idx="8">
                  <c:v>58.149554989260857</c:v>
                </c:pt>
                <c:pt idx="9">
                  <c:v>54.461155688375811</c:v>
                </c:pt>
                <c:pt idx="10">
                  <c:v>60.245810178442696</c:v>
                </c:pt>
                <c:pt idx="11">
                  <c:v>56.765213061437933</c:v>
                </c:pt>
                <c:pt idx="12">
                  <c:v>51.420719017134537</c:v>
                </c:pt>
                <c:pt idx="13">
                  <c:v>62.967580901138689</c:v>
                </c:pt>
                <c:pt idx="14">
                  <c:v>68.930718260710833</c:v>
                </c:pt>
                <c:pt idx="15">
                  <c:v>74.222170072539029</c:v>
                </c:pt>
                <c:pt idx="16">
                  <c:v>70.50601168124598</c:v>
                </c:pt>
                <c:pt idx="17">
                  <c:v>81.484473133635774</c:v>
                </c:pt>
                <c:pt idx="18">
                  <c:v>91.010035117182255</c:v>
                </c:pt>
                <c:pt idx="19">
                  <c:v>88.471398357683498</c:v>
                </c:pt>
                <c:pt idx="20">
                  <c:v>86.288864985492495</c:v>
                </c:pt>
                <c:pt idx="21">
                  <c:v>89.89520117492475</c:v>
                </c:pt>
                <c:pt idx="22">
                  <c:v>86.597243346052508</c:v>
                </c:pt>
                <c:pt idx="23">
                  <c:v>93.852934041409057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'02 JAN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'!$I$9:$I$32</c:f>
              <c:numCache>
                <c:formatCode>0.00</c:formatCode>
                <c:ptCount val="24"/>
                <c:pt idx="0">
                  <c:v>9.5785135522435549</c:v>
                </c:pt>
                <c:pt idx="1">
                  <c:v>9.3174561120953339</c:v>
                </c:pt>
                <c:pt idx="2">
                  <c:v>8.9636798231854069</c:v>
                </c:pt>
                <c:pt idx="3">
                  <c:v>8.7482222329944133</c:v>
                </c:pt>
                <c:pt idx="4">
                  <c:v>8.5559444878910025</c:v>
                </c:pt>
                <c:pt idx="5">
                  <c:v>9.3953616879032396</c:v>
                </c:pt>
                <c:pt idx="6">
                  <c:v>8.742151564536961</c:v>
                </c:pt>
                <c:pt idx="7">
                  <c:v>9.1734448823859296</c:v>
                </c:pt>
                <c:pt idx="8">
                  <c:v>9.3414024504023203</c:v>
                </c:pt>
                <c:pt idx="9">
                  <c:v>7.6196525884576607</c:v>
                </c:pt>
                <c:pt idx="10">
                  <c:v>8.8242302414886709</c:v>
                </c:pt>
                <c:pt idx="11">
                  <c:v>9.7308971398264035</c:v>
                </c:pt>
                <c:pt idx="12">
                  <c:v>9.6792178193887324</c:v>
                </c:pt>
                <c:pt idx="13">
                  <c:v>9.1320254961571337</c:v>
                </c:pt>
                <c:pt idx="14">
                  <c:v>9.6085387608524471</c:v>
                </c:pt>
                <c:pt idx="15">
                  <c:v>10.01095358147618</c:v>
                </c:pt>
                <c:pt idx="16">
                  <c:v>10.034893286686192</c:v>
                </c:pt>
                <c:pt idx="17">
                  <c:v>10.422868701357864</c:v>
                </c:pt>
                <c:pt idx="18">
                  <c:v>12.000233158995748</c:v>
                </c:pt>
                <c:pt idx="19">
                  <c:v>11.901814006391483</c:v>
                </c:pt>
                <c:pt idx="20">
                  <c:v>11.885094151766744</c:v>
                </c:pt>
                <c:pt idx="21">
                  <c:v>12.100172312832804</c:v>
                </c:pt>
                <c:pt idx="22">
                  <c:v>12.053052710009133</c:v>
                </c:pt>
                <c:pt idx="23">
                  <c:v>11.390338649839073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'02 JAN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48.61</c:v>
                </c:pt>
                <c:pt idx="6">
                  <c:v>84.679999999999993</c:v>
                </c:pt>
                <c:pt idx="7">
                  <c:v>87.01</c:v>
                </c:pt>
                <c:pt idx="8">
                  <c:v>90.74</c:v>
                </c:pt>
                <c:pt idx="9">
                  <c:v>92.12</c:v>
                </c:pt>
                <c:pt idx="10">
                  <c:v>97.16</c:v>
                </c:pt>
                <c:pt idx="11">
                  <c:v>98.96</c:v>
                </c:pt>
                <c:pt idx="12">
                  <c:v>97.320000000000007</c:v>
                </c:pt>
                <c:pt idx="13">
                  <c:v>95.65</c:v>
                </c:pt>
                <c:pt idx="14">
                  <c:v>92.57</c:v>
                </c:pt>
                <c:pt idx="15">
                  <c:v>91.27</c:v>
                </c:pt>
                <c:pt idx="16">
                  <c:v>83.690000000000012</c:v>
                </c:pt>
                <c:pt idx="17">
                  <c:v>81.36</c:v>
                </c:pt>
                <c:pt idx="18">
                  <c:v>80.989999999999995</c:v>
                </c:pt>
                <c:pt idx="19">
                  <c:v>80.319999999999993</c:v>
                </c:pt>
                <c:pt idx="20">
                  <c:v>81.63</c:v>
                </c:pt>
                <c:pt idx="21">
                  <c:v>81.739999999999995</c:v>
                </c:pt>
                <c:pt idx="22">
                  <c:v>80.7</c:v>
                </c:pt>
                <c:pt idx="23">
                  <c:v>80.12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'02 JAN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JAN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JAN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'02 JAN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'02 JAN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'02 JAN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JAN 23 '!$AJ$9:$AJ$32</c:f>
              <c:numCache>
                <c:formatCode>0.00</c:formatCode>
                <c:ptCount val="24"/>
                <c:pt idx="0">
                  <c:v>152.66223654582512</c:v>
                </c:pt>
                <c:pt idx="1">
                  <c:v>144.66077806751062</c:v>
                </c:pt>
                <c:pt idx="2">
                  <c:v>143.87840140353433</c:v>
                </c:pt>
                <c:pt idx="3">
                  <c:v>144.60666023905719</c:v>
                </c:pt>
                <c:pt idx="4">
                  <c:v>139.79774312051919</c:v>
                </c:pt>
                <c:pt idx="5">
                  <c:v>168.7052335425598</c:v>
                </c:pt>
                <c:pt idx="6">
                  <c:v>146.6835004046996</c:v>
                </c:pt>
                <c:pt idx="7">
                  <c:v>151.09174231890628</c:v>
                </c:pt>
                <c:pt idx="8">
                  <c:v>154.68904256033682</c:v>
                </c:pt>
                <c:pt idx="9">
                  <c:v>108.51919172316651</c:v>
                </c:pt>
                <c:pt idx="10">
                  <c:v>130.92995958006867</c:v>
                </c:pt>
                <c:pt idx="11">
                  <c:v>157.42388979873567</c:v>
                </c:pt>
                <c:pt idx="12">
                  <c:v>162.72006316347671</c:v>
                </c:pt>
                <c:pt idx="13">
                  <c:v>139.2003936027042</c:v>
                </c:pt>
                <c:pt idx="14">
                  <c:v>144.05074297843672</c:v>
                </c:pt>
                <c:pt idx="15">
                  <c:v>149.72687634598481</c:v>
                </c:pt>
                <c:pt idx="16">
                  <c:v>170.80909503206783</c:v>
                </c:pt>
                <c:pt idx="17">
                  <c:v>177.80265816500636</c:v>
                </c:pt>
                <c:pt idx="18">
                  <c:v>208.20973172382196</c:v>
                </c:pt>
                <c:pt idx="19">
                  <c:v>208.25678763592504</c:v>
                </c:pt>
                <c:pt idx="20">
                  <c:v>210.01604086274074</c:v>
                </c:pt>
                <c:pt idx="21">
                  <c:v>211.8546265122425</c:v>
                </c:pt>
                <c:pt idx="22">
                  <c:v>213.95970394393837</c:v>
                </c:pt>
                <c:pt idx="23">
                  <c:v>189.92672730875191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'02 JAN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'02 JAN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JAN 23 '!$AL$9:$AL$32</c:f>
              <c:numCache>
                <c:formatCode>0.00</c:formatCode>
                <c:ptCount val="24"/>
                <c:pt idx="0">
                  <c:v>85.969249901931349</c:v>
                </c:pt>
                <c:pt idx="1">
                  <c:v>87.361765820394055</c:v>
                </c:pt>
                <c:pt idx="2">
                  <c:v>79.187918773280259</c:v>
                </c:pt>
                <c:pt idx="3">
                  <c:v>73.0051175279484</c:v>
                </c:pt>
                <c:pt idx="4">
                  <c:v>72.946312391589814</c:v>
                </c:pt>
                <c:pt idx="5">
                  <c:v>64.569404769536987</c:v>
                </c:pt>
                <c:pt idx="6">
                  <c:v>70.054348030763464</c:v>
                </c:pt>
                <c:pt idx="7">
                  <c:v>76.564812798707777</c:v>
                </c:pt>
                <c:pt idx="8">
                  <c:v>77.219554989260857</c:v>
                </c:pt>
                <c:pt idx="9">
                  <c:v>79.801155688375815</c:v>
                </c:pt>
                <c:pt idx="10">
                  <c:v>87.885810178442696</c:v>
                </c:pt>
                <c:pt idx="11">
                  <c:v>84.345213061437931</c:v>
                </c:pt>
                <c:pt idx="12">
                  <c:v>77.740719017134538</c:v>
                </c:pt>
                <c:pt idx="13">
                  <c:v>87.407580901138687</c:v>
                </c:pt>
                <c:pt idx="14">
                  <c:v>94.620718260710831</c:v>
                </c:pt>
                <c:pt idx="15">
                  <c:v>99.132170072539026</c:v>
                </c:pt>
                <c:pt idx="16">
                  <c:v>78.656011681245985</c:v>
                </c:pt>
                <c:pt idx="17">
                  <c:v>81.484473133635774</c:v>
                </c:pt>
                <c:pt idx="18">
                  <c:v>91.010035117182255</c:v>
                </c:pt>
                <c:pt idx="19">
                  <c:v>88.471398357683498</c:v>
                </c:pt>
                <c:pt idx="20">
                  <c:v>86.288864985492495</c:v>
                </c:pt>
                <c:pt idx="21">
                  <c:v>89.89520117492475</c:v>
                </c:pt>
                <c:pt idx="22">
                  <c:v>86.597243346052508</c:v>
                </c:pt>
                <c:pt idx="23">
                  <c:v>93.852934041409057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2"/>
  <sheetViews>
    <sheetView tabSelected="1" view="pageBreakPreview" topLeftCell="A22" zoomScale="85" zoomScaleNormal="85" zoomScaleSheetLayoutView="85" workbookViewId="0">
      <selection activeCell="AJ9" sqref="AJ9:AM3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103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f>DATE(2023,2,25)</f>
        <v>44982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91</v>
      </c>
      <c r="AG4" s="173"/>
      <c r="AH4" s="173"/>
      <c r="AI4" s="173"/>
      <c r="AJ4" s="148" t="s">
        <v>104</v>
      </c>
      <c r="AK4" s="149"/>
      <c r="AL4" s="148" t="s">
        <v>105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92</v>
      </c>
      <c r="S6" s="158"/>
      <c r="T6" s="158"/>
      <c r="U6" s="158"/>
      <c r="V6" s="158"/>
      <c r="W6" s="158"/>
      <c r="X6" s="158"/>
      <c r="Y6" s="158"/>
      <c r="Z6" s="157" t="s">
        <v>93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90</v>
      </c>
      <c r="Y7" s="156"/>
      <c r="Z7" s="179" t="s">
        <v>3</v>
      </c>
      <c r="AA7" s="180"/>
      <c r="AB7" s="180"/>
      <c r="AC7" s="155"/>
      <c r="AD7" s="208" t="s">
        <v>90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79</v>
      </c>
      <c r="S8" s="87" t="s">
        <v>80</v>
      </c>
      <c r="T8" s="87" t="s">
        <v>83</v>
      </c>
      <c r="U8" s="87" t="s">
        <v>84</v>
      </c>
      <c r="V8" s="87" t="s">
        <v>85</v>
      </c>
      <c r="W8" s="87" t="s">
        <v>86</v>
      </c>
      <c r="X8" s="13" t="s">
        <v>40</v>
      </c>
      <c r="Y8" s="14" t="s">
        <v>89</v>
      </c>
      <c r="Z8" s="86" t="s">
        <v>81</v>
      </c>
      <c r="AA8" s="87" t="s">
        <v>82</v>
      </c>
      <c r="AB8" s="87" t="s">
        <v>87</v>
      </c>
      <c r="AC8" s="88" t="s">
        <v>88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28.31</v>
      </c>
      <c r="C9" s="51">
        <f t="shared" ref="C9:C32" si="0">AK9-AE9</f>
        <v>6.6706534900351784</v>
      </c>
      <c r="D9" s="52">
        <f t="shared" ref="D9:D32" si="1">AM9-Y9</f>
        <v>33.261908029270501</v>
      </c>
      <c r="E9" s="59">
        <f t="shared" ref="E9:E32" si="2">(AG9+AI9)-Q9</f>
        <v>-11.622561519305718</v>
      </c>
      <c r="F9" s="76">
        <v>248.21</v>
      </c>
      <c r="G9" s="52">
        <f t="shared" ref="G9:G32" si="3">AJ9-AD9</f>
        <v>152.66223654582512</v>
      </c>
      <c r="H9" s="52">
        <f t="shared" ref="H9:H32" si="4">AL9-X9</f>
        <v>85.969249901931349</v>
      </c>
      <c r="I9" s="53">
        <f t="shared" ref="I9:I32" si="5">(AH9+AF9)-P9</f>
        <v>9.5785135522435549</v>
      </c>
      <c r="J9" s="58">
        <v>0</v>
      </c>
      <c r="K9" s="84">
        <v>19.95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19.95</v>
      </c>
      <c r="R9" s="91">
        <v>0</v>
      </c>
      <c r="S9" s="84">
        <v>0</v>
      </c>
      <c r="T9" s="84">
        <v>0</v>
      </c>
      <c r="U9" s="84">
        <v>70.33</v>
      </c>
      <c r="V9" s="68">
        <v>0</v>
      </c>
      <c r="W9" s="90">
        <v>62.86</v>
      </c>
      <c r="X9" s="94">
        <f>R9+T9+V9</f>
        <v>0</v>
      </c>
      <c r="Y9" s="95">
        <f>S9+U9+W9</f>
        <v>133.19</v>
      </c>
      <c r="Z9" s="91">
        <v>0</v>
      </c>
      <c r="AA9" s="84">
        <v>0</v>
      </c>
      <c r="AB9" s="84">
        <v>0</v>
      </c>
      <c r="AC9" s="84">
        <v>101.46</v>
      </c>
      <c r="AD9" s="96">
        <f>Z9+AB9</f>
        <v>0</v>
      </c>
      <c r="AE9" s="52">
        <f>AA9+AC9</f>
        <v>101.46</v>
      </c>
      <c r="AF9" s="116">
        <v>0.1522283602150537</v>
      </c>
      <c r="AG9" s="117">
        <v>0.41703709677419354</v>
      </c>
      <c r="AH9" s="54">
        <f t="shared" ref="AH9:AH32" si="6">(F9+P9+X9+AD9)-(AJ9+AL9+AF9)</f>
        <v>9.4262851920285016</v>
      </c>
      <c r="AI9" s="63">
        <f t="shared" ref="AI9:AI32" si="7">(B9+Q9+Y9+AE9)-(AM9+AK9+AG9)</f>
        <v>7.9104013839200888</v>
      </c>
      <c r="AJ9" s="64">
        <v>152.66223654582512</v>
      </c>
      <c r="AK9" s="61">
        <v>108.13065349003517</v>
      </c>
      <c r="AL9" s="66">
        <v>85.969249901931349</v>
      </c>
      <c r="AM9" s="61">
        <v>166.4519080292705</v>
      </c>
      <c r="AS9" s="121"/>
      <c r="BA9" s="42"/>
      <c r="BB9" s="42"/>
    </row>
    <row r="10" spans="1:54" ht="15.75" x14ac:dyDescent="0.25">
      <c r="A10" s="25">
        <v>2</v>
      </c>
      <c r="B10" s="69">
        <v>35.200000000000003</v>
      </c>
      <c r="C10" s="51">
        <f t="shared" si="0"/>
        <v>13.360342866250988</v>
      </c>
      <c r="D10" s="52">
        <f t="shared" si="1"/>
        <v>34.02051108669346</v>
      </c>
      <c r="E10" s="59">
        <f t="shared" si="2"/>
        <v>-12.18085395294445</v>
      </c>
      <c r="F10" s="68">
        <v>241.34</v>
      </c>
      <c r="G10" s="52">
        <f t="shared" si="3"/>
        <v>144.66077806751062</v>
      </c>
      <c r="H10" s="52">
        <f t="shared" si="4"/>
        <v>87.361765820394055</v>
      </c>
      <c r="I10" s="53">
        <f t="shared" si="5"/>
        <v>9.3174561120953339</v>
      </c>
      <c r="J10" s="58">
        <v>0</v>
      </c>
      <c r="K10" s="81">
        <v>20.16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20.16</v>
      </c>
      <c r="R10" s="91">
        <v>0</v>
      </c>
      <c r="S10" s="84">
        <v>0</v>
      </c>
      <c r="T10" s="84">
        <v>0</v>
      </c>
      <c r="U10" s="84">
        <v>70.5</v>
      </c>
      <c r="V10" s="84">
        <v>0</v>
      </c>
      <c r="W10" s="84">
        <v>62.58</v>
      </c>
      <c r="X10" s="94">
        <f t="shared" ref="X10:X32" si="10">R10+T10+V10</f>
        <v>0</v>
      </c>
      <c r="Y10" s="95">
        <f t="shared" ref="Y10:Y32" si="11">S10+U10+W10</f>
        <v>133.07999999999998</v>
      </c>
      <c r="Z10" s="91">
        <v>0</v>
      </c>
      <c r="AA10" s="84">
        <v>0</v>
      </c>
      <c r="AB10" s="84">
        <v>0</v>
      </c>
      <c r="AC10" s="84">
        <v>82.03</v>
      </c>
      <c r="AD10" s="96">
        <f t="shared" ref="AD10:AD32" si="12">Z10+AB10</f>
        <v>0</v>
      </c>
      <c r="AE10" s="52">
        <f t="shared" ref="AE10:AE32" si="13">AA10+AC10</f>
        <v>82.03</v>
      </c>
      <c r="AF10" s="118">
        <v>0.1522283602150537</v>
      </c>
      <c r="AG10" s="117">
        <v>0.41703709677419354</v>
      </c>
      <c r="AH10" s="54">
        <f t="shared" si="6"/>
        <v>9.1652277518802805</v>
      </c>
      <c r="AI10" s="63">
        <f t="shared" si="7"/>
        <v>7.5621089502813561</v>
      </c>
      <c r="AJ10" s="64">
        <v>144.66077806751062</v>
      </c>
      <c r="AK10" s="61">
        <v>95.39034286625099</v>
      </c>
      <c r="AL10" s="66">
        <v>87.361765820394055</v>
      </c>
      <c r="AM10" s="61">
        <v>167.10051108669344</v>
      </c>
      <c r="AS10" s="121"/>
      <c r="BA10" s="42"/>
      <c r="BB10" s="42"/>
    </row>
    <row r="11" spans="1:54" ht="15" customHeight="1" x14ac:dyDescent="0.25">
      <c r="A11" s="25">
        <v>3</v>
      </c>
      <c r="B11" s="69">
        <v>32.659999999999997</v>
      </c>
      <c r="C11" s="51">
        <f t="shared" si="0"/>
        <v>17.40236957052646</v>
      </c>
      <c r="D11" s="52">
        <f t="shared" si="1"/>
        <v>27.30563623417865</v>
      </c>
      <c r="E11" s="59">
        <f t="shared" si="2"/>
        <v>-12.048005804705106</v>
      </c>
      <c r="F11" s="68">
        <v>232.03</v>
      </c>
      <c r="G11" s="52">
        <f t="shared" si="3"/>
        <v>143.87840140353433</v>
      </c>
      <c r="H11" s="52">
        <f t="shared" si="4"/>
        <v>79.187918773280259</v>
      </c>
      <c r="I11" s="53">
        <f t="shared" si="5"/>
        <v>8.9636798231854069</v>
      </c>
      <c r="J11" s="58">
        <v>0</v>
      </c>
      <c r="K11" s="81">
        <v>19.93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19.93</v>
      </c>
      <c r="R11" s="91">
        <v>0</v>
      </c>
      <c r="S11" s="84">
        <v>0</v>
      </c>
      <c r="T11" s="84">
        <v>0</v>
      </c>
      <c r="U11" s="84">
        <v>70.72</v>
      </c>
      <c r="V11" s="84">
        <v>0</v>
      </c>
      <c r="W11" s="84">
        <v>61.56</v>
      </c>
      <c r="X11" s="94">
        <f t="shared" si="10"/>
        <v>0</v>
      </c>
      <c r="Y11" s="95">
        <f t="shared" si="11"/>
        <v>132.28</v>
      </c>
      <c r="Z11" s="91">
        <v>0</v>
      </c>
      <c r="AA11" s="84">
        <v>0</v>
      </c>
      <c r="AB11" s="84">
        <v>0</v>
      </c>
      <c r="AC11" s="84">
        <v>82.13</v>
      </c>
      <c r="AD11" s="96">
        <f t="shared" si="12"/>
        <v>0</v>
      </c>
      <c r="AE11" s="52">
        <f t="shared" si="13"/>
        <v>82.13</v>
      </c>
      <c r="AF11" s="118">
        <v>0.1522283602150537</v>
      </c>
      <c r="AG11" s="117">
        <v>0.41703709677419354</v>
      </c>
      <c r="AH11" s="54">
        <f t="shared" si="6"/>
        <v>8.8114514629703535</v>
      </c>
      <c r="AI11" s="63">
        <f t="shared" si="7"/>
        <v>7.4649570985206992</v>
      </c>
      <c r="AJ11" s="64">
        <v>143.87840140353433</v>
      </c>
      <c r="AK11" s="61">
        <v>99.532369570526456</v>
      </c>
      <c r="AL11" s="66">
        <v>79.187918773280259</v>
      </c>
      <c r="AM11" s="61">
        <v>159.58563623417865</v>
      </c>
      <c r="AS11" s="121"/>
      <c r="BA11" s="42"/>
      <c r="BB11" s="42"/>
    </row>
    <row r="12" spans="1:54" ht="15" customHeight="1" x14ac:dyDescent="0.25">
      <c r="A12" s="25">
        <v>4</v>
      </c>
      <c r="B12" s="69">
        <v>25.7</v>
      </c>
      <c r="C12" s="51">
        <f t="shared" si="0"/>
        <v>15.538660215876348</v>
      </c>
      <c r="D12" s="52">
        <f t="shared" si="1"/>
        <v>22.475931112085391</v>
      </c>
      <c r="E12" s="59">
        <f t="shared" si="2"/>
        <v>-12.314591327961708</v>
      </c>
      <c r="F12" s="68">
        <v>226.36</v>
      </c>
      <c r="G12" s="52">
        <f t="shared" si="3"/>
        <v>144.60666023905719</v>
      </c>
      <c r="H12" s="52">
        <f t="shared" si="4"/>
        <v>73.0051175279484</v>
      </c>
      <c r="I12" s="53">
        <f t="shared" si="5"/>
        <v>8.7482222329944133</v>
      </c>
      <c r="J12" s="58">
        <v>0</v>
      </c>
      <c r="K12" s="81">
        <v>20.03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20.03</v>
      </c>
      <c r="R12" s="91">
        <v>0</v>
      </c>
      <c r="S12" s="84">
        <v>0</v>
      </c>
      <c r="T12" s="84">
        <v>0</v>
      </c>
      <c r="U12" s="84">
        <v>70.290000000000006</v>
      </c>
      <c r="V12" s="84">
        <v>0</v>
      </c>
      <c r="W12" s="84">
        <v>62.02</v>
      </c>
      <c r="X12" s="94">
        <f t="shared" si="10"/>
        <v>0</v>
      </c>
      <c r="Y12" s="95">
        <f t="shared" si="11"/>
        <v>132.31</v>
      </c>
      <c r="Z12" s="91">
        <v>0</v>
      </c>
      <c r="AA12" s="84">
        <v>0</v>
      </c>
      <c r="AB12" s="84">
        <v>0</v>
      </c>
      <c r="AC12" s="84">
        <v>83.01</v>
      </c>
      <c r="AD12" s="96">
        <f t="shared" si="12"/>
        <v>0</v>
      </c>
      <c r="AE12" s="52">
        <f t="shared" si="13"/>
        <v>83.01</v>
      </c>
      <c r="AF12" s="118">
        <v>0.1522283602150537</v>
      </c>
      <c r="AG12" s="117">
        <v>0.41703709677419354</v>
      </c>
      <c r="AH12" s="54">
        <f t="shared" si="6"/>
        <v>8.5959938727793599</v>
      </c>
      <c r="AI12" s="63">
        <f t="shared" si="7"/>
        <v>7.298371575264099</v>
      </c>
      <c r="AJ12" s="64">
        <v>144.60666023905719</v>
      </c>
      <c r="AK12" s="61">
        <v>98.548660215876353</v>
      </c>
      <c r="AL12" s="66">
        <v>73.0051175279484</v>
      </c>
      <c r="AM12" s="61">
        <v>154.78593111208539</v>
      </c>
      <c r="AS12" s="121"/>
      <c r="BA12" s="42"/>
      <c r="BB12" s="42"/>
    </row>
    <row r="13" spans="1:54" ht="15.75" x14ac:dyDescent="0.25">
      <c r="A13" s="25">
        <v>5</v>
      </c>
      <c r="B13" s="69">
        <v>37.39</v>
      </c>
      <c r="C13" s="51">
        <f t="shared" si="0"/>
        <v>16.685760873175013</v>
      </c>
      <c r="D13" s="52">
        <f t="shared" si="1"/>
        <v>33.080144958546498</v>
      </c>
      <c r="E13" s="59">
        <f t="shared" si="2"/>
        <v>-12.375905831721482</v>
      </c>
      <c r="F13" s="68">
        <v>221.3</v>
      </c>
      <c r="G13" s="52">
        <f t="shared" si="3"/>
        <v>139.79774312051919</v>
      </c>
      <c r="H13" s="52">
        <f t="shared" si="4"/>
        <v>72.946312391589814</v>
      </c>
      <c r="I13" s="53">
        <f t="shared" si="5"/>
        <v>8.5559444878910025</v>
      </c>
      <c r="J13" s="58">
        <v>0</v>
      </c>
      <c r="K13" s="81">
        <v>20.03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20.03</v>
      </c>
      <c r="R13" s="91">
        <v>0</v>
      </c>
      <c r="S13" s="84">
        <v>0</v>
      </c>
      <c r="T13" s="84">
        <v>0</v>
      </c>
      <c r="U13" s="84">
        <v>56.44</v>
      </c>
      <c r="V13" s="84">
        <v>0</v>
      </c>
      <c r="W13" s="84">
        <v>64.400000000000006</v>
      </c>
      <c r="X13" s="94">
        <f t="shared" si="10"/>
        <v>0</v>
      </c>
      <c r="Y13" s="95">
        <f t="shared" si="11"/>
        <v>120.84</v>
      </c>
      <c r="Z13" s="91">
        <v>0</v>
      </c>
      <c r="AA13" s="84">
        <v>0</v>
      </c>
      <c r="AB13" s="84">
        <v>0</v>
      </c>
      <c r="AC13" s="84">
        <v>80.599999999999994</v>
      </c>
      <c r="AD13" s="96">
        <f t="shared" si="12"/>
        <v>0</v>
      </c>
      <c r="AE13" s="52">
        <f t="shared" si="13"/>
        <v>80.599999999999994</v>
      </c>
      <c r="AF13" s="118">
        <v>0.1522283602150537</v>
      </c>
      <c r="AG13" s="117">
        <v>0.41703709677419354</v>
      </c>
      <c r="AH13" s="54">
        <f t="shared" si="6"/>
        <v>8.4037161276759491</v>
      </c>
      <c r="AI13" s="63">
        <f t="shared" si="7"/>
        <v>7.2370570715043243</v>
      </c>
      <c r="AJ13" s="64">
        <v>139.79774312051919</v>
      </c>
      <c r="AK13" s="61">
        <v>97.285760873175008</v>
      </c>
      <c r="AL13" s="66">
        <v>72.946312391589814</v>
      </c>
      <c r="AM13" s="61">
        <v>153.9201449585465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68.55</v>
      </c>
      <c r="C14" s="51">
        <f t="shared" si="0"/>
        <v>52.428903824239242</v>
      </c>
      <c r="D14" s="52">
        <f t="shared" si="1"/>
        <v>29.747924160063008</v>
      </c>
      <c r="E14" s="59">
        <f t="shared" si="2"/>
        <v>-13.626827984302247</v>
      </c>
      <c r="F14" s="68">
        <v>193.71</v>
      </c>
      <c r="G14" s="52">
        <f t="shared" si="3"/>
        <v>120.0952335425598</v>
      </c>
      <c r="H14" s="52">
        <f t="shared" si="4"/>
        <v>64.219404769536993</v>
      </c>
      <c r="I14" s="53">
        <f t="shared" si="5"/>
        <v>9.3953616879032396</v>
      </c>
      <c r="J14" s="58">
        <v>0</v>
      </c>
      <c r="K14" s="81">
        <v>19.850000000000001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19.850000000000001</v>
      </c>
      <c r="R14" s="91">
        <v>0.35</v>
      </c>
      <c r="S14" s="84">
        <v>0</v>
      </c>
      <c r="T14" s="84">
        <v>0</v>
      </c>
      <c r="U14" s="84">
        <v>56.44</v>
      </c>
      <c r="V14" s="84">
        <v>0</v>
      </c>
      <c r="W14" s="84">
        <v>63.9</v>
      </c>
      <c r="X14" s="94">
        <f t="shared" si="10"/>
        <v>0.35</v>
      </c>
      <c r="Y14" s="95">
        <f t="shared" si="11"/>
        <v>120.34</v>
      </c>
      <c r="Z14" s="91">
        <v>0</v>
      </c>
      <c r="AA14" s="84">
        <v>0</v>
      </c>
      <c r="AB14" s="84">
        <v>48.61</v>
      </c>
      <c r="AC14" s="84">
        <v>0</v>
      </c>
      <c r="AD14" s="96">
        <f t="shared" si="12"/>
        <v>48.61</v>
      </c>
      <c r="AE14" s="52">
        <f t="shared" si="13"/>
        <v>0</v>
      </c>
      <c r="AF14" s="118">
        <v>0.18063642473118269</v>
      </c>
      <c r="AG14" s="117">
        <v>0.38862903225806456</v>
      </c>
      <c r="AH14" s="54">
        <f t="shared" si="6"/>
        <v>9.2147252631720562</v>
      </c>
      <c r="AI14" s="63">
        <f t="shared" si="7"/>
        <v>5.8345429834396896</v>
      </c>
      <c r="AJ14" s="64">
        <v>168.7052335425598</v>
      </c>
      <c r="AK14" s="61">
        <v>52.428903824239242</v>
      </c>
      <c r="AL14" s="66">
        <v>64.569404769536987</v>
      </c>
      <c r="AM14" s="61">
        <v>150.08792416006301</v>
      </c>
      <c r="AS14" s="121"/>
      <c r="BA14" s="42"/>
      <c r="BB14" s="42"/>
    </row>
    <row r="15" spans="1:54" ht="15.75" x14ac:dyDescent="0.25">
      <c r="A15" s="25">
        <v>7</v>
      </c>
      <c r="B15" s="69">
        <v>45.42</v>
      </c>
      <c r="C15" s="51">
        <f t="shared" si="0"/>
        <v>48.343423677747253</v>
      </c>
      <c r="D15" s="52">
        <f t="shared" si="1"/>
        <v>11.410720912915551</v>
      </c>
      <c r="E15" s="59">
        <f t="shared" si="2"/>
        <v>-14.334144590662779</v>
      </c>
      <c r="F15" s="68">
        <v>139.71</v>
      </c>
      <c r="G15" s="52">
        <f t="shared" si="3"/>
        <v>62.003500404699608</v>
      </c>
      <c r="H15" s="52">
        <f t="shared" si="4"/>
        <v>68.96434803076346</v>
      </c>
      <c r="I15" s="53">
        <f t="shared" si="5"/>
        <v>8.742151564536961</v>
      </c>
      <c r="J15" s="58">
        <v>0</v>
      </c>
      <c r="K15" s="81">
        <v>19.940000000000001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19.940000000000001</v>
      </c>
      <c r="R15" s="91">
        <v>1.0900000000000001</v>
      </c>
      <c r="S15" s="84">
        <v>0</v>
      </c>
      <c r="T15" s="84">
        <v>0</v>
      </c>
      <c r="U15" s="84">
        <v>57.11</v>
      </c>
      <c r="V15" s="84">
        <v>0</v>
      </c>
      <c r="W15" s="84">
        <v>64.22</v>
      </c>
      <c r="X15" s="94">
        <f t="shared" si="10"/>
        <v>1.0900000000000001</v>
      </c>
      <c r="Y15" s="95">
        <f t="shared" si="11"/>
        <v>121.33</v>
      </c>
      <c r="Z15" s="91">
        <v>2.1</v>
      </c>
      <c r="AA15" s="84">
        <v>0</v>
      </c>
      <c r="AB15" s="84">
        <v>82.58</v>
      </c>
      <c r="AC15" s="84">
        <v>0</v>
      </c>
      <c r="AD15" s="96">
        <f t="shared" si="12"/>
        <v>84.679999999999993</v>
      </c>
      <c r="AE15" s="52">
        <f t="shared" si="13"/>
        <v>0</v>
      </c>
      <c r="AF15" s="118">
        <v>0.18063642473118269</v>
      </c>
      <c r="AG15" s="117">
        <v>0.38862903225806456</v>
      </c>
      <c r="AH15" s="54">
        <f t="shared" si="6"/>
        <v>8.5615151398057776</v>
      </c>
      <c r="AI15" s="63">
        <f t="shared" si="7"/>
        <v>5.2172263770791574</v>
      </c>
      <c r="AJ15" s="64">
        <v>146.6835004046996</v>
      </c>
      <c r="AK15" s="61">
        <v>48.343423677747253</v>
      </c>
      <c r="AL15" s="66">
        <v>70.054348030763464</v>
      </c>
      <c r="AM15" s="61">
        <v>132.74072091291555</v>
      </c>
      <c r="AS15" s="121"/>
      <c r="BA15" s="42"/>
      <c r="BB15" s="42"/>
    </row>
    <row r="16" spans="1:54" ht="15.75" x14ac:dyDescent="0.25">
      <c r="A16" s="25">
        <v>8</v>
      </c>
      <c r="B16" s="69">
        <v>53.12</v>
      </c>
      <c r="C16" s="51">
        <f t="shared" si="0"/>
        <v>50.820837557713872</v>
      </c>
      <c r="D16" s="52">
        <f t="shared" si="1"/>
        <v>16.430056588470492</v>
      </c>
      <c r="E16" s="59">
        <f t="shared" si="2"/>
        <v>-14.130894146184366</v>
      </c>
      <c r="F16" s="68">
        <v>140.43</v>
      </c>
      <c r="G16" s="52">
        <f t="shared" si="3"/>
        <v>64.081742318906279</v>
      </c>
      <c r="H16" s="52">
        <f t="shared" si="4"/>
        <v>67.174812798707777</v>
      </c>
      <c r="I16" s="53">
        <f t="shared" si="5"/>
        <v>9.1734448823859296</v>
      </c>
      <c r="J16" s="58">
        <v>0</v>
      </c>
      <c r="K16" s="81">
        <v>19.940000000000001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19.940000000000001</v>
      </c>
      <c r="R16" s="91">
        <v>9.39</v>
      </c>
      <c r="S16" s="84">
        <v>0</v>
      </c>
      <c r="T16" s="84">
        <v>0</v>
      </c>
      <c r="U16" s="84">
        <v>57.11</v>
      </c>
      <c r="V16" s="84">
        <v>0</v>
      </c>
      <c r="W16" s="84">
        <v>63.78</v>
      </c>
      <c r="X16" s="94">
        <f t="shared" si="10"/>
        <v>9.39</v>
      </c>
      <c r="Y16" s="95">
        <f t="shared" si="11"/>
        <v>120.89</v>
      </c>
      <c r="Z16" s="91">
        <v>5</v>
      </c>
      <c r="AA16" s="84">
        <v>0</v>
      </c>
      <c r="AB16" s="84">
        <v>82.01</v>
      </c>
      <c r="AC16" s="84">
        <v>0</v>
      </c>
      <c r="AD16" s="96">
        <f t="shared" si="12"/>
        <v>87.01</v>
      </c>
      <c r="AE16" s="52">
        <f t="shared" si="13"/>
        <v>0</v>
      </c>
      <c r="AF16" s="118">
        <v>0.18063642473118269</v>
      </c>
      <c r="AG16" s="117">
        <v>0.38862903225806456</v>
      </c>
      <c r="AH16" s="54">
        <f t="shared" si="6"/>
        <v>8.9928084576547462</v>
      </c>
      <c r="AI16" s="63">
        <f t="shared" si="7"/>
        <v>5.4204768215575712</v>
      </c>
      <c r="AJ16" s="64">
        <v>151.09174231890628</v>
      </c>
      <c r="AK16" s="61">
        <v>50.820837557713872</v>
      </c>
      <c r="AL16" s="66">
        <v>76.564812798707777</v>
      </c>
      <c r="AM16" s="61">
        <v>137.32005658847049</v>
      </c>
      <c r="AS16" s="121"/>
      <c r="BA16" s="42"/>
      <c r="BB16" s="42"/>
    </row>
    <row r="17" spans="1:54" ht="15.75" x14ac:dyDescent="0.25">
      <c r="A17" s="25">
        <v>9</v>
      </c>
      <c r="B17" s="69">
        <v>61.08</v>
      </c>
      <c r="C17" s="51">
        <f t="shared" si="0"/>
        <v>51.697530935184012</v>
      </c>
      <c r="D17" s="52">
        <f t="shared" si="1"/>
        <v>23.316269827860367</v>
      </c>
      <c r="E17" s="59">
        <f t="shared" si="2"/>
        <v>-13.933800763044351</v>
      </c>
      <c r="F17" s="68">
        <v>131.44</v>
      </c>
      <c r="G17" s="52">
        <f t="shared" si="3"/>
        <v>63.949042560336821</v>
      </c>
      <c r="H17" s="52">
        <f t="shared" si="4"/>
        <v>58.149554989260857</v>
      </c>
      <c r="I17" s="53">
        <f t="shared" si="5"/>
        <v>9.3414024504023203</v>
      </c>
      <c r="J17" s="58">
        <v>0</v>
      </c>
      <c r="K17" s="81">
        <v>19.940000000000001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19.940000000000001</v>
      </c>
      <c r="R17" s="91">
        <v>19.07</v>
      </c>
      <c r="S17" s="84">
        <v>0</v>
      </c>
      <c r="T17" s="84">
        <v>0</v>
      </c>
      <c r="U17" s="84">
        <v>57.06</v>
      </c>
      <c r="V17" s="84">
        <v>0</v>
      </c>
      <c r="W17" s="84">
        <v>62.91</v>
      </c>
      <c r="X17" s="94">
        <f t="shared" si="10"/>
        <v>19.07</v>
      </c>
      <c r="Y17" s="95">
        <f t="shared" si="11"/>
        <v>119.97</v>
      </c>
      <c r="Z17" s="91">
        <v>9.8000000000000007</v>
      </c>
      <c r="AA17" s="84">
        <v>0</v>
      </c>
      <c r="AB17" s="84">
        <v>80.94</v>
      </c>
      <c r="AC17" s="84">
        <v>0</v>
      </c>
      <c r="AD17" s="96">
        <f t="shared" si="12"/>
        <v>90.74</v>
      </c>
      <c r="AE17" s="52">
        <f t="shared" si="13"/>
        <v>0</v>
      </c>
      <c r="AF17" s="118">
        <v>0.18063642473118269</v>
      </c>
      <c r="AG17" s="117">
        <v>0.38862903225806456</v>
      </c>
      <c r="AH17" s="54">
        <f t="shared" si="6"/>
        <v>9.160766025671137</v>
      </c>
      <c r="AI17" s="63">
        <f t="shared" si="7"/>
        <v>5.6175702046975857</v>
      </c>
      <c r="AJ17" s="64">
        <v>154.68904256033682</v>
      </c>
      <c r="AK17" s="61">
        <v>51.697530935184012</v>
      </c>
      <c r="AL17" s="66">
        <v>77.219554989260857</v>
      </c>
      <c r="AM17" s="61">
        <v>143.28626982786037</v>
      </c>
      <c r="AS17" s="121"/>
      <c r="BA17" s="42"/>
      <c r="BB17" s="42"/>
    </row>
    <row r="18" spans="1:54" ht="15.75" x14ac:dyDescent="0.25">
      <c r="A18" s="25">
        <v>10</v>
      </c>
      <c r="B18" s="69">
        <v>61.64</v>
      </c>
      <c r="C18" s="51">
        <f t="shared" si="0"/>
        <v>53.337183138925937</v>
      </c>
      <c r="D18" s="52">
        <f t="shared" si="1"/>
        <v>22.438218716919721</v>
      </c>
      <c r="E18" s="59">
        <f t="shared" si="2"/>
        <v>-14.135401855845638</v>
      </c>
      <c r="F18" s="68">
        <v>78.48</v>
      </c>
      <c r="G18" s="52">
        <f t="shared" si="3"/>
        <v>16.39919172316651</v>
      </c>
      <c r="H18" s="52">
        <f t="shared" si="4"/>
        <v>54.461155688375811</v>
      </c>
      <c r="I18" s="53">
        <f t="shared" si="5"/>
        <v>7.6196525884576607</v>
      </c>
      <c r="J18" s="58">
        <v>0</v>
      </c>
      <c r="K18" s="81">
        <v>20.149999999999999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20.149999999999999</v>
      </c>
      <c r="R18" s="91">
        <v>25.34</v>
      </c>
      <c r="S18" s="84">
        <v>0</v>
      </c>
      <c r="T18" s="84">
        <v>0</v>
      </c>
      <c r="U18" s="84">
        <v>57.08</v>
      </c>
      <c r="V18" s="84">
        <v>0</v>
      </c>
      <c r="W18" s="84">
        <v>62.42</v>
      </c>
      <c r="X18" s="94">
        <f t="shared" si="10"/>
        <v>25.34</v>
      </c>
      <c r="Y18" s="95">
        <f t="shared" si="11"/>
        <v>119.5</v>
      </c>
      <c r="Z18" s="91">
        <v>11</v>
      </c>
      <c r="AA18" s="84">
        <v>0</v>
      </c>
      <c r="AB18" s="84">
        <v>81.12</v>
      </c>
      <c r="AC18" s="84">
        <v>0</v>
      </c>
      <c r="AD18" s="96">
        <f t="shared" si="12"/>
        <v>92.12</v>
      </c>
      <c r="AE18" s="52">
        <f t="shared" si="13"/>
        <v>0</v>
      </c>
      <c r="AF18" s="118">
        <v>0.18063642473118269</v>
      </c>
      <c r="AG18" s="117">
        <v>0.38862903225806456</v>
      </c>
      <c r="AH18" s="54">
        <f t="shared" si="6"/>
        <v>7.4390161637264782</v>
      </c>
      <c r="AI18" s="63">
        <f t="shared" si="7"/>
        <v>5.6259691118962962</v>
      </c>
      <c r="AJ18" s="64">
        <v>108.51919172316651</v>
      </c>
      <c r="AK18" s="61">
        <v>53.337183138925937</v>
      </c>
      <c r="AL18" s="66">
        <v>79.801155688375815</v>
      </c>
      <c r="AM18" s="61">
        <v>141.93821871691972</v>
      </c>
      <c r="AS18" s="121"/>
      <c r="BA18" s="42"/>
      <c r="BB18" s="42"/>
    </row>
    <row r="19" spans="1:54" ht="15.75" x14ac:dyDescent="0.25">
      <c r="A19" s="25">
        <v>11</v>
      </c>
      <c r="B19" s="69">
        <v>60.33</v>
      </c>
      <c r="C19" s="51">
        <f t="shared" si="0"/>
        <v>54.355292439148464</v>
      </c>
      <c r="D19" s="52">
        <f t="shared" si="1"/>
        <v>20.107545834737451</v>
      </c>
      <c r="E19" s="59">
        <f t="shared" si="2"/>
        <v>-14.132838273885893</v>
      </c>
      <c r="F19" s="68">
        <v>102.84</v>
      </c>
      <c r="G19" s="52">
        <f t="shared" si="3"/>
        <v>33.769959580068672</v>
      </c>
      <c r="H19" s="52">
        <f t="shared" si="4"/>
        <v>60.245810178442696</v>
      </c>
      <c r="I19" s="53">
        <f t="shared" si="5"/>
        <v>8.8242302414886709</v>
      </c>
      <c r="J19" s="58">
        <v>0</v>
      </c>
      <c r="K19" s="81">
        <v>20.12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20.12</v>
      </c>
      <c r="R19" s="91">
        <v>27.64</v>
      </c>
      <c r="S19" s="84">
        <v>0</v>
      </c>
      <c r="T19" s="84">
        <v>0</v>
      </c>
      <c r="U19" s="84">
        <v>57.2</v>
      </c>
      <c r="V19" s="84">
        <v>0</v>
      </c>
      <c r="W19" s="84">
        <v>62.66</v>
      </c>
      <c r="X19" s="94">
        <f t="shared" si="10"/>
        <v>27.64</v>
      </c>
      <c r="Y19" s="95">
        <f t="shared" si="11"/>
        <v>119.86</v>
      </c>
      <c r="Z19" s="91">
        <v>15.2</v>
      </c>
      <c r="AA19" s="84">
        <v>0</v>
      </c>
      <c r="AB19" s="84">
        <v>81.96</v>
      </c>
      <c r="AC19" s="84">
        <v>0</v>
      </c>
      <c r="AD19" s="96">
        <f t="shared" si="12"/>
        <v>97.16</v>
      </c>
      <c r="AE19" s="52">
        <f t="shared" si="13"/>
        <v>0</v>
      </c>
      <c r="AF19" s="118">
        <v>0.18063642473118269</v>
      </c>
      <c r="AG19" s="117">
        <v>0.38862903225806456</v>
      </c>
      <c r="AH19" s="54">
        <f t="shared" si="6"/>
        <v>8.6435938167574875</v>
      </c>
      <c r="AI19" s="63">
        <f t="shared" si="7"/>
        <v>5.5985326938560434</v>
      </c>
      <c r="AJ19" s="64">
        <v>130.92995958006867</v>
      </c>
      <c r="AK19" s="61">
        <v>54.355292439148464</v>
      </c>
      <c r="AL19" s="66">
        <v>87.885810178442696</v>
      </c>
      <c r="AM19" s="61">
        <v>139.96754583473745</v>
      </c>
      <c r="AS19" s="121"/>
      <c r="BA19" s="42"/>
      <c r="BB19" s="42"/>
    </row>
    <row r="20" spans="1:54" ht="15.75" x14ac:dyDescent="0.25">
      <c r="A20" s="25">
        <v>12</v>
      </c>
      <c r="B20" s="69">
        <v>48.7</v>
      </c>
      <c r="C20" s="51">
        <f t="shared" si="0"/>
        <v>48.431519106682465</v>
      </c>
      <c r="D20" s="52">
        <f t="shared" si="1"/>
        <v>14.691191694528101</v>
      </c>
      <c r="E20" s="59">
        <f t="shared" si="2"/>
        <v>-14.422710801210537</v>
      </c>
      <c r="F20" s="68">
        <v>124.96</v>
      </c>
      <c r="G20" s="52">
        <f t="shared" si="3"/>
        <v>58.463889798735678</v>
      </c>
      <c r="H20" s="52">
        <f t="shared" si="4"/>
        <v>56.765213061437933</v>
      </c>
      <c r="I20" s="53">
        <f t="shared" si="5"/>
        <v>9.7308971398264035</v>
      </c>
      <c r="J20" s="58">
        <v>0</v>
      </c>
      <c r="K20" s="81">
        <v>20.07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20.07</v>
      </c>
      <c r="R20" s="91">
        <v>27.58</v>
      </c>
      <c r="S20" s="84">
        <v>0</v>
      </c>
      <c r="T20" s="84">
        <v>0</v>
      </c>
      <c r="U20" s="84">
        <v>56.83</v>
      </c>
      <c r="V20" s="84">
        <v>0</v>
      </c>
      <c r="W20" s="84">
        <v>62.57</v>
      </c>
      <c r="X20" s="94">
        <f t="shared" si="10"/>
        <v>27.58</v>
      </c>
      <c r="Y20" s="95">
        <f t="shared" si="11"/>
        <v>119.4</v>
      </c>
      <c r="Z20" s="91">
        <v>17</v>
      </c>
      <c r="AA20" s="84">
        <v>0</v>
      </c>
      <c r="AB20" s="84">
        <v>81.96</v>
      </c>
      <c r="AC20" s="84">
        <v>0</v>
      </c>
      <c r="AD20" s="96">
        <f t="shared" si="12"/>
        <v>98.96</v>
      </c>
      <c r="AE20" s="52">
        <f t="shared" si="13"/>
        <v>0</v>
      </c>
      <c r="AF20" s="118">
        <v>0.18063642473118269</v>
      </c>
      <c r="AG20" s="117">
        <v>0.38862903225806456</v>
      </c>
      <c r="AH20" s="54">
        <f t="shared" si="6"/>
        <v>9.5502607150952201</v>
      </c>
      <c r="AI20" s="63">
        <f t="shared" si="7"/>
        <v>5.2586601665313992</v>
      </c>
      <c r="AJ20" s="64">
        <v>157.42388979873567</v>
      </c>
      <c r="AK20" s="61">
        <v>48.431519106682465</v>
      </c>
      <c r="AL20" s="66">
        <v>84.345213061437931</v>
      </c>
      <c r="AM20" s="61">
        <v>134.09119169452811</v>
      </c>
      <c r="AS20" s="121"/>
      <c r="BA20" s="42"/>
      <c r="BB20" s="42"/>
    </row>
    <row r="21" spans="1:54" ht="15.75" x14ac:dyDescent="0.25">
      <c r="A21" s="25">
        <v>13</v>
      </c>
      <c r="B21" s="69">
        <v>58.36</v>
      </c>
      <c r="C21" s="51">
        <f t="shared" si="0"/>
        <v>43.294464297317134</v>
      </c>
      <c r="D21" s="52">
        <f t="shared" si="1"/>
        <v>29.250560320885512</v>
      </c>
      <c r="E21" s="59">
        <f t="shared" si="2"/>
        <v>-14.185024618202613</v>
      </c>
      <c r="F21" s="68">
        <v>126.5</v>
      </c>
      <c r="G21" s="52">
        <f t="shared" si="3"/>
        <v>65.400063163476702</v>
      </c>
      <c r="H21" s="52">
        <f t="shared" si="4"/>
        <v>51.420719017134537</v>
      </c>
      <c r="I21" s="53">
        <f t="shared" si="5"/>
        <v>9.6792178193887324</v>
      </c>
      <c r="J21" s="58">
        <v>0</v>
      </c>
      <c r="K21" s="81">
        <v>20.07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20.07</v>
      </c>
      <c r="R21" s="91">
        <v>26.32</v>
      </c>
      <c r="S21" s="84">
        <v>0</v>
      </c>
      <c r="T21" s="84">
        <v>0</v>
      </c>
      <c r="U21" s="84">
        <v>56.62</v>
      </c>
      <c r="V21" s="84">
        <v>0</v>
      </c>
      <c r="W21" s="84">
        <v>61.61</v>
      </c>
      <c r="X21" s="94">
        <f t="shared" si="10"/>
        <v>26.32</v>
      </c>
      <c r="Y21" s="95">
        <f t="shared" si="11"/>
        <v>118.22999999999999</v>
      </c>
      <c r="Z21" s="91">
        <v>15.4</v>
      </c>
      <c r="AA21" s="84">
        <v>0</v>
      </c>
      <c r="AB21" s="84">
        <v>81.92</v>
      </c>
      <c r="AC21" s="84">
        <v>0</v>
      </c>
      <c r="AD21" s="96">
        <f t="shared" si="12"/>
        <v>97.320000000000007</v>
      </c>
      <c r="AE21" s="52">
        <f t="shared" si="13"/>
        <v>0</v>
      </c>
      <c r="AF21" s="118">
        <v>0.18063642473118269</v>
      </c>
      <c r="AG21" s="117">
        <v>0.38862903225806456</v>
      </c>
      <c r="AH21" s="54">
        <f t="shared" si="6"/>
        <v>9.498581394657549</v>
      </c>
      <c r="AI21" s="63">
        <f t="shared" si="7"/>
        <v>5.4963463495393228</v>
      </c>
      <c r="AJ21" s="64">
        <v>162.72006316347671</v>
      </c>
      <c r="AK21" s="61">
        <v>43.294464297317134</v>
      </c>
      <c r="AL21" s="66">
        <v>77.740719017134538</v>
      </c>
      <c r="AM21" s="61">
        <v>147.4805603208855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55.5</v>
      </c>
      <c r="C22" s="51">
        <f t="shared" si="0"/>
        <v>52.294395564728553</v>
      </c>
      <c r="D22" s="52">
        <f t="shared" si="1"/>
        <v>18.143251980921647</v>
      </c>
      <c r="E22" s="59">
        <f t="shared" si="2"/>
        <v>-14.937647545650178</v>
      </c>
      <c r="F22" s="68">
        <v>115.65</v>
      </c>
      <c r="G22" s="52">
        <f t="shared" si="3"/>
        <v>43.55039360270419</v>
      </c>
      <c r="H22" s="52">
        <f t="shared" si="4"/>
        <v>62.967580901138689</v>
      </c>
      <c r="I22" s="53">
        <f t="shared" si="5"/>
        <v>9.1320254961571337</v>
      </c>
      <c r="J22" s="58">
        <v>0</v>
      </c>
      <c r="K22" s="81">
        <v>20.7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20.7</v>
      </c>
      <c r="R22" s="91">
        <v>24.44</v>
      </c>
      <c r="S22" s="84">
        <v>0</v>
      </c>
      <c r="T22" s="84">
        <v>0</v>
      </c>
      <c r="U22" s="84">
        <v>54.96</v>
      </c>
      <c r="V22" s="84">
        <v>0</v>
      </c>
      <c r="W22" s="84">
        <v>61.12</v>
      </c>
      <c r="X22" s="94">
        <f t="shared" si="10"/>
        <v>24.44</v>
      </c>
      <c r="Y22" s="95">
        <f t="shared" si="11"/>
        <v>116.08</v>
      </c>
      <c r="Z22" s="91">
        <v>13.7</v>
      </c>
      <c r="AA22" s="84">
        <v>0</v>
      </c>
      <c r="AB22" s="84">
        <v>81.95</v>
      </c>
      <c r="AC22" s="84">
        <v>0</v>
      </c>
      <c r="AD22" s="96">
        <f t="shared" si="12"/>
        <v>95.65</v>
      </c>
      <c r="AE22" s="52">
        <f t="shared" si="13"/>
        <v>0</v>
      </c>
      <c r="AF22" s="118">
        <v>0.18063642473118269</v>
      </c>
      <c r="AG22" s="117">
        <v>0.38862903225806456</v>
      </c>
      <c r="AH22" s="54">
        <f t="shared" si="6"/>
        <v>8.9513890714259503</v>
      </c>
      <c r="AI22" s="63">
        <f t="shared" si="7"/>
        <v>5.3737234220917571</v>
      </c>
      <c r="AJ22" s="64">
        <v>139.2003936027042</v>
      </c>
      <c r="AK22" s="61">
        <v>52.294395564728553</v>
      </c>
      <c r="AL22" s="66">
        <v>87.407580901138687</v>
      </c>
      <c r="AM22" s="61">
        <v>134.22325198092165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61.86</v>
      </c>
      <c r="C23" s="51">
        <f t="shared" si="0"/>
        <v>54.480577677791551</v>
      </c>
      <c r="D23" s="52">
        <f t="shared" si="1"/>
        <v>21.505654858494879</v>
      </c>
      <c r="E23" s="59">
        <f t="shared" si="2"/>
        <v>-16.081370967741936</v>
      </c>
      <c r="F23" s="68">
        <v>130.02000000000001</v>
      </c>
      <c r="G23" s="52">
        <f t="shared" si="3"/>
        <v>51.480742978436723</v>
      </c>
      <c r="H23" s="52">
        <f t="shared" si="4"/>
        <v>68.930718260710833</v>
      </c>
      <c r="I23" s="53">
        <f t="shared" si="5"/>
        <v>9.6085387608524471</v>
      </c>
      <c r="J23" s="58">
        <v>0</v>
      </c>
      <c r="K23" s="81">
        <v>20.07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20.07</v>
      </c>
      <c r="R23" s="91">
        <v>25.69</v>
      </c>
      <c r="S23" s="84">
        <v>0</v>
      </c>
      <c r="T23" s="84">
        <v>0</v>
      </c>
      <c r="U23" s="84">
        <v>54.96</v>
      </c>
      <c r="V23" s="84">
        <v>0</v>
      </c>
      <c r="W23" s="84">
        <v>61.87</v>
      </c>
      <c r="X23" s="94">
        <f t="shared" si="10"/>
        <v>25.69</v>
      </c>
      <c r="Y23" s="95">
        <f t="shared" si="11"/>
        <v>116.83</v>
      </c>
      <c r="Z23" s="91">
        <v>11</v>
      </c>
      <c r="AA23" s="84">
        <v>0</v>
      </c>
      <c r="AB23" s="84">
        <v>81.569999999999993</v>
      </c>
      <c r="AC23" s="84">
        <v>0</v>
      </c>
      <c r="AD23" s="96">
        <f t="shared" si="12"/>
        <v>92.57</v>
      </c>
      <c r="AE23" s="52">
        <f t="shared" si="13"/>
        <v>0</v>
      </c>
      <c r="AF23" s="118">
        <v>0.18063642473118269</v>
      </c>
      <c r="AG23" s="117">
        <v>0.38862903225806456</v>
      </c>
      <c r="AH23" s="54">
        <f t="shared" si="6"/>
        <v>9.4279023361212637</v>
      </c>
      <c r="AI23" s="63">
        <v>3.6</v>
      </c>
      <c r="AJ23" s="64">
        <v>144.05074297843672</v>
      </c>
      <c r="AK23" s="61">
        <v>54.480577677791551</v>
      </c>
      <c r="AL23" s="66">
        <v>94.620718260710831</v>
      </c>
      <c r="AM23" s="61">
        <v>138.33565485849488</v>
      </c>
      <c r="AS23" s="121"/>
      <c r="BA23" s="42"/>
      <c r="BB23" s="42"/>
    </row>
    <row r="24" spans="1:54" ht="15.75" x14ac:dyDescent="0.25">
      <c r="A24" s="25">
        <v>16</v>
      </c>
      <c r="B24" s="69">
        <v>74.61</v>
      </c>
      <c r="C24" s="51">
        <f t="shared" si="0"/>
        <v>52.828182938495949</v>
      </c>
      <c r="D24" s="52">
        <f t="shared" si="1"/>
        <v>36.168495769375426</v>
      </c>
      <c r="E24" s="59">
        <f t="shared" si="2"/>
        <v>-14.386678707871367</v>
      </c>
      <c r="F24" s="68">
        <v>142.69</v>
      </c>
      <c r="G24" s="52">
        <f t="shared" si="3"/>
        <v>58.45687634598481</v>
      </c>
      <c r="H24" s="52">
        <f t="shared" si="4"/>
        <v>74.222170072539029</v>
      </c>
      <c r="I24" s="53">
        <f t="shared" si="5"/>
        <v>10.01095358147618</v>
      </c>
      <c r="J24" s="58">
        <v>0</v>
      </c>
      <c r="K24" s="81">
        <v>20.7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20.7</v>
      </c>
      <c r="R24" s="91">
        <v>24.909999999999997</v>
      </c>
      <c r="S24" s="84">
        <v>0</v>
      </c>
      <c r="T24" s="84">
        <v>0</v>
      </c>
      <c r="U24" s="84">
        <v>54.59</v>
      </c>
      <c r="V24" s="84">
        <v>0</v>
      </c>
      <c r="W24" s="84">
        <v>62.06</v>
      </c>
      <c r="X24" s="94">
        <f t="shared" si="10"/>
        <v>24.909999999999997</v>
      </c>
      <c r="Y24" s="95">
        <f t="shared" si="11"/>
        <v>116.65</v>
      </c>
      <c r="Z24" s="91">
        <v>8.8000000000000007</v>
      </c>
      <c r="AA24" s="84">
        <v>0</v>
      </c>
      <c r="AB24" s="84">
        <v>82.47</v>
      </c>
      <c r="AC24" s="84">
        <v>0</v>
      </c>
      <c r="AD24" s="96">
        <f t="shared" si="12"/>
        <v>91.27</v>
      </c>
      <c r="AE24" s="52">
        <f t="shared" si="13"/>
        <v>0</v>
      </c>
      <c r="AF24" s="118">
        <v>0.18063642473118269</v>
      </c>
      <c r="AG24" s="117">
        <v>0.38862903225806456</v>
      </c>
      <c r="AH24" s="54">
        <f t="shared" si="6"/>
        <v>9.8303171567449965</v>
      </c>
      <c r="AI24" s="63">
        <f t="shared" si="7"/>
        <v>5.924692259870568</v>
      </c>
      <c r="AJ24" s="64">
        <v>149.72687634598481</v>
      </c>
      <c r="AK24" s="61">
        <v>52.828182938495949</v>
      </c>
      <c r="AL24" s="66">
        <v>99.132170072539026</v>
      </c>
      <c r="AM24" s="61">
        <v>152.81849576937543</v>
      </c>
      <c r="AS24" s="121"/>
      <c r="BA24" s="42"/>
      <c r="BB24" s="42"/>
    </row>
    <row r="25" spans="1:54" ht="15.75" x14ac:dyDescent="0.25">
      <c r="A25" s="25">
        <v>17</v>
      </c>
      <c r="B25" s="69">
        <v>41.98</v>
      </c>
      <c r="C25" s="51">
        <f t="shared" si="0"/>
        <v>48.683802035346481</v>
      </c>
      <c r="D25" s="52">
        <f t="shared" si="1"/>
        <v>8.3444294314158185</v>
      </c>
      <c r="E25" s="59">
        <f t="shared" si="2"/>
        <v>-15.048231466762301</v>
      </c>
      <c r="F25" s="68">
        <v>167.66</v>
      </c>
      <c r="G25" s="52">
        <f t="shared" si="3"/>
        <v>87.119095032067818</v>
      </c>
      <c r="H25" s="52">
        <f t="shared" si="4"/>
        <v>70.50601168124598</v>
      </c>
      <c r="I25" s="53">
        <f t="shared" si="5"/>
        <v>10.034893286686192</v>
      </c>
      <c r="J25" s="58">
        <v>0</v>
      </c>
      <c r="K25" s="81">
        <v>20.7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20.7</v>
      </c>
      <c r="R25" s="91">
        <v>8.15</v>
      </c>
      <c r="S25" s="84">
        <v>0</v>
      </c>
      <c r="T25" s="84">
        <v>0</v>
      </c>
      <c r="U25" s="84">
        <v>63.13</v>
      </c>
      <c r="V25" s="84">
        <v>0</v>
      </c>
      <c r="W25" s="84">
        <v>62.52</v>
      </c>
      <c r="X25" s="94">
        <f t="shared" si="10"/>
        <v>8.15</v>
      </c>
      <c r="Y25" s="95">
        <f t="shared" si="11"/>
        <v>125.65</v>
      </c>
      <c r="Z25" s="91">
        <v>1.9</v>
      </c>
      <c r="AA25" s="84">
        <v>0</v>
      </c>
      <c r="AB25" s="84">
        <v>81.790000000000006</v>
      </c>
      <c r="AC25" s="84">
        <v>0</v>
      </c>
      <c r="AD25" s="96">
        <f t="shared" si="12"/>
        <v>83.690000000000012</v>
      </c>
      <c r="AE25" s="52">
        <f t="shared" si="13"/>
        <v>0</v>
      </c>
      <c r="AF25" s="118">
        <v>0.18063642473118269</v>
      </c>
      <c r="AG25" s="117">
        <v>0.38862903225806456</v>
      </c>
      <c r="AH25" s="54">
        <f t="shared" si="6"/>
        <v>9.8542568619550082</v>
      </c>
      <c r="AI25" s="63">
        <f t="shared" si="7"/>
        <v>5.2631395009796336</v>
      </c>
      <c r="AJ25" s="64">
        <v>170.80909503206783</v>
      </c>
      <c r="AK25" s="61">
        <v>48.683802035346481</v>
      </c>
      <c r="AL25" s="66">
        <v>78.656011681245985</v>
      </c>
      <c r="AM25" s="61">
        <v>133.99442943141582</v>
      </c>
      <c r="AS25" s="121"/>
      <c r="BA25" s="42"/>
      <c r="BB25" s="42"/>
    </row>
    <row r="26" spans="1:54" ht="15.75" x14ac:dyDescent="0.25">
      <c r="A26" s="25">
        <v>18</v>
      </c>
      <c r="B26" s="69">
        <v>48.95</v>
      </c>
      <c r="C26" s="51">
        <f t="shared" si="0"/>
        <v>39.541912260241638</v>
      </c>
      <c r="D26" s="52">
        <f t="shared" si="1"/>
        <v>23.475807991709416</v>
      </c>
      <c r="E26" s="59">
        <f t="shared" si="2"/>
        <v>-14.067720251951039</v>
      </c>
      <c r="F26" s="68">
        <v>188.35</v>
      </c>
      <c r="G26" s="52">
        <f t="shared" si="3"/>
        <v>96.442658165006364</v>
      </c>
      <c r="H26" s="52">
        <f t="shared" si="4"/>
        <v>81.484473133635774</v>
      </c>
      <c r="I26" s="53">
        <f t="shared" si="5"/>
        <v>10.422868701357864</v>
      </c>
      <c r="J26" s="58">
        <v>0</v>
      </c>
      <c r="K26" s="81">
        <v>20.07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20.07</v>
      </c>
      <c r="R26" s="91">
        <v>0</v>
      </c>
      <c r="S26" s="84">
        <v>0</v>
      </c>
      <c r="T26" s="84">
        <v>0</v>
      </c>
      <c r="U26" s="84">
        <v>68.709999999999994</v>
      </c>
      <c r="V26" s="84">
        <v>0</v>
      </c>
      <c r="W26" s="84">
        <v>63.12</v>
      </c>
      <c r="X26" s="94">
        <f t="shared" si="10"/>
        <v>0</v>
      </c>
      <c r="Y26" s="95">
        <f t="shared" si="11"/>
        <v>131.82999999999998</v>
      </c>
      <c r="Z26" s="91">
        <v>0</v>
      </c>
      <c r="AA26" s="84">
        <v>0</v>
      </c>
      <c r="AB26" s="84">
        <v>81.36</v>
      </c>
      <c r="AC26" s="84">
        <v>0</v>
      </c>
      <c r="AD26" s="96">
        <f t="shared" si="12"/>
        <v>81.36</v>
      </c>
      <c r="AE26" s="52">
        <f t="shared" si="13"/>
        <v>0</v>
      </c>
      <c r="AF26" s="118">
        <v>0.18063642473118269</v>
      </c>
      <c r="AG26" s="117">
        <v>0.38862903225806456</v>
      </c>
      <c r="AH26" s="54">
        <f t="shared" si="6"/>
        <v>10.24223227662668</v>
      </c>
      <c r="AI26" s="63">
        <f t="shared" si="7"/>
        <v>5.6136507157908966</v>
      </c>
      <c r="AJ26" s="64">
        <v>177.80265816500636</v>
      </c>
      <c r="AK26" s="61">
        <v>39.541912260241638</v>
      </c>
      <c r="AL26" s="128">
        <v>81.484473133635774</v>
      </c>
      <c r="AM26" s="61">
        <v>155.3058079917094</v>
      </c>
      <c r="AS26" s="121"/>
      <c r="BA26" s="42"/>
      <c r="BB26" s="42"/>
    </row>
    <row r="27" spans="1:54" ht="15.75" x14ac:dyDescent="0.25">
      <c r="A27" s="25">
        <v>19</v>
      </c>
      <c r="B27" s="69">
        <v>74.3</v>
      </c>
      <c r="C27" s="51">
        <f t="shared" si="0"/>
        <v>46.780148572594179</v>
      </c>
      <c r="D27" s="52">
        <f t="shared" si="1"/>
        <v>40.744379344735478</v>
      </c>
      <c r="E27" s="59">
        <f t="shared" si="2"/>
        <v>-13.224527917329658</v>
      </c>
      <c r="F27" s="68">
        <v>230.23</v>
      </c>
      <c r="G27" s="52">
        <f t="shared" si="3"/>
        <v>127.21973172382197</v>
      </c>
      <c r="H27" s="52">
        <f t="shared" si="4"/>
        <v>91.010035117182255</v>
      </c>
      <c r="I27" s="53">
        <f t="shared" si="5"/>
        <v>12.000233158995748</v>
      </c>
      <c r="J27" s="58">
        <v>0</v>
      </c>
      <c r="K27" s="81">
        <v>19.989999999999998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19.989999999999998</v>
      </c>
      <c r="R27" s="91">
        <v>0</v>
      </c>
      <c r="S27" s="84">
        <v>0</v>
      </c>
      <c r="T27" s="84">
        <v>0</v>
      </c>
      <c r="U27" s="84">
        <v>70.31</v>
      </c>
      <c r="V27" s="84">
        <v>0</v>
      </c>
      <c r="W27" s="84">
        <v>63.51</v>
      </c>
      <c r="X27" s="94">
        <f t="shared" si="10"/>
        <v>0</v>
      </c>
      <c r="Y27" s="95">
        <f t="shared" si="11"/>
        <v>133.82</v>
      </c>
      <c r="Z27" s="91">
        <v>0</v>
      </c>
      <c r="AA27" s="84">
        <v>0</v>
      </c>
      <c r="AB27" s="84">
        <v>80.989999999999995</v>
      </c>
      <c r="AC27" s="84">
        <v>0</v>
      </c>
      <c r="AD27" s="96">
        <f t="shared" si="12"/>
        <v>80.989999999999995</v>
      </c>
      <c r="AE27" s="52">
        <f t="shared" si="13"/>
        <v>0</v>
      </c>
      <c r="AF27" s="118">
        <v>0.18063642473118269</v>
      </c>
      <c r="AG27" s="117">
        <v>0.38862903225806456</v>
      </c>
      <c r="AH27" s="54">
        <f t="shared" si="6"/>
        <v>11.819596734264564</v>
      </c>
      <c r="AI27" s="63">
        <f t="shared" si="7"/>
        <v>6.3768430504122762</v>
      </c>
      <c r="AJ27" s="64">
        <v>208.20973172382196</v>
      </c>
      <c r="AK27" s="61">
        <v>46.780148572594179</v>
      </c>
      <c r="AL27" s="128">
        <v>91.010035117182255</v>
      </c>
      <c r="AM27" s="61">
        <v>174.56437934473547</v>
      </c>
      <c r="AS27" s="121"/>
      <c r="BA27" s="42"/>
      <c r="BB27" s="42"/>
    </row>
    <row r="28" spans="1:54" ht="15.75" x14ac:dyDescent="0.25">
      <c r="A28" s="25">
        <v>20</v>
      </c>
      <c r="B28" s="69">
        <v>68.11</v>
      </c>
      <c r="C28" s="51">
        <f t="shared" si="0"/>
        <v>44.332186403592232</v>
      </c>
      <c r="D28" s="52">
        <f t="shared" si="1"/>
        <v>37.221838527886604</v>
      </c>
      <c r="E28" s="59">
        <f t="shared" si="2"/>
        <v>-13.444024931478827</v>
      </c>
      <c r="F28" s="68">
        <v>228.31</v>
      </c>
      <c r="G28" s="52">
        <f t="shared" si="3"/>
        <v>127.93678763592504</v>
      </c>
      <c r="H28" s="52">
        <f t="shared" si="4"/>
        <v>88.471398357683498</v>
      </c>
      <c r="I28" s="53">
        <f t="shared" si="5"/>
        <v>11.901814006391483</v>
      </c>
      <c r="J28" s="58">
        <v>0</v>
      </c>
      <c r="K28" s="81">
        <v>19.989999999999998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19.989999999999998</v>
      </c>
      <c r="R28" s="91">
        <v>0</v>
      </c>
      <c r="S28" s="84">
        <v>0</v>
      </c>
      <c r="T28" s="84">
        <v>0</v>
      </c>
      <c r="U28" s="84">
        <v>69.48</v>
      </c>
      <c r="V28" s="84">
        <v>0</v>
      </c>
      <c r="W28" s="84">
        <v>62.69</v>
      </c>
      <c r="X28" s="94">
        <f t="shared" si="10"/>
        <v>0</v>
      </c>
      <c r="Y28" s="95">
        <f t="shared" si="11"/>
        <v>132.17000000000002</v>
      </c>
      <c r="Z28" s="91">
        <v>0</v>
      </c>
      <c r="AA28" s="84">
        <v>0</v>
      </c>
      <c r="AB28" s="84">
        <v>80.319999999999993</v>
      </c>
      <c r="AC28" s="84">
        <v>0</v>
      </c>
      <c r="AD28" s="96">
        <f t="shared" si="12"/>
        <v>80.319999999999993</v>
      </c>
      <c r="AE28" s="52">
        <f t="shared" si="13"/>
        <v>0</v>
      </c>
      <c r="AF28" s="118">
        <v>0.18063642473118269</v>
      </c>
      <c r="AG28" s="117">
        <v>0.38862903225806456</v>
      </c>
      <c r="AH28" s="54">
        <f t="shared" si="6"/>
        <v>11.721177581660299</v>
      </c>
      <c r="AI28" s="63">
        <f t="shared" si="7"/>
        <v>6.1573460362631067</v>
      </c>
      <c r="AJ28" s="64">
        <v>208.25678763592504</v>
      </c>
      <c r="AK28" s="61">
        <v>44.332186403592232</v>
      </c>
      <c r="AL28" s="128">
        <v>88.471398357683498</v>
      </c>
      <c r="AM28" s="61">
        <v>169.39183852788662</v>
      </c>
      <c r="AS28" s="121"/>
      <c r="BA28" s="42"/>
      <c r="BB28" s="42"/>
    </row>
    <row r="29" spans="1:54" ht="15.75" x14ac:dyDescent="0.25">
      <c r="A29" s="25">
        <v>21</v>
      </c>
      <c r="B29" s="69">
        <v>71.650000000000006</v>
      </c>
      <c r="C29" s="51">
        <f t="shared" si="0"/>
        <v>45.275274473430699</v>
      </c>
      <c r="D29" s="52">
        <f t="shared" si="1"/>
        <v>39.66812640375818</v>
      </c>
      <c r="E29" s="59">
        <f t="shared" si="2"/>
        <v>-13.293400877188878</v>
      </c>
      <c r="F29" s="68">
        <v>226.56</v>
      </c>
      <c r="G29" s="52">
        <f t="shared" si="3"/>
        <v>128.38604086274074</v>
      </c>
      <c r="H29" s="52">
        <f t="shared" si="4"/>
        <v>86.288864985492495</v>
      </c>
      <c r="I29" s="53">
        <f t="shared" si="5"/>
        <v>11.885094151766744</v>
      </c>
      <c r="J29" s="58">
        <v>0</v>
      </c>
      <c r="K29" s="81">
        <v>19.989999999999998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19.989999999999998</v>
      </c>
      <c r="R29" s="91">
        <v>0</v>
      </c>
      <c r="S29" s="84">
        <v>0</v>
      </c>
      <c r="T29" s="84">
        <v>0</v>
      </c>
      <c r="U29" s="84">
        <v>69.78</v>
      </c>
      <c r="V29" s="84">
        <v>0</v>
      </c>
      <c r="W29" s="84">
        <v>64.23</v>
      </c>
      <c r="X29" s="94">
        <f t="shared" si="10"/>
        <v>0</v>
      </c>
      <c r="Y29" s="95">
        <f t="shared" si="11"/>
        <v>134.01</v>
      </c>
      <c r="Z29" s="91">
        <v>0</v>
      </c>
      <c r="AA29" s="84">
        <v>0</v>
      </c>
      <c r="AB29" s="84">
        <v>81.63</v>
      </c>
      <c r="AC29" s="84">
        <v>0</v>
      </c>
      <c r="AD29" s="96">
        <f t="shared" si="12"/>
        <v>81.63</v>
      </c>
      <c r="AE29" s="52">
        <f t="shared" si="13"/>
        <v>0</v>
      </c>
      <c r="AF29" s="118">
        <v>0.18063642473118269</v>
      </c>
      <c r="AG29" s="117">
        <v>0.38862903225806456</v>
      </c>
      <c r="AH29" s="54">
        <f t="shared" si="6"/>
        <v>11.70445772703556</v>
      </c>
      <c r="AI29" s="63">
        <f t="shared" si="7"/>
        <v>6.3079700905530558</v>
      </c>
      <c r="AJ29" s="64">
        <v>210.01604086274074</v>
      </c>
      <c r="AK29" s="61">
        <v>45.275274473430699</v>
      </c>
      <c r="AL29" s="128">
        <v>86.288864985492495</v>
      </c>
      <c r="AM29" s="61">
        <v>173.67812640375817</v>
      </c>
      <c r="AS29" s="121"/>
      <c r="BA29" s="42"/>
      <c r="BB29" s="42"/>
    </row>
    <row r="30" spans="1:54" ht="15.75" x14ac:dyDescent="0.25">
      <c r="A30" s="25">
        <v>22</v>
      </c>
      <c r="B30" s="69">
        <v>67.95</v>
      </c>
      <c r="C30" s="51">
        <f t="shared" si="0"/>
        <v>44.623507460680528</v>
      </c>
      <c r="D30" s="52">
        <f t="shared" si="1"/>
        <v>36.652039468829088</v>
      </c>
      <c r="E30" s="59">
        <f t="shared" si="2"/>
        <v>-13.325546929509587</v>
      </c>
      <c r="F30" s="68">
        <v>232.11</v>
      </c>
      <c r="G30" s="52">
        <f t="shared" si="3"/>
        <v>130.11462651224252</v>
      </c>
      <c r="H30" s="52">
        <f t="shared" si="4"/>
        <v>89.89520117492475</v>
      </c>
      <c r="I30" s="53">
        <f t="shared" si="5"/>
        <v>12.100172312832804</v>
      </c>
      <c r="J30" s="58">
        <v>0</v>
      </c>
      <c r="K30" s="81">
        <v>19.89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19.89</v>
      </c>
      <c r="R30" s="91">
        <v>0</v>
      </c>
      <c r="S30" s="84">
        <v>0</v>
      </c>
      <c r="T30" s="84">
        <v>0</v>
      </c>
      <c r="U30" s="84">
        <v>69.89</v>
      </c>
      <c r="V30" s="84">
        <v>0</v>
      </c>
      <c r="W30" s="84">
        <v>63.2</v>
      </c>
      <c r="X30" s="94">
        <f t="shared" si="10"/>
        <v>0</v>
      </c>
      <c r="Y30" s="95">
        <f t="shared" si="11"/>
        <v>133.09</v>
      </c>
      <c r="Z30" s="91">
        <v>0</v>
      </c>
      <c r="AA30" s="84">
        <v>0</v>
      </c>
      <c r="AB30" s="84">
        <v>81.739999999999995</v>
      </c>
      <c r="AC30" s="84">
        <v>0</v>
      </c>
      <c r="AD30" s="96">
        <f t="shared" si="12"/>
        <v>81.739999999999995</v>
      </c>
      <c r="AE30" s="52">
        <f t="shared" si="13"/>
        <v>0</v>
      </c>
      <c r="AF30" s="118">
        <v>0.18063642473118269</v>
      </c>
      <c r="AG30" s="117">
        <v>0.38862903225806456</v>
      </c>
      <c r="AH30" s="54">
        <f t="shared" si="6"/>
        <v>11.91953588810162</v>
      </c>
      <c r="AI30" s="63">
        <f t="shared" si="7"/>
        <v>6.1758240382323493</v>
      </c>
      <c r="AJ30" s="64">
        <v>211.8546265122425</v>
      </c>
      <c r="AK30" s="61">
        <v>44.623507460680528</v>
      </c>
      <c r="AL30" s="128">
        <v>89.89520117492475</v>
      </c>
      <c r="AM30" s="61">
        <v>169.74203946882909</v>
      </c>
      <c r="AS30" s="121"/>
      <c r="BA30" s="42"/>
      <c r="BB30" s="42"/>
    </row>
    <row r="31" spans="1:54" ht="15.75" x14ac:dyDescent="0.25">
      <c r="A31" s="25">
        <v>23</v>
      </c>
      <c r="B31" s="69">
        <v>64.72</v>
      </c>
      <c r="C31" s="51">
        <f t="shared" si="0"/>
        <v>43.070593647380207</v>
      </c>
      <c r="D31" s="52">
        <f t="shared" si="1"/>
        <v>35.001629304582792</v>
      </c>
      <c r="E31" s="59">
        <f t="shared" si="2"/>
        <v>-13.352222951962991</v>
      </c>
      <c r="F31" s="68">
        <v>231.91</v>
      </c>
      <c r="G31" s="52">
        <f t="shared" si="3"/>
        <v>133.25970394393835</v>
      </c>
      <c r="H31" s="52">
        <f t="shared" si="4"/>
        <v>86.597243346052508</v>
      </c>
      <c r="I31" s="53">
        <f t="shared" si="5"/>
        <v>12.053052710009133</v>
      </c>
      <c r="J31" s="58">
        <v>0</v>
      </c>
      <c r="K31" s="81">
        <v>19.88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19.88</v>
      </c>
      <c r="R31" s="91">
        <v>0</v>
      </c>
      <c r="S31" s="84">
        <v>0</v>
      </c>
      <c r="T31" s="84">
        <v>0</v>
      </c>
      <c r="U31" s="84">
        <v>71.16</v>
      </c>
      <c r="V31" s="84">
        <v>0</v>
      </c>
      <c r="W31" s="84">
        <v>63.86</v>
      </c>
      <c r="X31" s="94">
        <f t="shared" si="10"/>
        <v>0</v>
      </c>
      <c r="Y31" s="95">
        <f t="shared" si="11"/>
        <v>135.01999999999998</v>
      </c>
      <c r="Z31" s="91">
        <v>0</v>
      </c>
      <c r="AA31" s="84">
        <v>0</v>
      </c>
      <c r="AB31" s="84">
        <v>80.7</v>
      </c>
      <c r="AC31" s="84">
        <v>0</v>
      </c>
      <c r="AD31" s="96">
        <f t="shared" si="12"/>
        <v>80.7</v>
      </c>
      <c r="AE31" s="52">
        <f t="shared" si="13"/>
        <v>0</v>
      </c>
      <c r="AF31" s="118">
        <v>0.18063642473118269</v>
      </c>
      <c r="AG31" s="117">
        <v>0.38862903225806456</v>
      </c>
      <c r="AH31" s="54">
        <f t="shared" si="6"/>
        <v>11.87241628527795</v>
      </c>
      <c r="AI31" s="63">
        <f t="shared" si="7"/>
        <v>6.1391480157789431</v>
      </c>
      <c r="AJ31" s="64">
        <v>213.95970394393837</v>
      </c>
      <c r="AK31" s="61">
        <v>43.070593647380207</v>
      </c>
      <c r="AL31" s="128">
        <v>86.597243346052508</v>
      </c>
      <c r="AM31" s="61">
        <v>170.02162930458277</v>
      </c>
      <c r="AS31" s="121"/>
      <c r="BA31" s="42"/>
      <c r="BB31" s="42"/>
    </row>
    <row r="32" spans="1:54" ht="16.5" thickBot="1" x14ac:dyDescent="0.3">
      <c r="A32" s="26">
        <v>24</v>
      </c>
      <c r="B32" s="70">
        <v>43.89</v>
      </c>
      <c r="C32" s="55">
        <f t="shared" si="0"/>
        <v>38.929656570456039</v>
      </c>
      <c r="D32" s="52">
        <f t="shared" si="1"/>
        <v>18.907293194849132</v>
      </c>
      <c r="E32" s="59">
        <f t="shared" si="2"/>
        <v>-13.946949765305176</v>
      </c>
      <c r="F32" s="71">
        <v>215.05</v>
      </c>
      <c r="G32" s="56">
        <f t="shared" si="3"/>
        <v>109.8067273087519</v>
      </c>
      <c r="H32" s="52">
        <f t="shared" si="4"/>
        <v>93.852934041409057</v>
      </c>
      <c r="I32" s="53">
        <f t="shared" si="5"/>
        <v>11.390338649839073</v>
      </c>
      <c r="J32" s="58">
        <v>0</v>
      </c>
      <c r="K32" s="81">
        <v>19.87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19.87</v>
      </c>
      <c r="R32" s="91">
        <v>0</v>
      </c>
      <c r="S32" s="84">
        <v>0</v>
      </c>
      <c r="T32" s="84">
        <v>0</v>
      </c>
      <c r="U32" s="84">
        <v>70.77</v>
      </c>
      <c r="V32" s="84">
        <v>0</v>
      </c>
      <c r="W32" s="84">
        <v>63.49</v>
      </c>
      <c r="X32" s="94">
        <f t="shared" si="10"/>
        <v>0</v>
      </c>
      <c r="Y32" s="95">
        <f t="shared" si="11"/>
        <v>134.26</v>
      </c>
      <c r="Z32" s="92">
        <v>0</v>
      </c>
      <c r="AA32" s="93">
        <v>0</v>
      </c>
      <c r="AB32" s="93">
        <v>80.12</v>
      </c>
      <c r="AC32" s="93">
        <v>0</v>
      </c>
      <c r="AD32" s="96">
        <f t="shared" si="12"/>
        <v>80.12</v>
      </c>
      <c r="AE32" s="52">
        <f t="shared" si="13"/>
        <v>0</v>
      </c>
      <c r="AF32" s="118">
        <v>0.18063642473118269</v>
      </c>
      <c r="AG32" s="117">
        <v>0.38862903225806456</v>
      </c>
      <c r="AH32" s="54">
        <f t="shared" si="6"/>
        <v>11.20970222510789</v>
      </c>
      <c r="AI32" s="63">
        <f t="shared" si="7"/>
        <v>5.5344212024367607</v>
      </c>
      <c r="AJ32" s="65">
        <v>189.92672730875191</v>
      </c>
      <c r="AK32" s="62">
        <v>38.929656570456039</v>
      </c>
      <c r="AL32" s="129">
        <v>93.852934041409057</v>
      </c>
      <c r="AM32" s="62">
        <v>153.16729319484912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74.61</v>
      </c>
      <c r="C33" s="40">
        <f t="shared" ref="C33:AE33" si="14">MAX(C9:C32)</f>
        <v>54.480577677791551</v>
      </c>
      <c r="D33" s="40">
        <f t="shared" si="14"/>
        <v>40.744379344735478</v>
      </c>
      <c r="E33" s="40">
        <f t="shared" si="14"/>
        <v>-11.622561519305718</v>
      </c>
      <c r="F33" s="40">
        <f t="shared" si="14"/>
        <v>248.21</v>
      </c>
      <c r="G33" s="40">
        <f t="shared" si="14"/>
        <v>152.66223654582512</v>
      </c>
      <c r="H33" s="40">
        <f t="shared" si="14"/>
        <v>93.852934041409057</v>
      </c>
      <c r="I33" s="40">
        <f t="shared" si="14"/>
        <v>12.100172312832804</v>
      </c>
      <c r="J33" s="40">
        <f t="shared" si="14"/>
        <v>0</v>
      </c>
      <c r="K33" s="40">
        <f t="shared" si="14"/>
        <v>20.7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20.7</v>
      </c>
      <c r="R33" s="40">
        <f t="shared" si="14"/>
        <v>27.64</v>
      </c>
      <c r="S33" s="40">
        <f t="shared" si="14"/>
        <v>0</v>
      </c>
      <c r="T33" s="40">
        <f t="shared" si="14"/>
        <v>0</v>
      </c>
      <c r="U33" s="40">
        <f t="shared" si="14"/>
        <v>71.16</v>
      </c>
      <c r="V33" s="40">
        <f t="shared" si="14"/>
        <v>0</v>
      </c>
      <c r="W33" s="40">
        <f t="shared" si="14"/>
        <v>64.400000000000006</v>
      </c>
      <c r="X33" s="40">
        <f t="shared" si="14"/>
        <v>27.64</v>
      </c>
      <c r="Y33" s="40">
        <f t="shared" si="14"/>
        <v>135.01999999999998</v>
      </c>
      <c r="Z33" s="40">
        <f>MAX(Z9:Z32)</f>
        <v>17</v>
      </c>
      <c r="AA33" s="40">
        <f>MAX(AA9:AA32)</f>
        <v>0</v>
      </c>
      <c r="AB33" s="40">
        <f>MAX(AB9:AB32)</f>
        <v>82.58</v>
      </c>
      <c r="AC33" s="40">
        <f t="shared" si="14"/>
        <v>101.46</v>
      </c>
      <c r="AD33" s="40">
        <f t="shared" si="14"/>
        <v>98.96</v>
      </c>
      <c r="AE33" s="40">
        <f t="shared" si="14"/>
        <v>101.46</v>
      </c>
      <c r="AF33" s="40">
        <f t="shared" ref="AF33:AM33" si="15">MAX(AF9:AF32)</f>
        <v>0.18063642473118269</v>
      </c>
      <c r="AG33" s="40">
        <f t="shared" si="15"/>
        <v>0.41703709677419354</v>
      </c>
      <c r="AH33" s="40">
        <f t="shared" si="15"/>
        <v>11.91953588810162</v>
      </c>
      <c r="AI33" s="40">
        <f t="shared" si="15"/>
        <v>7.9104013839200888</v>
      </c>
      <c r="AJ33" s="40">
        <f t="shared" si="15"/>
        <v>213.95970394393837</v>
      </c>
      <c r="AK33" s="40">
        <f t="shared" si="15"/>
        <v>108.13065349003517</v>
      </c>
      <c r="AL33" s="40">
        <f t="shared" si="15"/>
        <v>99.132170072539026</v>
      </c>
      <c r="AM33" s="130">
        <f t="shared" si="15"/>
        <v>174.56437934473547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54.174897959183674</v>
      </c>
      <c r="C34" s="41">
        <f t="shared" ref="C34:AE34" si="16">AVERAGE(C9:C33,C9:C32)</f>
        <v>41.242753813732911</v>
      </c>
      <c r="D34" s="41">
        <f t="shared" si="16"/>
        <v>26.683336956166567</v>
      </c>
      <c r="E34" s="41">
        <f t="shared" si="16"/>
        <v>-13.647476103770682</v>
      </c>
      <c r="F34" s="41">
        <f t="shared" si="16"/>
        <v>181.22265306122449</v>
      </c>
      <c r="G34" s="41">
        <f t="shared" si="16"/>
        <v>97.137671218486886</v>
      </c>
      <c r="H34" s="41">
        <f t="shared" si="16"/>
        <v>74.327529838429527</v>
      </c>
      <c r="I34" s="41">
        <f t="shared" si="16"/>
        <v>9.9698059410441147</v>
      </c>
      <c r="J34" s="41">
        <f t="shared" si="16"/>
        <v>0</v>
      </c>
      <c r="K34" s="41">
        <f t="shared" si="16"/>
        <v>20.097142857142863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20.097142857142863</v>
      </c>
      <c r="R34" s="41">
        <f t="shared" si="16"/>
        <v>9.5424489795918355</v>
      </c>
      <c r="S34" s="41">
        <f t="shared" si="16"/>
        <v>0</v>
      </c>
      <c r="T34" s="41">
        <f t="shared" si="16"/>
        <v>0</v>
      </c>
      <c r="U34" s="41">
        <f t="shared" si="16"/>
        <v>63.144897959183673</v>
      </c>
      <c r="V34" s="41">
        <f t="shared" si="16"/>
        <v>0</v>
      </c>
      <c r="W34" s="41">
        <f t="shared" si="16"/>
        <v>62.912653061224489</v>
      </c>
      <c r="X34" s="41">
        <f t="shared" si="16"/>
        <v>9.5424489795918355</v>
      </c>
      <c r="Y34" s="41">
        <f t="shared" si="16"/>
        <v>126.04653061224488</v>
      </c>
      <c r="Z34" s="41">
        <f>AVERAGE(Z9:Z33,Z9:Z32)</f>
        <v>4.8734693877551019</v>
      </c>
      <c r="AA34" s="41">
        <f>AVERAGE(AA9:AA33,AA9:AA32)</f>
        <v>0</v>
      </c>
      <c r="AB34" s="41">
        <f>AVERAGE(AB9:AB33,AB9:AB32)</f>
        <v>63.552244897959163</v>
      </c>
      <c r="AC34" s="41">
        <f t="shared" si="16"/>
        <v>19.590204081632656</v>
      </c>
      <c r="AD34" s="41">
        <f t="shared" si="16"/>
        <v>68.413061224489795</v>
      </c>
      <c r="AE34" s="41">
        <f t="shared" si="16"/>
        <v>19.590204081632656</v>
      </c>
      <c r="AF34" s="41">
        <f t="shared" ref="AF34:AM34" si="17">AVERAGE(AF9:AF33,AF9:AF32)</f>
        <v>0.17483886054421746</v>
      </c>
      <c r="AG34" s="41">
        <f t="shared" si="17"/>
        <v>0.39500635286372632</v>
      </c>
      <c r="AH34" s="41">
        <f t="shared" si="17"/>
        <v>9.7949670804998963</v>
      </c>
      <c r="AI34" s="41">
        <f t="shared" si="17"/>
        <v>6.03935427805947</v>
      </c>
      <c r="AJ34" s="41">
        <f t="shared" si="17"/>
        <v>164.78210932865252</v>
      </c>
      <c r="AK34" s="41">
        <f t="shared" si="17"/>
        <v>59.857245156839909</v>
      </c>
      <c r="AL34" s="41">
        <f t="shared" si="17"/>
        <v>83.413636696207661</v>
      </c>
      <c r="AM34" s="131">
        <f t="shared" si="17"/>
        <v>152.70537777249305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96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97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98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95</v>
      </c>
      <c r="B37" s="199"/>
      <c r="C37" s="199"/>
      <c r="D37" s="198" t="s">
        <v>102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99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94</v>
      </c>
      <c r="AM37" s="196"/>
      <c r="AN37" s="196"/>
      <c r="AO37" s="197"/>
      <c r="AP37" s="212" t="s">
        <v>100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479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219.1</v>
      </c>
      <c r="Z38" s="132"/>
      <c r="AA38" s="8" t="s">
        <v>21</v>
      </c>
      <c r="AB38" s="5" t="s">
        <v>23</v>
      </c>
      <c r="AC38" s="30"/>
      <c r="AD38" s="133">
        <v>1560.8</v>
      </c>
      <c r="AE38" s="132"/>
      <c r="AF38" s="7" t="s">
        <v>21</v>
      </c>
      <c r="AG38" s="5" t="s">
        <v>24</v>
      </c>
      <c r="AH38" s="6"/>
      <c r="AI38" s="133">
        <v>1516.875</v>
      </c>
      <c r="AJ38" s="132"/>
      <c r="AK38" s="100" t="s">
        <v>21</v>
      </c>
      <c r="AL38" s="99" t="s">
        <v>24</v>
      </c>
      <c r="AM38" s="132">
        <v>95.22</v>
      </c>
      <c r="AN38" s="134"/>
      <c r="AO38" s="8" t="s">
        <v>21</v>
      </c>
      <c r="AP38" s="5" t="s">
        <v>24</v>
      </c>
      <c r="AQ38" s="132" t="s">
        <v>106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4444.93</v>
      </c>
      <c r="C39" s="11" t="s">
        <v>21</v>
      </c>
      <c r="D39" s="9" t="s">
        <v>72</v>
      </c>
      <c r="E39" s="10">
        <v>1269</v>
      </c>
      <c r="F39" s="12" t="s">
        <v>21</v>
      </c>
      <c r="G39" s="98"/>
      <c r="H39" s="101" t="s">
        <v>25</v>
      </c>
      <c r="I39" s="102"/>
      <c r="J39" s="103">
        <v>20.7</v>
      </c>
      <c r="K39" s="104" t="s">
        <v>63</v>
      </c>
      <c r="L39" s="105">
        <v>0.58333333333333337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27.64</v>
      </c>
      <c r="Z39" s="102" t="s">
        <v>63</v>
      </c>
      <c r="AA39" s="108">
        <v>0.45833333333333331</v>
      </c>
      <c r="AB39" s="106" t="s">
        <v>25</v>
      </c>
      <c r="AC39" s="109"/>
      <c r="AD39" s="103">
        <v>72.37</v>
      </c>
      <c r="AE39" s="104" t="s">
        <v>63</v>
      </c>
      <c r="AF39" s="108">
        <v>0.80555555555555547</v>
      </c>
      <c r="AG39" s="106" t="s">
        <v>25</v>
      </c>
      <c r="AH39" s="102"/>
      <c r="AI39" s="103">
        <v>64.400000000000006</v>
      </c>
      <c r="AJ39" s="102" t="s">
        <v>78</v>
      </c>
      <c r="AK39" s="107">
        <v>0.20833333333333334</v>
      </c>
      <c r="AL39" s="101" t="s">
        <v>25</v>
      </c>
      <c r="AM39" s="102">
        <v>17</v>
      </c>
      <c r="AN39" s="103" t="s">
        <v>78</v>
      </c>
      <c r="AO39" s="111">
        <v>0.5</v>
      </c>
      <c r="AP39" s="106" t="s">
        <v>25</v>
      </c>
      <c r="AQ39" s="102">
        <v>101.46</v>
      </c>
      <c r="AR39" s="104" t="s">
        <v>62</v>
      </c>
      <c r="AS39" s="107">
        <v>4.1666666666666664E-2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539.33000000000004</v>
      </c>
      <c r="F42" s="44" t="s">
        <v>70</v>
      </c>
      <c r="G42" s="47">
        <v>0.79166666666666663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 t="s">
        <v>76</v>
      </c>
      <c r="F43" s="78"/>
      <c r="G43" s="79">
        <v>133.82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 t="s">
        <v>77</v>
      </c>
      <c r="F44" s="78"/>
      <c r="G44" s="79">
        <v>80.989999999999995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274.56</v>
      </c>
      <c r="F45" s="83" t="s">
        <v>73</v>
      </c>
      <c r="G45" s="48">
        <v>0.79166666666666663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278.7</v>
      </c>
      <c r="F46" s="80" t="s">
        <v>73</v>
      </c>
      <c r="G46" s="60">
        <v>4.1666666666666664E-2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107</v>
      </c>
    </row>
    <row r="57" spans="1:44" x14ac:dyDescent="0.25">
      <c r="A57" s="37" t="s">
        <v>66</v>
      </c>
      <c r="B57" t="s">
        <v>108</v>
      </c>
    </row>
    <row r="58" spans="1:44" x14ac:dyDescent="0.25">
      <c r="A58" s="37" t="s">
        <v>67</v>
      </c>
      <c r="B58" t="s">
        <v>108</v>
      </c>
    </row>
    <row r="59" spans="1:44" ht="15.75" x14ac:dyDescent="0.25">
      <c r="J59" s="29" t="s">
        <v>61</v>
      </c>
      <c r="R59" s="38" t="s">
        <v>101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 JAN 23 </vt:lpstr>
      <vt:lpstr>'02 JAN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2023-02-26T00:46:49Z</dcterms:modified>
</cp:coreProperties>
</file>