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2-FEVRIER 2023 -\"/>
    </mc:Choice>
  </mc:AlternateContent>
  <xr:revisionPtr revIDLastSave="0" documentId="13_ncr:1_{CE32283D-528C-4362-9771-403A2825F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 FEV 23 " sheetId="3" r:id="rId1"/>
  </sheets>
  <definedNames>
    <definedName name="_xlnm.Print_Area" localSheetId="0">'28 FEV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AI31" i="3" l="1"/>
  <c r="E31" i="3" s="1"/>
  <c r="AI27" i="3"/>
  <c r="E27" i="3" s="1"/>
  <c r="AH9" i="3"/>
  <c r="I9" i="3" s="1"/>
  <c r="C15" i="3"/>
  <c r="AI15" i="3"/>
  <c r="E15" i="3" s="1"/>
  <c r="C13" i="3"/>
  <c r="AI13" i="3"/>
  <c r="E13" i="3" s="1"/>
  <c r="C23" i="3"/>
  <c r="E23" i="3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<sst xmlns="http://schemas.openxmlformats.org/spreadsheetml/2006/main" count="141" uniqueCount="109">
  <si>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</si>
  <si>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</si>
  <si>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</si>
  <si>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</si>
  <si>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</si>
  <si>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</si>
  <si>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</si>
  <si>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</si>
  <si>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</si>
  <si>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</si>
  <si>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</si>
  <si>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</si>
  <si>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</si>
  <si>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</si>
  <si>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</si>
  <si>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</si>
  <si>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</si>
  <si>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</si>
  <si>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</si>
  <si>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</si>
  <si>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</si>
  <si>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</si>
  <si>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</si>
  <si>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</si>
  <si>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</si>
  <si>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</si>
  <si>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</si>
  <si>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</si>
  <si>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</si>
  <si>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</si>
  <si>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</si>
  <si>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</si>
  <si>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</si>
  <si>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</si>
  <si>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</si>
  <si>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</si>
  <si>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</si>
  <si>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</si>
  <si>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</si>
  <si>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</si>
  <si>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</si>
  <si>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</si>
  <si>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</si>
  <si>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</si>
  <si>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</si>
  <si>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</si>
  <si>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</si>
  <si>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</si>
  <si>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</si>
  <si>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</si>
  <si>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</si>
  <si>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</si>
  <si>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</si>
  <si>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</si>
  <si>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</si>
  <si>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</si>
  <si>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</si>
  <si>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</si>
  <si>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</si>
  <si>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</si>
  <si>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</si>
  <si>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</si>
  <si>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</si>
  <si>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</si>
  <si>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</si>
  <si>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</si>
  <si>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</si>
  <si>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</si>
  <si>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</si>
  <si>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</si>
  <si>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</si>
  <si>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</si>
  <si>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</si>
  <si>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</si>
  <si>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</si>
  <si>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</si>
  <si>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</si>
  <si>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</si>
  <si>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</si>
  <si>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</si>
  <si>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</si>
  <si>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</si>
  <si>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</si>
  <si>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</si>
  <si>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</si>
  <si>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</si>
  <si>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</si>
  <si>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</si>
  <si>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</si>
  <si>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</si>
  <si>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</si>
  <si>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</si>
  <si>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</si>
  <si>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</si>
  <si>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</si>
  <si>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</si>
  <si>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</si>
  <si>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</si>
  <si>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</si>
  <si>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</si>
  <si>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</si>
  <si>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</si>
  <si>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</si>
  <si>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</si>
  <si>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</si>
  <si>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</si>
  <si>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TAGBA</t>
  </si>
  <si>
    <t>TETE et FOFANA</t>
  </si>
  <si>
    <t>FOFANA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</si>
</sst>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'28 FEV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'!$B$9:$B$32</c:f>
              <c:numCache>
                <c:formatCode>General</c:formatCode>
                <c:ptCount val="24"/>
                <c:pt idx="0">
                  <c:v>8.8000000000000007</c:v>
                </c:pt>
                <c:pt idx="1">
                  <c:v>20.010000000000002</c:v>
                </c:pt>
                <c:pt idx="2">
                  <c:v>19.079999999999998</c:v>
                </c:pt>
                <c:pt idx="3">
                  <c:v>17.63</c:v>
                </c:pt>
                <c:pt idx="4">
                  <c:v>17.010000000000002</c:v>
                </c:pt>
                <c:pt idx="5">
                  <c:v>12.3</c:v>
                </c:pt>
                <c:pt idx="6">
                  <c:v>19.75</c:v>
                </c:pt>
                <c:pt idx="7">
                  <c:v>37.700000000000003</c:v>
                </c:pt>
                <c:pt idx="8">
                  <c:v>30.7</c:v>
                </c:pt>
                <c:pt idx="9">
                  <c:v>30.61</c:v>
                </c:pt>
                <c:pt idx="10">
                  <c:v>19.170000000000002</c:v>
                </c:pt>
                <c:pt idx="11">
                  <c:v>23.95</c:v>
                </c:pt>
                <c:pt idx="12">
                  <c:v>11.59</c:v>
                </c:pt>
                <c:pt idx="13">
                  <c:v>16.3</c:v>
                </c:pt>
                <c:pt idx="14">
                  <c:v>43.73</c:v>
                </c:pt>
                <c:pt idx="15">
                  <c:v>49.31</c:v>
                </c:pt>
                <c:pt idx="16">
                  <c:v>49.78</c:v>
                </c:pt>
                <c:pt idx="17">
                  <c:v>42.7</c:v>
                </c:pt>
                <c:pt idx="18">
                  <c:v>44.61</c:v>
                </c:pt>
                <c:pt idx="19">
                  <c:v>49.09</c:v>
                </c:pt>
                <c:pt idx="20">
                  <c:v>47.19</c:v>
                </c:pt>
                <c:pt idx="21">
                  <c:v>46.45</c:v>
                </c:pt>
                <c:pt idx="22">
                  <c:v>34.61</c:v>
                </c:pt>
                <c:pt idx="23">
                  <c:v>36.33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'28 FEV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'!$C$9:$C$32</c:f>
              <c:numCache>
                <c:formatCode>General</c:formatCode>
                <c:ptCount val="24"/>
                <c:pt idx="0">
                  <c:v>-7.9535487450282005</c:v>
                </c:pt>
                <c:pt idx="1">
                  <c:v>-1.3692892810956039</c:v>
                </c:pt>
                <c:pt idx="2">
                  <c:v>0.98629655454728038</c:v>
                </c:pt>
                <c:pt idx="3">
                  <c:v>1.0599464102026701</c:v>
                </c:pt>
                <c:pt idx="4">
                  <c:v>-0.98459497698129894</c:v>
                </c:pt>
                <c:pt idx="5">
                  <c:v>-5.3943954319991434</c:v>
                </c:pt>
                <c:pt idx="6">
                  <c:v>-4.9295003824121579</c:v>
                </c:pt>
                <c:pt idx="7">
                  <c:v>0.1915582037886594</c:v>
                </c:pt>
                <c:pt idx="8">
                  <c:v>5.7037994379950874</c:v>
                </c:pt>
                <c:pt idx="9">
                  <c:v>-3.8584163913566982</c:v>
                </c:pt>
                <c:pt idx="10">
                  <c:v>-7.5013699413756143</c:v>
                </c:pt>
                <c:pt idx="11">
                  <c:v>-7.055384522627719</c:v>
                </c:pt>
                <c:pt idx="12">
                  <c:v>-15.357450369765033</c:v>
                </c:pt>
                <c:pt idx="13">
                  <c:v>-10.883501773632815</c:v>
                </c:pt>
                <c:pt idx="14">
                  <c:v>11.838635282116755</c:v>
                </c:pt>
                <c:pt idx="15">
                  <c:v>12.510200219292599</c:v>
                </c:pt>
                <c:pt idx="16">
                  <c:v>15.619968128836334</c:v>
                </c:pt>
                <c:pt idx="17">
                  <c:v>-20.165673272183284</c:v>
                </c:pt>
                <c:pt idx="18">
                  <c:v>16.683236627776239</c:v>
                </c:pt>
                <c:pt idx="19">
                  <c:v>18.222231833925306</c:v>
                </c:pt>
                <c:pt idx="20">
                  <c:v>10.145185624414353</c:v>
                </c:pt>
                <c:pt idx="21">
                  <c:v>8.9103434964527821</c:v>
                </c:pt>
                <c:pt idx="22">
                  <c:v>-1.274769945806284</c:v>
                </c:pt>
                <c:pt idx="23">
                  <c:v>3.692898257698559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'28 FEV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'!$D$9:$D$32</c:f>
              <c:numCache>
                <c:formatCode>0.00</c:formatCode>
                <c:ptCount val="24"/>
                <c:pt idx="0">
                  <c:v>29.344510559606078</c:v>
                </c:pt>
                <c:pt idx="1">
                  <c:v>34.199145003115319</c:v>
                </c:pt>
                <c:pt idx="2">
                  <c:v>31.254568430018494</c:v>
                </c:pt>
                <c:pt idx="3">
                  <c:v>29.669044388966086</c:v>
                </c:pt>
                <c:pt idx="4">
                  <c:v>31.141181313190771</c:v>
                </c:pt>
                <c:pt idx="5">
                  <c:v>31.001356149820836</c:v>
                </c:pt>
                <c:pt idx="6">
                  <c:v>38.295527593037065</c:v>
                </c:pt>
                <c:pt idx="7">
                  <c:v>50.569003424055524</c:v>
                </c:pt>
                <c:pt idx="8">
                  <c:v>38.268192012031818</c:v>
                </c:pt>
                <c:pt idx="9">
                  <c:v>47.407115616904989</c:v>
                </c:pt>
                <c:pt idx="10">
                  <c:v>39.22016560438442</c:v>
                </c:pt>
                <c:pt idx="11">
                  <c:v>43.511623565751052</c:v>
                </c:pt>
                <c:pt idx="12">
                  <c:v>40.012850661928653</c:v>
                </c:pt>
                <c:pt idx="13">
                  <c:v>39.917794531544885</c:v>
                </c:pt>
                <c:pt idx="14">
                  <c:v>44.086874419752135</c:v>
                </c:pt>
                <c:pt idx="15">
                  <c:v>48.771558074837571</c:v>
                </c:pt>
                <c:pt idx="16">
                  <c:v>45.837963727266128</c:v>
                </c:pt>
                <c:pt idx="17">
                  <c:v>74.808910781002723</c:v>
                </c:pt>
                <c:pt idx="18">
                  <c:v>39.404323991525587</c:v>
                </c:pt>
                <c:pt idx="19">
                  <c:v>42.615512674122442</c:v>
                </c:pt>
                <c:pt idx="20">
                  <c:v>48.252654978733005</c:v>
                </c:pt>
                <c:pt idx="21">
                  <c:v>49.340522662607498</c:v>
                </c:pt>
                <c:pt idx="22">
                  <c:v>47.682263123118616</c:v>
                </c:pt>
                <c:pt idx="23">
                  <c:v>44.767385543242312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'28 FEV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'!$E$9:$E$32</c:f>
              <c:numCache>
                <c:formatCode>0.00</c:formatCode>
                <c:ptCount val="24"/>
                <c:pt idx="0">
                  <c:v>-12.590961814577842</c:v>
                </c:pt>
                <c:pt idx="1">
                  <c:v>-12.81985572201976</c:v>
                </c:pt>
                <c:pt idx="2">
                  <c:v>-13.160864984565798</c:v>
                </c:pt>
                <c:pt idx="3">
                  <c:v>-13.098990799168753</c:v>
                </c:pt>
                <c:pt idx="4">
                  <c:v>-13.146586336209459</c:v>
                </c:pt>
                <c:pt idx="5">
                  <c:v>-13.306960717821685</c:v>
                </c:pt>
                <c:pt idx="6">
                  <c:v>-13.616027210624903</c:v>
                </c:pt>
                <c:pt idx="7">
                  <c:v>-13.060561627844177</c:v>
                </c:pt>
                <c:pt idx="8">
                  <c:v>-13.271991450026889</c:v>
                </c:pt>
                <c:pt idx="9">
                  <c:v>-12.938699225548287</c:v>
                </c:pt>
                <c:pt idx="10">
                  <c:v>-12.548795663008814</c:v>
                </c:pt>
                <c:pt idx="11">
                  <c:v>-12.506239043123298</c:v>
                </c:pt>
                <c:pt idx="12">
                  <c:v>-13.065400292163631</c:v>
                </c:pt>
                <c:pt idx="13">
                  <c:v>-12.734292757912087</c:v>
                </c:pt>
                <c:pt idx="14">
                  <c:v>-16.12654435483871</c:v>
                </c:pt>
                <c:pt idx="15">
                  <c:v>-11.971758294130167</c:v>
                </c:pt>
                <c:pt idx="16">
                  <c:v>-11.677931856102463</c:v>
                </c:pt>
                <c:pt idx="17">
                  <c:v>-11.94323750881941</c:v>
                </c:pt>
                <c:pt idx="18">
                  <c:v>-11.477560619301761</c:v>
                </c:pt>
                <c:pt idx="19">
                  <c:v>-11.747744508047736</c:v>
                </c:pt>
                <c:pt idx="20">
                  <c:v>-11.207840603147291</c:v>
                </c:pt>
                <c:pt idx="21">
                  <c:v>-11.800866159060282</c:v>
                </c:pt>
                <c:pt idx="22">
                  <c:v>-11.797493177312331</c:v>
                </c:pt>
                <c:pt idx="23">
                  <c:v>-12.130283800940903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'28 FEV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'!$Q$9:$Q$32</c:f>
              <c:numCache>
                <c:formatCode>0.00</c:formatCode>
                <c:ptCount val="24"/>
                <c:pt idx="0">
                  <c:v>20.13</c:v>
                </c:pt>
                <c:pt idx="1">
                  <c:v>20.04</c:v>
                </c:pt>
                <c:pt idx="2">
                  <c:v>20.04</c:v>
                </c:pt>
                <c:pt idx="3">
                  <c:v>20.04</c:v>
                </c:pt>
                <c:pt idx="4">
                  <c:v>20.04</c:v>
                </c:pt>
                <c:pt idx="5">
                  <c:v>19.940000000000001</c:v>
                </c:pt>
                <c:pt idx="6">
                  <c:v>20.12</c:v>
                </c:pt>
                <c:pt idx="7">
                  <c:v>20.12</c:v>
                </c:pt>
                <c:pt idx="8">
                  <c:v>20.22</c:v>
                </c:pt>
                <c:pt idx="9">
                  <c:v>20.2</c:v>
                </c:pt>
                <c:pt idx="10">
                  <c:v>20.010000000000002</c:v>
                </c:pt>
                <c:pt idx="11">
                  <c:v>20.010000000000002</c:v>
                </c:pt>
                <c:pt idx="12">
                  <c:v>20.11</c:v>
                </c:pt>
                <c:pt idx="13">
                  <c:v>19.920000000000002</c:v>
                </c:pt>
                <c:pt idx="14">
                  <c:v>20.11</c:v>
                </c:pt>
                <c:pt idx="15">
                  <c:v>20.010000000000002</c:v>
                </c:pt>
                <c:pt idx="16">
                  <c:v>19.920000000000002</c:v>
                </c:pt>
                <c:pt idx="17">
                  <c:v>19.97</c:v>
                </c:pt>
                <c:pt idx="18">
                  <c:v>20.190000000000001</c:v>
                </c:pt>
                <c:pt idx="19">
                  <c:v>20.190000000000001</c:v>
                </c:pt>
                <c:pt idx="20">
                  <c:v>19.920000000000002</c:v>
                </c:pt>
                <c:pt idx="21">
                  <c:v>20.27</c:v>
                </c:pt>
                <c:pt idx="22">
                  <c:v>20.059999999999999</c:v>
                </c:pt>
                <c:pt idx="23">
                  <c:v>20.25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'28 FEV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'!$AE$9:$AE$32</c:f>
              <c:numCache>
                <c:formatCode>0.00</c:formatCode>
                <c:ptCount val="24"/>
                <c:pt idx="0">
                  <c:v>93.73</c:v>
                </c:pt>
                <c:pt idx="1">
                  <c:v>84.83</c:v>
                </c:pt>
                <c:pt idx="2">
                  <c:v>74.52</c:v>
                </c:pt>
                <c:pt idx="3">
                  <c:v>76.989999999999995</c:v>
                </c:pt>
                <c:pt idx="4">
                  <c:v>85.38</c:v>
                </c:pt>
                <c:pt idx="5">
                  <c:v>85.99</c:v>
                </c:pt>
                <c:pt idx="6">
                  <c:v>85.92</c:v>
                </c:pt>
                <c:pt idx="7">
                  <c:v>87.73</c:v>
                </c:pt>
                <c:pt idx="8">
                  <c:v>88.95</c:v>
                </c:pt>
                <c:pt idx="9">
                  <c:v>91.92</c:v>
                </c:pt>
                <c:pt idx="10">
                  <c:v>96.78</c:v>
                </c:pt>
                <c:pt idx="11">
                  <c:v>93.2</c:v>
                </c:pt>
                <c:pt idx="12">
                  <c:v>91.42</c:v>
                </c:pt>
                <c:pt idx="13">
                  <c:v>92.16</c:v>
                </c:pt>
                <c:pt idx="14">
                  <c:v>91.26</c:v>
                </c:pt>
                <c:pt idx="15">
                  <c:v>91.94</c:v>
                </c:pt>
                <c:pt idx="16">
                  <c:v>96.58</c:v>
                </c:pt>
                <c:pt idx="17">
                  <c:v>92.41</c:v>
                </c:pt>
                <c:pt idx="18">
                  <c:v>105.66</c:v>
                </c:pt>
                <c:pt idx="19">
                  <c:v>100.66</c:v>
                </c:pt>
                <c:pt idx="20">
                  <c:v>106.16</c:v>
                </c:pt>
                <c:pt idx="21">
                  <c:v>104.75</c:v>
                </c:pt>
                <c:pt idx="22">
                  <c:v>108.68</c:v>
                </c:pt>
                <c:pt idx="23">
                  <c:v>100.39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'28 FEV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'!$AK$9:$AK$32</c:f>
              <c:numCache>
                <c:formatCode>0.00</c:formatCode>
                <c:ptCount val="24"/>
                <c:pt idx="0">
                  <c:v>85.776451254971803</c:v>
                </c:pt>
                <c:pt idx="1">
                  <c:v>83.460710718904394</c:v>
                </c:pt>
                <c:pt idx="2">
                  <c:v>75.506296554547276</c:v>
                </c:pt>
                <c:pt idx="3">
                  <c:v>78.049946410202665</c:v>
                </c:pt>
                <c:pt idx="4">
                  <c:v>84.395405023018697</c:v>
                </c:pt>
                <c:pt idx="5">
                  <c:v>80.595604568000851</c:v>
                </c:pt>
                <c:pt idx="6">
                  <c:v>80.990499617587844</c:v>
                </c:pt>
                <c:pt idx="7">
                  <c:v>87.921558203788663</c:v>
                </c:pt>
                <c:pt idx="8">
                  <c:v>94.65379943799509</c:v>
                </c:pt>
                <c:pt idx="9">
                  <c:v>88.061583608643303</c:v>
                </c:pt>
                <c:pt idx="10">
                  <c:v>89.278630058624387</c:v>
                </c:pt>
                <c:pt idx="11">
                  <c:v>86.144615477372284</c:v>
                </c:pt>
                <c:pt idx="12">
                  <c:v>76.062549630234969</c:v>
                </c:pt>
                <c:pt idx="13">
                  <c:v>81.276498226367181</c:v>
                </c:pt>
                <c:pt idx="14">
                  <c:v>103.09863528211676</c:v>
                </c:pt>
                <c:pt idx="15">
                  <c:v>104.4502002192926</c:v>
                </c:pt>
                <c:pt idx="16">
                  <c:v>112.19996812883633</c:v>
                </c:pt>
                <c:pt idx="17">
                  <c:v>72.244326727816713</c:v>
                </c:pt>
                <c:pt idx="18">
                  <c:v>122.34323662777624</c:v>
                </c:pt>
                <c:pt idx="19">
                  <c:v>118.8822318339253</c:v>
                </c:pt>
                <c:pt idx="20">
                  <c:v>116.30518562441435</c:v>
                </c:pt>
                <c:pt idx="21">
                  <c:v>113.66034349645278</c:v>
                </c:pt>
                <c:pt idx="22">
                  <c:v>107.40523005419372</c:v>
                </c:pt>
                <c:pt idx="23">
                  <c:v>104.08289825769856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'28 FEV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'!$AM$9:$AM$32</c:f>
              <c:numCache>
                <c:formatCode>0.00</c:formatCode>
                <c:ptCount val="24"/>
                <c:pt idx="0">
                  <c:v>162.60451055960607</c:v>
                </c:pt>
                <c:pt idx="1">
                  <c:v>153.84914500311532</c:v>
                </c:pt>
                <c:pt idx="2">
                  <c:v>149.96456843001849</c:v>
                </c:pt>
                <c:pt idx="3">
                  <c:v>149.56904438896609</c:v>
                </c:pt>
                <c:pt idx="4">
                  <c:v>141.57118131319078</c:v>
                </c:pt>
                <c:pt idx="5">
                  <c:v>136.33135614982083</c:v>
                </c:pt>
                <c:pt idx="6">
                  <c:v>131.45552759303706</c:v>
                </c:pt>
                <c:pt idx="7">
                  <c:v>143.80900342405553</c:v>
                </c:pt>
                <c:pt idx="8">
                  <c:v>133.20819201203182</c:v>
                </c:pt>
                <c:pt idx="9">
                  <c:v>150.67711561690498</c:v>
                </c:pt>
                <c:pt idx="10">
                  <c:v>156.40016560438443</c:v>
                </c:pt>
                <c:pt idx="11">
                  <c:v>161.01162356575105</c:v>
                </c:pt>
                <c:pt idx="12">
                  <c:v>155.15285066192865</c:v>
                </c:pt>
                <c:pt idx="13">
                  <c:v>154.83779453154489</c:v>
                </c:pt>
                <c:pt idx="14">
                  <c:v>158.31687441975214</c:v>
                </c:pt>
                <c:pt idx="15">
                  <c:v>161.26155807483758</c:v>
                </c:pt>
                <c:pt idx="16">
                  <c:v>160.58796372726613</c:v>
                </c:pt>
                <c:pt idx="17">
                  <c:v>193.06891078100273</c:v>
                </c:pt>
                <c:pt idx="18">
                  <c:v>166.77432399152559</c:v>
                </c:pt>
                <c:pt idx="19">
                  <c:v>160.85551267412245</c:v>
                </c:pt>
                <c:pt idx="20">
                  <c:v>172.80265497873302</c:v>
                </c:pt>
                <c:pt idx="21">
                  <c:v>167.01052266260749</c:v>
                </c:pt>
                <c:pt idx="22">
                  <c:v>166.09226312311861</c:v>
                </c:pt>
                <c:pt idx="23">
                  <c:v>164.45738554324231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'28 FEV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'!$F$9:$F$32</c:f>
              <c:numCache>
                <c:formatCode>General</c:formatCode>
                <c:ptCount val="24"/>
                <c:pt idx="0">
                  <c:v>222.18</c:v>
                </c:pt>
                <c:pt idx="1">
                  <c:v>219.82</c:v>
                </c:pt>
                <c:pt idx="2">
                  <c:v>208.88</c:v>
                </c:pt>
                <c:pt idx="3">
                  <c:v>205.44</c:v>
                </c:pt>
                <c:pt idx="4">
                  <c:v>206.19</c:v>
                </c:pt>
                <c:pt idx="5">
                  <c:v>199.12</c:v>
                </c:pt>
                <c:pt idx="6">
                  <c:v>178.38</c:v>
                </c:pt>
                <c:pt idx="7">
                  <c:v>178.03</c:v>
                </c:pt>
                <c:pt idx="8">
                  <c:v>179.3</c:v>
                </c:pt>
                <c:pt idx="9">
                  <c:v>172.96</c:v>
                </c:pt>
                <c:pt idx="10">
                  <c:v>181.89</c:v>
                </c:pt>
                <c:pt idx="11">
                  <c:v>168.36</c:v>
                </c:pt>
                <c:pt idx="12">
                  <c:v>157.08000000000001</c:v>
                </c:pt>
                <c:pt idx="13">
                  <c:v>172.11</c:v>
                </c:pt>
                <c:pt idx="14">
                  <c:v>184.21</c:v>
                </c:pt>
                <c:pt idx="15">
                  <c:v>190.81</c:v>
                </c:pt>
                <c:pt idx="16">
                  <c:v>211.92</c:v>
                </c:pt>
                <c:pt idx="17">
                  <c:v>233.9</c:v>
                </c:pt>
                <c:pt idx="18">
                  <c:v>262.19</c:v>
                </c:pt>
                <c:pt idx="19">
                  <c:v>261.39</c:v>
                </c:pt>
                <c:pt idx="20">
                  <c:v>264.43</c:v>
                </c:pt>
                <c:pt idx="21">
                  <c:v>265.87</c:v>
                </c:pt>
                <c:pt idx="22">
                  <c:v>260.63</c:v>
                </c:pt>
                <c:pt idx="23">
                  <c:v>241.81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'28 FEV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'!$G$9:$G$32</c:f>
              <c:numCache>
                <c:formatCode>0.00</c:formatCode>
                <c:ptCount val="24"/>
                <c:pt idx="0">
                  <c:v>136.39354255655272</c:v>
                </c:pt>
                <c:pt idx="1">
                  <c:v>131.36531127401585</c:v>
                </c:pt>
                <c:pt idx="2">
                  <c:v>128.56255298003546</c:v>
                </c:pt>
                <c:pt idx="3">
                  <c:v>124.75456150252458</c:v>
                </c:pt>
                <c:pt idx="4">
                  <c:v>126.10055826749662</c:v>
                </c:pt>
                <c:pt idx="5">
                  <c:v>121.84893263765636</c:v>
                </c:pt>
                <c:pt idx="6">
                  <c:v>112.10146338877976</c:v>
                </c:pt>
                <c:pt idx="7">
                  <c:v>114.54082261764547</c:v>
                </c:pt>
                <c:pt idx="8">
                  <c:v>118.2817479554452</c:v>
                </c:pt>
                <c:pt idx="9">
                  <c:v>110.98426255838137</c:v>
                </c:pt>
                <c:pt idx="10">
                  <c:v>107.4988464837527</c:v>
                </c:pt>
                <c:pt idx="11">
                  <c:v>104.04753010673551</c:v>
                </c:pt>
                <c:pt idx="12">
                  <c:v>94.806944059556926</c:v>
                </c:pt>
                <c:pt idx="13">
                  <c:v>100.89608702405172</c:v>
                </c:pt>
                <c:pt idx="14">
                  <c:v>115.31947221071387</c:v>
                </c:pt>
                <c:pt idx="15">
                  <c:v>122.09832495587588</c:v>
                </c:pt>
                <c:pt idx="16">
                  <c:v>125.74123457646137</c:v>
                </c:pt>
                <c:pt idx="17">
                  <c:v>137.14903563377766</c:v>
                </c:pt>
                <c:pt idx="18">
                  <c:v>158.67510990642629</c:v>
                </c:pt>
                <c:pt idx="19">
                  <c:v>155.91578902925394</c:v>
                </c:pt>
                <c:pt idx="20">
                  <c:v>159.17595274696262</c:v>
                </c:pt>
                <c:pt idx="21">
                  <c:v>163.12761466557504</c:v>
                </c:pt>
                <c:pt idx="22">
                  <c:v>159.89530376702041</c:v>
                </c:pt>
                <c:pt idx="23">
                  <c:v>143.91026735307076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'28 FEV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'!$H$9:$H$32</c:f>
              <c:numCache>
                <c:formatCode>0.00</c:formatCode>
                <c:ptCount val="24"/>
                <c:pt idx="0">
                  <c:v>77.164718790979933</c:v>
                </c:pt>
                <c:pt idx="1">
                  <c:v>79.922628465898995</c:v>
                </c:pt>
                <c:pt idx="2">
                  <c:v>72.201098832687407</c:v>
                </c:pt>
                <c:pt idx="3">
                  <c:v>72.699807642919538</c:v>
                </c:pt>
                <c:pt idx="4">
                  <c:v>72.075311467069909</c:v>
                </c:pt>
                <c:pt idx="5">
                  <c:v>69.418433700636498</c:v>
                </c:pt>
                <c:pt idx="6">
                  <c:v>59.252383058063131</c:v>
                </c:pt>
                <c:pt idx="7">
                  <c:v>55.852758943113443</c:v>
                </c:pt>
                <c:pt idx="8">
                  <c:v>52.805765763523397</c:v>
                </c:pt>
                <c:pt idx="9">
                  <c:v>54.071044890232891</c:v>
                </c:pt>
                <c:pt idx="10">
                  <c:v>66.253525754878282</c:v>
                </c:pt>
                <c:pt idx="11">
                  <c:v>56.535834583304293</c:v>
                </c:pt>
                <c:pt idx="12">
                  <c:v>54.631317622076239</c:v>
                </c:pt>
                <c:pt idx="13">
                  <c:v>63.115044437104459</c:v>
                </c:pt>
                <c:pt idx="14">
                  <c:v>60.399886774978192</c:v>
                </c:pt>
                <c:pt idx="15">
                  <c:v>60.098296243240263</c:v>
                </c:pt>
                <c:pt idx="16">
                  <c:v>77.383749782436979</c:v>
                </c:pt>
                <c:pt idx="17">
                  <c:v>87.683873216380704</c:v>
                </c:pt>
                <c:pt idx="18">
                  <c:v>93.372794288205426</c:v>
                </c:pt>
                <c:pt idx="19">
                  <c:v>95.36251477712554</c:v>
                </c:pt>
                <c:pt idx="20">
                  <c:v>95.02683252226872</c:v>
                </c:pt>
                <c:pt idx="21">
                  <c:v>92.460451284901922</c:v>
                </c:pt>
                <c:pt idx="22">
                  <c:v>90.651879668310158</c:v>
                </c:pt>
                <c:pt idx="23">
                  <c:v>88.532066149340864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'28 FEV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'!$I$9:$I$32</c:f>
              <c:numCache>
                <c:formatCode>0.00</c:formatCode>
                <c:ptCount val="24"/>
                <c:pt idx="0">
                  <c:v>8.6217386524673341</c:v>
                </c:pt>
                <c:pt idx="1">
                  <c:v>8.5320602600851227</c:v>
                </c:pt>
                <c:pt idx="2">
                  <c:v>8.116348187277131</c:v>
                </c:pt>
                <c:pt idx="3">
                  <c:v>7.9856308545558843</c:v>
                </c:pt>
                <c:pt idx="4">
                  <c:v>8.0141302654334563</c:v>
                </c:pt>
                <c:pt idx="5">
                  <c:v>7.8526336617071504</c:v>
                </c:pt>
                <c:pt idx="6">
                  <c:v>7.0261535531570782</c:v>
                </c:pt>
                <c:pt idx="7">
                  <c:v>7.6364184392410746</c:v>
                </c:pt>
                <c:pt idx="8">
                  <c:v>8.2124862810314223</c:v>
                </c:pt>
                <c:pt idx="9">
                  <c:v>7.9046925513857129</c:v>
                </c:pt>
                <c:pt idx="10">
                  <c:v>8.1376277613689947</c:v>
                </c:pt>
                <c:pt idx="11">
                  <c:v>7.7766353099601613</c:v>
                </c:pt>
                <c:pt idx="12">
                  <c:v>7.6417383183668246</c:v>
                </c:pt>
                <c:pt idx="13">
                  <c:v>8.0988685388438082</c:v>
                </c:pt>
                <c:pt idx="14">
                  <c:v>8.4906410143079167</c:v>
                </c:pt>
                <c:pt idx="15">
                  <c:v>8.6133788008838419</c:v>
                </c:pt>
                <c:pt idx="16">
                  <c:v>8.7950156411016192</c:v>
                </c:pt>
                <c:pt idx="17">
                  <c:v>9.0670911498416356</c:v>
                </c:pt>
                <c:pt idx="18">
                  <c:v>10.142095805368276</c:v>
                </c:pt>
                <c:pt idx="19">
                  <c:v>10.111696193620494</c:v>
                </c:pt>
                <c:pt idx="20">
                  <c:v>10.227214730768642</c:v>
                </c:pt>
                <c:pt idx="21">
                  <c:v>10.281934049523036</c:v>
                </c:pt>
                <c:pt idx="22">
                  <c:v>10.08281656466942</c:v>
                </c:pt>
                <c:pt idx="23">
                  <c:v>9.367666497588365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'28 FEV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</c:v>
                </c:pt>
                <c:pt idx="6">
                  <c:v>0</c:v>
                </c:pt>
                <c:pt idx="7">
                  <c:v>7.7</c:v>
                </c:pt>
                <c:pt idx="8">
                  <c:v>13.8</c:v>
                </c:pt>
                <c:pt idx="9">
                  <c:v>13.5</c:v>
                </c:pt>
                <c:pt idx="10">
                  <c:v>13</c:v>
                </c:pt>
                <c:pt idx="11">
                  <c:v>16.600000000000001</c:v>
                </c:pt>
                <c:pt idx="12">
                  <c:v>13.7</c:v>
                </c:pt>
                <c:pt idx="13">
                  <c:v>15.7</c:v>
                </c:pt>
                <c:pt idx="14">
                  <c:v>13.7</c:v>
                </c:pt>
                <c:pt idx="15">
                  <c:v>6</c:v>
                </c:pt>
                <c:pt idx="16">
                  <c:v>1.6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'28 FEV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FEV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'28 FEV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'28 FEV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'28 FEV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FEV 23 '!$AJ$9:$AJ$32</c:f>
              <c:numCache>
                <c:formatCode>0.00</c:formatCode>
                <c:ptCount val="24"/>
                <c:pt idx="0">
                  <c:v>136.39354255655272</c:v>
                </c:pt>
                <c:pt idx="1">
                  <c:v>131.36531127401585</c:v>
                </c:pt>
                <c:pt idx="2">
                  <c:v>128.56255298003546</c:v>
                </c:pt>
                <c:pt idx="3">
                  <c:v>124.75456150252458</c:v>
                </c:pt>
                <c:pt idx="4">
                  <c:v>126.10055826749662</c:v>
                </c:pt>
                <c:pt idx="5">
                  <c:v>124.34893263765636</c:v>
                </c:pt>
                <c:pt idx="6">
                  <c:v>112.10146338877976</c:v>
                </c:pt>
                <c:pt idx="7">
                  <c:v>122.24082261764548</c:v>
                </c:pt>
                <c:pt idx="8">
                  <c:v>132.08174795544519</c:v>
                </c:pt>
                <c:pt idx="9">
                  <c:v>124.48426255838137</c:v>
                </c:pt>
                <c:pt idx="10">
                  <c:v>120.4988464837527</c:v>
                </c:pt>
                <c:pt idx="11">
                  <c:v>120.64753010673552</c:v>
                </c:pt>
                <c:pt idx="12">
                  <c:v>108.50694405955693</c:v>
                </c:pt>
                <c:pt idx="13">
                  <c:v>116.59608702405173</c:v>
                </c:pt>
                <c:pt idx="14">
                  <c:v>129.01947221071387</c:v>
                </c:pt>
                <c:pt idx="15">
                  <c:v>128.09832495587588</c:v>
                </c:pt>
                <c:pt idx="16">
                  <c:v>127.34123457646136</c:v>
                </c:pt>
                <c:pt idx="17">
                  <c:v>137.14903563377766</c:v>
                </c:pt>
                <c:pt idx="18">
                  <c:v>158.67510990642629</c:v>
                </c:pt>
                <c:pt idx="19">
                  <c:v>155.91578902925394</c:v>
                </c:pt>
                <c:pt idx="20">
                  <c:v>159.17595274696262</c:v>
                </c:pt>
                <c:pt idx="21">
                  <c:v>163.12761466557504</c:v>
                </c:pt>
                <c:pt idx="22">
                  <c:v>159.89530376702041</c:v>
                </c:pt>
                <c:pt idx="23">
                  <c:v>143.91026735307076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'28 FEV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'28 FEV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FEV 23 '!$AL$9:$AL$32</c:f>
              <c:numCache>
                <c:formatCode>0.00</c:formatCode>
                <c:ptCount val="24"/>
                <c:pt idx="0">
                  <c:v>77.164718790979933</c:v>
                </c:pt>
                <c:pt idx="1">
                  <c:v>79.922628465898995</c:v>
                </c:pt>
                <c:pt idx="2">
                  <c:v>72.201098832687407</c:v>
                </c:pt>
                <c:pt idx="3">
                  <c:v>72.699807642919538</c:v>
                </c:pt>
                <c:pt idx="4">
                  <c:v>72.075311467069909</c:v>
                </c:pt>
                <c:pt idx="5">
                  <c:v>69.738433700636492</c:v>
                </c:pt>
                <c:pt idx="6">
                  <c:v>61.062383058063133</c:v>
                </c:pt>
                <c:pt idx="7">
                  <c:v>66.372758943113439</c:v>
                </c:pt>
                <c:pt idx="8">
                  <c:v>71.115765763523399</c:v>
                </c:pt>
                <c:pt idx="9">
                  <c:v>70.921044890232892</c:v>
                </c:pt>
                <c:pt idx="10">
                  <c:v>80.803525754878279</c:v>
                </c:pt>
                <c:pt idx="11">
                  <c:v>71.515834583304297</c:v>
                </c:pt>
                <c:pt idx="12">
                  <c:v>80.241317622076238</c:v>
                </c:pt>
                <c:pt idx="13">
                  <c:v>83.725044437104458</c:v>
                </c:pt>
                <c:pt idx="14">
                  <c:v>81.219886774978193</c:v>
                </c:pt>
                <c:pt idx="15">
                  <c:v>85.248296243240262</c:v>
                </c:pt>
                <c:pt idx="16">
                  <c:v>90.603749782436978</c:v>
                </c:pt>
                <c:pt idx="17">
                  <c:v>87.683873216380704</c:v>
                </c:pt>
                <c:pt idx="18">
                  <c:v>93.372794288205426</c:v>
                </c:pt>
                <c:pt idx="19">
                  <c:v>95.36251477712554</c:v>
                </c:pt>
                <c:pt idx="20">
                  <c:v>95.02683252226872</c:v>
                </c:pt>
                <c:pt idx="21">
                  <c:v>92.460451284901922</c:v>
                </c:pt>
                <c:pt idx="22">
                  <c:v>90.651879668310158</c:v>
                </c:pt>
                <c:pt idx="23">
                  <c:v>88.532066149340864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2"/>
  <sheetViews>
    <sheetView tabSelected="1" view="pageBreakPreview" topLeftCell="A31" zoomScale="85" zoomScaleNormal="85" zoomScaleSheetLayoutView="85" workbookViewId="0">
      <selection activeCell="E46" sqref="E4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103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f>DATE(2023,2,28)</f>
        <v>44985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91</v>
      </c>
      <c r="AG4" s="208"/>
      <c r="AH4" s="208"/>
      <c r="AI4" s="208"/>
      <c r="AJ4" s="186" t="s">
        <v>104</v>
      </c>
      <c r="AK4" s="187"/>
      <c r="AL4" s="186" t="s">
        <v>105</v>
      </c>
      <c r="AM4" s="187"/>
      <c r="AN4" s="174" t="s">
        <v>69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74</v>
      </c>
      <c r="K6" s="201"/>
      <c r="L6" s="199"/>
      <c r="M6" s="199"/>
      <c r="N6" s="199"/>
      <c r="O6" s="199"/>
      <c r="P6" s="200"/>
      <c r="Q6" s="202"/>
      <c r="R6" s="192" t="s">
        <v>92</v>
      </c>
      <c r="S6" s="193"/>
      <c r="T6" s="193"/>
      <c r="U6" s="193"/>
      <c r="V6" s="193"/>
      <c r="W6" s="193"/>
      <c r="X6" s="193"/>
      <c r="Y6" s="193"/>
      <c r="Z6" s="192" t="s">
        <v>93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90</v>
      </c>
      <c r="Y7" s="159"/>
      <c r="Z7" s="143" t="s">
        <v>3</v>
      </c>
      <c r="AA7" s="157"/>
      <c r="AB7" s="157"/>
      <c r="AC7" s="144"/>
      <c r="AD7" s="149" t="s">
        <v>90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8.8000000000000007</v>
      </c>
      <c r="C9" s="51">
        <f t="shared" ref="C9:C32" si="0">AK9-AE9</f>
        <v>-7.9535487450282005</v>
      </c>
      <c r="D9" s="52">
        <f t="shared" ref="D9:D32" si="1">AM9-Y9</f>
        <v>29.344510559606078</v>
      </c>
      <c r="E9" s="59">
        <f t="shared" ref="E9:E32" si="2">(AG9+AI9)-Q9</f>
        <v>-12.590961814577842</v>
      </c>
      <c r="F9" s="76">
        <v>222.18</v>
      </c>
      <c r="G9" s="52">
        <f t="shared" ref="G9:G32" si="3">AJ9-AD9</f>
        <v>136.39354255655272</v>
      </c>
      <c r="H9" s="52">
        <f t="shared" ref="H9:H32" si="4">AL9-X9</f>
        <v>77.164718790979933</v>
      </c>
      <c r="I9" s="53">
        <f t="shared" ref="I9:I32" si="5">(AH9+AF9)-P9</f>
        <v>8.6217386524673341</v>
      </c>
      <c r="J9" s="58">
        <v>0</v>
      </c>
      <c r="K9" s="84">
        <v>20.13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20.13</v>
      </c>
      <c r="R9" s="91">
        <v>0</v>
      </c>
      <c r="S9" s="84">
        <v>0</v>
      </c>
      <c r="T9" s="84">
        <v>0</v>
      </c>
      <c r="U9" s="84">
        <v>68.989999999999995</v>
      </c>
      <c r="V9" s="68">
        <v>0</v>
      </c>
      <c r="W9" s="90">
        <v>64.27</v>
      </c>
      <c r="X9" s="94">
        <f>R9+T9+V9</f>
        <v>0</v>
      </c>
      <c r="Y9" s="95">
        <f>S9+U9+W9</f>
        <v>133.26</v>
      </c>
      <c r="Z9" s="91">
        <v>0</v>
      </c>
      <c r="AA9" s="84">
        <v>0</v>
      </c>
      <c r="AB9" s="84">
        <v>0</v>
      </c>
      <c r="AC9" s="84">
        <v>93.73</v>
      </c>
      <c r="AD9" s="96">
        <f>Z9+AB9</f>
        <v>0</v>
      </c>
      <c r="AE9" s="52">
        <f>AA9+AC9</f>
        <v>93.73</v>
      </c>
      <c r="AF9" s="116">
        <v>0.185809811827957</v>
      </c>
      <c r="AG9" s="117">
        <v>0.38345564516128999</v>
      </c>
      <c r="AH9" s="54">
        <f t="shared" ref="AH9:AH32" si="6">(F9+P9+X9+AD9)-(AJ9+AL9+AF9)</f>
        <v>8.4359288406393773</v>
      </c>
      <c r="AI9" s="63">
        <f t="shared" ref="AI9:AI32" si="7">(B9+Q9+Y9+AE9)-(AM9+AK9+AG9)</f>
        <v>7.1555825402608662</v>
      </c>
      <c r="AJ9" s="64">
        <v>136.39354255655272</v>
      </c>
      <c r="AK9" s="61">
        <v>85.776451254971803</v>
      </c>
      <c r="AL9" s="66">
        <v>77.164718790979933</v>
      </c>
      <c r="AM9" s="61">
        <v>162.60451055960607</v>
      </c>
      <c r="AS9" s="121"/>
      <c r="BA9" s="42"/>
      <c r="BB9" s="42"/>
    </row>
    <row r="10" spans="1:54" ht="15.75" x14ac:dyDescent="0.25">
      <c r="A10" s="25">
        <v>2</v>
      </c>
      <c r="B10" s="69">
        <v>20.010000000000002</v>
      </c>
      <c r="C10" s="51">
        <f t="shared" si="0"/>
        <v>-1.3692892810956039</v>
      </c>
      <c r="D10" s="52">
        <f t="shared" si="1"/>
        <v>34.199145003115319</v>
      </c>
      <c r="E10" s="59">
        <f t="shared" si="2"/>
        <v>-12.81985572201976</v>
      </c>
      <c r="F10" s="68">
        <v>219.82</v>
      </c>
      <c r="G10" s="52">
        <f t="shared" si="3"/>
        <v>131.36531127401585</v>
      </c>
      <c r="H10" s="52">
        <f t="shared" si="4"/>
        <v>79.922628465898995</v>
      </c>
      <c r="I10" s="53">
        <f t="shared" si="5"/>
        <v>8.5320602600851227</v>
      </c>
      <c r="J10" s="58">
        <v>0</v>
      </c>
      <c r="K10" s="81">
        <v>20.04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20.04</v>
      </c>
      <c r="R10" s="91">
        <v>0</v>
      </c>
      <c r="S10" s="84">
        <v>0</v>
      </c>
      <c r="T10" s="84">
        <v>0</v>
      </c>
      <c r="U10" s="84">
        <v>55.14</v>
      </c>
      <c r="V10" s="84">
        <v>0</v>
      </c>
      <c r="W10" s="84">
        <v>64.510000000000005</v>
      </c>
      <c r="X10" s="94">
        <f t="shared" ref="X10:X32" si="10">R10+T10+V10</f>
        <v>0</v>
      </c>
      <c r="Y10" s="95">
        <f t="shared" ref="Y10:Y32" si="11">S10+U10+W10</f>
        <v>119.65</v>
      </c>
      <c r="Z10" s="91">
        <v>0</v>
      </c>
      <c r="AA10" s="84">
        <v>0</v>
      </c>
      <c r="AB10" s="84">
        <v>0</v>
      </c>
      <c r="AC10" s="84">
        <v>84.83</v>
      </c>
      <c r="AD10" s="96">
        <f t="shared" ref="AD10:AD32" si="12">Z10+AB10</f>
        <v>0</v>
      </c>
      <c r="AE10" s="52">
        <f t="shared" ref="AE10:AE32" si="13">AA10+AC10</f>
        <v>84.83</v>
      </c>
      <c r="AF10" s="118">
        <v>0.185809811827957</v>
      </c>
      <c r="AG10" s="117">
        <v>0.38345564516128999</v>
      </c>
      <c r="AH10" s="54">
        <f t="shared" si="6"/>
        <v>8.346250448257166</v>
      </c>
      <c r="AI10" s="63">
        <f t="shared" si="7"/>
        <v>6.836688632818948</v>
      </c>
      <c r="AJ10" s="64">
        <v>131.36531127401585</v>
      </c>
      <c r="AK10" s="61">
        <v>83.460710718904394</v>
      </c>
      <c r="AL10" s="66">
        <v>79.922628465898995</v>
      </c>
      <c r="AM10" s="61">
        <v>153.84914500311532</v>
      </c>
      <c r="AS10" s="121"/>
      <c r="BA10" s="42"/>
      <c r="BB10" s="42"/>
    </row>
    <row r="11" spans="1:54" ht="15" customHeight="1" x14ac:dyDescent="0.25">
      <c r="A11" s="25">
        <v>3</v>
      </c>
      <c r="B11" s="69">
        <v>19.079999999999998</v>
      </c>
      <c r="C11" s="51">
        <f t="shared" si="0"/>
        <v>0.98629655454728038</v>
      </c>
      <c r="D11" s="52">
        <f t="shared" si="1"/>
        <v>31.254568430018494</v>
      </c>
      <c r="E11" s="59">
        <f t="shared" si="2"/>
        <v>-13.160864984565798</v>
      </c>
      <c r="F11" s="68">
        <v>208.88</v>
      </c>
      <c r="G11" s="52">
        <f t="shared" si="3"/>
        <v>128.56255298003546</v>
      </c>
      <c r="H11" s="52">
        <f t="shared" si="4"/>
        <v>72.201098832687407</v>
      </c>
      <c r="I11" s="53">
        <f t="shared" si="5"/>
        <v>8.116348187277131</v>
      </c>
      <c r="J11" s="58">
        <v>0</v>
      </c>
      <c r="K11" s="81">
        <v>20.04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20.04</v>
      </c>
      <c r="R11" s="91">
        <v>0</v>
      </c>
      <c r="S11" s="84">
        <v>0</v>
      </c>
      <c r="T11" s="84">
        <v>0</v>
      </c>
      <c r="U11" s="84">
        <v>55.16</v>
      </c>
      <c r="V11" s="84">
        <v>0</v>
      </c>
      <c r="W11" s="84">
        <v>63.55</v>
      </c>
      <c r="X11" s="94">
        <f t="shared" si="10"/>
        <v>0</v>
      </c>
      <c r="Y11" s="95">
        <f t="shared" si="11"/>
        <v>118.71</v>
      </c>
      <c r="Z11" s="91">
        <v>0</v>
      </c>
      <c r="AA11" s="84">
        <v>0</v>
      </c>
      <c r="AB11" s="84">
        <v>0</v>
      </c>
      <c r="AC11" s="84">
        <v>74.52</v>
      </c>
      <c r="AD11" s="96">
        <f t="shared" si="12"/>
        <v>0</v>
      </c>
      <c r="AE11" s="52">
        <f t="shared" si="13"/>
        <v>74.52</v>
      </c>
      <c r="AF11" s="118">
        <v>0.185809811827957</v>
      </c>
      <c r="AG11" s="117">
        <v>0.38345564516128999</v>
      </c>
      <c r="AH11" s="54">
        <f t="shared" si="6"/>
        <v>7.9305383754491743</v>
      </c>
      <c r="AI11" s="63">
        <f t="shared" si="7"/>
        <v>6.4956793702729101</v>
      </c>
      <c r="AJ11" s="64">
        <v>128.56255298003546</v>
      </c>
      <c r="AK11" s="61">
        <v>75.506296554547276</v>
      </c>
      <c r="AL11" s="66">
        <v>72.201098832687407</v>
      </c>
      <c r="AM11" s="61">
        <v>149.96456843001849</v>
      </c>
      <c r="AS11" s="121"/>
      <c r="BA11" s="42"/>
      <c r="BB11" s="42"/>
    </row>
    <row r="12" spans="1:54" ht="15" customHeight="1" x14ac:dyDescent="0.25">
      <c r="A12" s="25">
        <v>4</v>
      </c>
      <c r="B12" s="69">
        <v>17.63</v>
      </c>
      <c r="C12" s="51">
        <f t="shared" si="0"/>
        <v>1.0599464102026701</v>
      </c>
      <c r="D12" s="52">
        <f t="shared" si="1"/>
        <v>29.669044388966086</v>
      </c>
      <c r="E12" s="59">
        <f t="shared" si="2"/>
        <v>-13.098990799168753</v>
      </c>
      <c r="F12" s="68">
        <v>205.44</v>
      </c>
      <c r="G12" s="52">
        <f t="shared" si="3"/>
        <v>124.75456150252458</v>
      </c>
      <c r="H12" s="52">
        <f t="shared" si="4"/>
        <v>72.699807642919538</v>
      </c>
      <c r="I12" s="53">
        <f t="shared" si="5"/>
        <v>7.9856308545558843</v>
      </c>
      <c r="J12" s="58">
        <v>0</v>
      </c>
      <c r="K12" s="81">
        <v>20.04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20.04</v>
      </c>
      <c r="R12" s="91">
        <v>0</v>
      </c>
      <c r="S12" s="84">
        <v>0</v>
      </c>
      <c r="T12" s="84">
        <v>0</v>
      </c>
      <c r="U12" s="84">
        <v>55.67</v>
      </c>
      <c r="V12" s="84">
        <v>0</v>
      </c>
      <c r="W12" s="84">
        <v>64.23</v>
      </c>
      <c r="X12" s="94">
        <f t="shared" si="10"/>
        <v>0</v>
      </c>
      <c r="Y12" s="95">
        <f t="shared" si="11"/>
        <v>119.9</v>
      </c>
      <c r="Z12" s="91">
        <v>0</v>
      </c>
      <c r="AA12" s="84">
        <v>0</v>
      </c>
      <c r="AB12" s="84">
        <v>0</v>
      </c>
      <c r="AC12" s="84">
        <v>76.989999999999995</v>
      </c>
      <c r="AD12" s="96">
        <f t="shared" si="12"/>
        <v>0</v>
      </c>
      <c r="AE12" s="52">
        <f t="shared" si="13"/>
        <v>76.989999999999995</v>
      </c>
      <c r="AF12" s="118">
        <v>0.185809811827957</v>
      </c>
      <c r="AG12" s="117">
        <v>0.38345564516128999</v>
      </c>
      <c r="AH12" s="54">
        <f t="shared" si="6"/>
        <v>7.7998210427279275</v>
      </c>
      <c r="AI12" s="63">
        <f t="shared" si="7"/>
        <v>6.5575535556699549</v>
      </c>
      <c r="AJ12" s="64">
        <v>124.75456150252458</v>
      </c>
      <c r="AK12" s="61">
        <v>78.049946410202665</v>
      </c>
      <c r="AL12" s="66">
        <v>72.699807642919538</v>
      </c>
      <c r="AM12" s="61">
        <v>149.56904438896609</v>
      </c>
      <c r="AS12" s="121"/>
      <c r="BA12" s="42"/>
      <c r="BB12" s="42"/>
    </row>
    <row r="13" spans="1:54" ht="15.75" x14ac:dyDescent="0.25">
      <c r="A13" s="25">
        <v>5</v>
      </c>
      <c r="B13" s="69">
        <v>17.010000000000002</v>
      </c>
      <c r="C13" s="51">
        <f t="shared" si="0"/>
        <v>-0.98459497698129894</v>
      </c>
      <c r="D13" s="52">
        <f t="shared" si="1"/>
        <v>31.141181313190771</v>
      </c>
      <c r="E13" s="59">
        <f t="shared" si="2"/>
        <v>-13.146586336209459</v>
      </c>
      <c r="F13" s="68">
        <v>206.19</v>
      </c>
      <c r="G13" s="52">
        <f t="shared" si="3"/>
        <v>126.10055826749662</v>
      </c>
      <c r="H13" s="52">
        <f t="shared" si="4"/>
        <v>72.075311467069909</v>
      </c>
      <c r="I13" s="53">
        <f t="shared" si="5"/>
        <v>8.0141302654334563</v>
      </c>
      <c r="J13" s="58">
        <v>0</v>
      </c>
      <c r="K13" s="81">
        <v>20.04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20.04</v>
      </c>
      <c r="R13" s="91">
        <v>0</v>
      </c>
      <c r="S13" s="84">
        <v>0</v>
      </c>
      <c r="T13" s="84">
        <v>0</v>
      </c>
      <c r="U13" s="84">
        <v>47.05</v>
      </c>
      <c r="V13" s="84">
        <v>0</v>
      </c>
      <c r="W13" s="84">
        <v>63.38</v>
      </c>
      <c r="X13" s="94">
        <f t="shared" si="10"/>
        <v>0</v>
      </c>
      <c r="Y13" s="95">
        <f t="shared" si="11"/>
        <v>110.43</v>
      </c>
      <c r="Z13" s="91">
        <v>0</v>
      </c>
      <c r="AA13" s="84">
        <v>0</v>
      </c>
      <c r="AB13" s="84">
        <v>0</v>
      </c>
      <c r="AC13" s="84">
        <v>85.38</v>
      </c>
      <c r="AD13" s="96">
        <f t="shared" si="12"/>
        <v>0</v>
      </c>
      <c r="AE13" s="52">
        <f t="shared" si="13"/>
        <v>85.38</v>
      </c>
      <c r="AF13" s="118">
        <v>0.185809811827957</v>
      </c>
      <c r="AG13" s="117">
        <v>0.38345564516128999</v>
      </c>
      <c r="AH13" s="54">
        <f t="shared" si="6"/>
        <v>7.8283204536054996</v>
      </c>
      <c r="AI13" s="63">
        <f t="shared" si="7"/>
        <v>6.5099580186292485</v>
      </c>
      <c r="AJ13" s="64">
        <v>126.10055826749662</v>
      </c>
      <c r="AK13" s="61">
        <v>84.395405023018697</v>
      </c>
      <c r="AL13" s="66">
        <v>72.075311467069909</v>
      </c>
      <c r="AM13" s="61">
        <v>141.57118131319078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12.3</v>
      </c>
      <c r="C14" s="51">
        <f t="shared" si="0"/>
        <v>-5.3943954319991434</v>
      </c>
      <c r="D14" s="52">
        <f t="shared" si="1"/>
        <v>31.001356149820836</v>
      </c>
      <c r="E14" s="59">
        <f t="shared" si="2"/>
        <v>-13.306960717821685</v>
      </c>
      <c r="F14" s="68">
        <v>199.12</v>
      </c>
      <c r="G14" s="52">
        <f t="shared" si="3"/>
        <v>121.84893263765636</v>
      </c>
      <c r="H14" s="52">
        <f t="shared" si="4"/>
        <v>69.418433700636498</v>
      </c>
      <c r="I14" s="53">
        <f t="shared" si="5"/>
        <v>7.8526336617071504</v>
      </c>
      <c r="J14" s="58">
        <v>0</v>
      </c>
      <c r="K14" s="81">
        <v>19.940000000000001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19.940000000000001</v>
      </c>
      <c r="R14" s="91">
        <v>0.32</v>
      </c>
      <c r="S14" s="84">
        <v>0</v>
      </c>
      <c r="T14" s="84">
        <v>0</v>
      </c>
      <c r="U14" s="84">
        <v>41.19</v>
      </c>
      <c r="V14" s="84">
        <v>0</v>
      </c>
      <c r="W14" s="84">
        <v>64.14</v>
      </c>
      <c r="X14" s="94">
        <f t="shared" si="10"/>
        <v>0.32</v>
      </c>
      <c r="Y14" s="95">
        <f t="shared" si="11"/>
        <v>105.33</v>
      </c>
      <c r="Z14" s="91">
        <v>2.5</v>
      </c>
      <c r="AA14" s="84">
        <v>0</v>
      </c>
      <c r="AB14" s="84">
        <v>0</v>
      </c>
      <c r="AC14" s="84">
        <v>85.99</v>
      </c>
      <c r="AD14" s="96">
        <f t="shared" si="12"/>
        <v>2.5</v>
      </c>
      <c r="AE14" s="52">
        <f t="shared" si="13"/>
        <v>85.99</v>
      </c>
      <c r="AF14" s="118">
        <v>0.185809811827957</v>
      </c>
      <c r="AG14" s="117">
        <v>0.38345564516128999</v>
      </c>
      <c r="AH14" s="54">
        <f t="shared" si="6"/>
        <v>7.6668238498791936</v>
      </c>
      <c r="AI14" s="63">
        <f t="shared" si="7"/>
        <v>6.2495836370170252</v>
      </c>
      <c r="AJ14" s="64">
        <v>124.34893263765636</v>
      </c>
      <c r="AK14" s="61">
        <v>80.595604568000851</v>
      </c>
      <c r="AL14" s="66">
        <v>69.738433700636492</v>
      </c>
      <c r="AM14" s="61">
        <v>136.33135614982083</v>
      </c>
      <c r="AS14" s="121"/>
      <c r="BA14" s="42"/>
      <c r="BB14" s="42"/>
    </row>
    <row r="15" spans="1:54" ht="15.75" x14ac:dyDescent="0.25">
      <c r="A15" s="25">
        <v>7</v>
      </c>
      <c r="B15" s="69">
        <v>19.75</v>
      </c>
      <c r="C15" s="51">
        <f t="shared" si="0"/>
        <v>-4.9295003824121579</v>
      </c>
      <c r="D15" s="52">
        <f t="shared" si="1"/>
        <v>38.295527593037065</v>
      </c>
      <c r="E15" s="59">
        <f t="shared" si="2"/>
        <v>-13.616027210624903</v>
      </c>
      <c r="F15" s="68">
        <v>178.38</v>
      </c>
      <c r="G15" s="52">
        <f t="shared" si="3"/>
        <v>112.10146338877976</v>
      </c>
      <c r="H15" s="52">
        <f t="shared" si="4"/>
        <v>59.252383058063131</v>
      </c>
      <c r="I15" s="53">
        <f t="shared" si="5"/>
        <v>7.0261535531570782</v>
      </c>
      <c r="J15" s="58">
        <v>0</v>
      </c>
      <c r="K15" s="81">
        <v>20.12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20.12</v>
      </c>
      <c r="R15" s="91">
        <v>1.81</v>
      </c>
      <c r="S15" s="84">
        <v>0</v>
      </c>
      <c r="T15" s="84">
        <v>0</v>
      </c>
      <c r="U15" s="84">
        <v>28.21</v>
      </c>
      <c r="V15" s="84">
        <v>0</v>
      </c>
      <c r="W15" s="84">
        <v>64.95</v>
      </c>
      <c r="X15" s="94">
        <f t="shared" si="10"/>
        <v>1.81</v>
      </c>
      <c r="Y15" s="95">
        <f t="shared" si="11"/>
        <v>93.16</v>
      </c>
      <c r="Z15" s="91">
        <v>0</v>
      </c>
      <c r="AA15" s="84">
        <v>0</v>
      </c>
      <c r="AB15" s="84">
        <v>0</v>
      </c>
      <c r="AC15" s="84">
        <v>85.92</v>
      </c>
      <c r="AD15" s="96">
        <f t="shared" si="12"/>
        <v>0</v>
      </c>
      <c r="AE15" s="52">
        <f t="shared" si="13"/>
        <v>85.92</v>
      </c>
      <c r="AF15" s="118">
        <v>0.185809811827957</v>
      </c>
      <c r="AG15" s="117">
        <v>0.38345564516128999</v>
      </c>
      <c r="AH15" s="54">
        <f t="shared" si="6"/>
        <v>6.8403437413291215</v>
      </c>
      <c r="AI15" s="63">
        <f t="shared" si="7"/>
        <v>6.1205171442138067</v>
      </c>
      <c r="AJ15" s="64">
        <v>112.10146338877976</v>
      </c>
      <c r="AK15" s="61">
        <v>80.990499617587844</v>
      </c>
      <c r="AL15" s="66">
        <v>61.062383058063133</v>
      </c>
      <c r="AM15" s="61">
        <v>131.45552759303706</v>
      </c>
      <c r="AS15" s="121"/>
      <c r="BA15" s="42"/>
      <c r="BB15" s="42"/>
    </row>
    <row r="16" spans="1:54" ht="15.75" x14ac:dyDescent="0.25">
      <c r="A16" s="25">
        <v>8</v>
      </c>
      <c r="B16" s="69">
        <v>37.700000000000003</v>
      </c>
      <c r="C16" s="51">
        <f t="shared" si="0"/>
        <v>0.1915582037886594</v>
      </c>
      <c r="D16" s="52">
        <f t="shared" si="1"/>
        <v>50.569003424055524</v>
      </c>
      <c r="E16" s="59">
        <f t="shared" si="2"/>
        <v>-13.060561627844177</v>
      </c>
      <c r="F16" s="68">
        <v>178.03</v>
      </c>
      <c r="G16" s="52">
        <f t="shared" si="3"/>
        <v>114.54082261764547</v>
      </c>
      <c r="H16" s="52">
        <f t="shared" si="4"/>
        <v>55.852758943113443</v>
      </c>
      <c r="I16" s="53">
        <f t="shared" si="5"/>
        <v>7.6364184392410746</v>
      </c>
      <c r="J16" s="58">
        <v>0</v>
      </c>
      <c r="K16" s="81">
        <v>20.12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20.12</v>
      </c>
      <c r="R16" s="91">
        <v>10.52</v>
      </c>
      <c r="S16" s="84">
        <v>0</v>
      </c>
      <c r="T16" s="84">
        <v>0</v>
      </c>
      <c r="U16" s="84">
        <v>28.21</v>
      </c>
      <c r="V16" s="84">
        <v>0</v>
      </c>
      <c r="W16" s="84">
        <v>65.03</v>
      </c>
      <c r="X16" s="94">
        <f t="shared" si="10"/>
        <v>10.52</v>
      </c>
      <c r="Y16" s="95">
        <f t="shared" si="11"/>
        <v>93.240000000000009</v>
      </c>
      <c r="Z16" s="91">
        <v>7.7</v>
      </c>
      <c r="AA16" s="84">
        <v>0</v>
      </c>
      <c r="AB16" s="84">
        <v>0</v>
      </c>
      <c r="AC16" s="84">
        <v>87.73</v>
      </c>
      <c r="AD16" s="96">
        <f t="shared" si="12"/>
        <v>7.7</v>
      </c>
      <c r="AE16" s="52">
        <f t="shared" si="13"/>
        <v>87.73</v>
      </c>
      <c r="AF16" s="118">
        <v>0.185809811827957</v>
      </c>
      <c r="AG16" s="117">
        <v>0.38345564516128999</v>
      </c>
      <c r="AH16" s="54">
        <f t="shared" si="6"/>
        <v>7.4506086274131178</v>
      </c>
      <c r="AI16" s="63">
        <f t="shared" si="7"/>
        <v>6.6759827269945333</v>
      </c>
      <c r="AJ16" s="64">
        <v>122.24082261764548</v>
      </c>
      <c r="AK16" s="61">
        <v>87.921558203788663</v>
      </c>
      <c r="AL16" s="66">
        <v>66.372758943113439</v>
      </c>
      <c r="AM16" s="61">
        <v>143.80900342405553</v>
      </c>
      <c r="AS16" s="121"/>
      <c r="BA16" s="42"/>
      <c r="BB16" s="42"/>
    </row>
    <row r="17" spans="1:54" ht="15.75" x14ac:dyDescent="0.25">
      <c r="A17" s="25">
        <v>9</v>
      </c>
      <c r="B17" s="69">
        <v>30.7</v>
      </c>
      <c r="C17" s="51">
        <f t="shared" si="0"/>
        <v>5.7037994379950874</v>
      </c>
      <c r="D17" s="52">
        <f t="shared" si="1"/>
        <v>38.268192012031818</v>
      </c>
      <c r="E17" s="59">
        <f t="shared" si="2"/>
        <v>-13.271991450026889</v>
      </c>
      <c r="F17" s="68">
        <v>179.3</v>
      </c>
      <c r="G17" s="52">
        <f t="shared" si="3"/>
        <v>118.2817479554452</v>
      </c>
      <c r="H17" s="52">
        <f t="shared" si="4"/>
        <v>52.805765763523397</v>
      </c>
      <c r="I17" s="53">
        <f t="shared" si="5"/>
        <v>8.2124862810314223</v>
      </c>
      <c r="J17" s="58">
        <v>0</v>
      </c>
      <c r="K17" s="81">
        <v>20.22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20.22</v>
      </c>
      <c r="R17" s="91">
        <v>18.309999999999999</v>
      </c>
      <c r="S17" s="84">
        <v>0</v>
      </c>
      <c r="T17" s="84">
        <v>0</v>
      </c>
      <c r="U17" s="84">
        <v>41.67</v>
      </c>
      <c r="V17" s="84">
        <v>0</v>
      </c>
      <c r="W17" s="84">
        <v>53.27</v>
      </c>
      <c r="X17" s="94">
        <f t="shared" si="10"/>
        <v>18.309999999999999</v>
      </c>
      <c r="Y17" s="95">
        <f t="shared" si="11"/>
        <v>94.94</v>
      </c>
      <c r="Z17" s="91">
        <v>13.8</v>
      </c>
      <c r="AA17" s="84">
        <v>0</v>
      </c>
      <c r="AB17" s="84">
        <v>0</v>
      </c>
      <c r="AC17" s="84">
        <v>88.95</v>
      </c>
      <c r="AD17" s="96">
        <f t="shared" si="12"/>
        <v>13.8</v>
      </c>
      <c r="AE17" s="52">
        <f t="shared" si="13"/>
        <v>88.95</v>
      </c>
      <c r="AF17" s="118">
        <v>0.185809811827957</v>
      </c>
      <c r="AG17" s="117">
        <v>0.38345564516128999</v>
      </c>
      <c r="AH17" s="54">
        <f t="shared" si="6"/>
        <v>8.0266764692034656</v>
      </c>
      <c r="AI17" s="63">
        <f t="shared" si="7"/>
        <v>6.5645529048118192</v>
      </c>
      <c r="AJ17" s="64">
        <v>132.08174795544519</v>
      </c>
      <c r="AK17" s="61">
        <v>94.65379943799509</v>
      </c>
      <c r="AL17" s="66">
        <v>71.115765763523399</v>
      </c>
      <c r="AM17" s="61">
        <v>133.20819201203182</v>
      </c>
      <c r="AS17" s="121"/>
      <c r="BA17" s="42"/>
      <c r="BB17" s="42"/>
    </row>
    <row r="18" spans="1:54" ht="15.75" x14ac:dyDescent="0.25">
      <c r="A18" s="25">
        <v>10</v>
      </c>
      <c r="B18" s="69">
        <v>30.61</v>
      </c>
      <c r="C18" s="51">
        <f t="shared" si="0"/>
        <v>-3.8584163913566982</v>
      </c>
      <c r="D18" s="52">
        <f t="shared" si="1"/>
        <v>47.407115616904989</v>
      </c>
      <c r="E18" s="59">
        <f t="shared" si="2"/>
        <v>-12.938699225548287</v>
      </c>
      <c r="F18" s="68">
        <v>172.96</v>
      </c>
      <c r="G18" s="52">
        <f t="shared" si="3"/>
        <v>110.98426255838137</v>
      </c>
      <c r="H18" s="52">
        <f t="shared" si="4"/>
        <v>54.071044890232891</v>
      </c>
      <c r="I18" s="53">
        <f t="shared" si="5"/>
        <v>7.9046925513857129</v>
      </c>
      <c r="J18" s="58">
        <v>0</v>
      </c>
      <c r="K18" s="81">
        <v>20.2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20.2</v>
      </c>
      <c r="R18" s="91">
        <v>16.850000000000001</v>
      </c>
      <c r="S18" s="84">
        <v>0</v>
      </c>
      <c r="T18" s="84">
        <v>0</v>
      </c>
      <c r="U18" s="84">
        <v>40.619999999999997</v>
      </c>
      <c r="V18" s="84">
        <v>0</v>
      </c>
      <c r="W18" s="84">
        <v>62.65</v>
      </c>
      <c r="X18" s="94">
        <f t="shared" si="10"/>
        <v>16.850000000000001</v>
      </c>
      <c r="Y18" s="95">
        <f t="shared" si="11"/>
        <v>103.27</v>
      </c>
      <c r="Z18" s="91">
        <v>13.5</v>
      </c>
      <c r="AA18" s="84">
        <v>0</v>
      </c>
      <c r="AB18" s="84">
        <v>0</v>
      </c>
      <c r="AC18" s="84">
        <v>91.92</v>
      </c>
      <c r="AD18" s="96">
        <f t="shared" si="12"/>
        <v>13.5</v>
      </c>
      <c r="AE18" s="52">
        <f t="shared" si="13"/>
        <v>91.92</v>
      </c>
      <c r="AF18" s="118">
        <v>0.185809811827957</v>
      </c>
      <c r="AG18" s="117">
        <v>0.38345564516128999</v>
      </c>
      <c r="AH18" s="54">
        <f t="shared" si="6"/>
        <v>7.7188827395577562</v>
      </c>
      <c r="AI18" s="63">
        <f t="shared" si="7"/>
        <v>6.8778451292904208</v>
      </c>
      <c r="AJ18" s="64">
        <v>124.48426255838137</v>
      </c>
      <c r="AK18" s="61">
        <v>88.061583608643303</v>
      </c>
      <c r="AL18" s="66">
        <v>70.921044890232892</v>
      </c>
      <c r="AM18" s="61">
        <v>150.67711561690498</v>
      </c>
      <c r="AS18" s="121"/>
      <c r="BA18" s="42"/>
      <c r="BB18" s="42"/>
    </row>
    <row r="19" spans="1:54" ht="15.75" x14ac:dyDescent="0.25">
      <c r="A19" s="25">
        <v>11</v>
      </c>
      <c r="B19" s="69">
        <v>19.170000000000002</v>
      </c>
      <c r="C19" s="51">
        <f t="shared" si="0"/>
        <v>-7.5013699413756143</v>
      </c>
      <c r="D19" s="52">
        <f t="shared" si="1"/>
        <v>39.22016560438442</v>
      </c>
      <c r="E19" s="59">
        <f t="shared" si="2"/>
        <v>-12.548795663008814</v>
      </c>
      <c r="F19" s="68">
        <v>181.89</v>
      </c>
      <c r="G19" s="52">
        <f t="shared" si="3"/>
        <v>107.4988464837527</v>
      </c>
      <c r="H19" s="52">
        <f t="shared" si="4"/>
        <v>66.253525754878282</v>
      </c>
      <c r="I19" s="53">
        <f t="shared" si="5"/>
        <v>8.1376277613689947</v>
      </c>
      <c r="J19" s="58">
        <v>0</v>
      </c>
      <c r="K19" s="81">
        <v>20.010000000000002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20.010000000000002</v>
      </c>
      <c r="R19" s="91">
        <v>14.55</v>
      </c>
      <c r="S19" s="84">
        <v>0</v>
      </c>
      <c r="T19" s="84">
        <v>0</v>
      </c>
      <c r="U19" s="84">
        <v>54.58</v>
      </c>
      <c r="V19" s="84">
        <v>0</v>
      </c>
      <c r="W19" s="84">
        <v>62.6</v>
      </c>
      <c r="X19" s="94">
        <f t="shared" si="10"/>
        <v>14.55</v>
      </c>
      <c r="Y19" s="95">
        <f t="shared" si="11"/>
        <v>117.18</v>
      </c>
      <c r="Z19" s="91">
        <v>13</v>
      </c>
      <c r="AA19" s="84">
        <v>0</v>
      </c>
      <c r="AB19" s="84">
        <v>0</v>
      </c>
      <c r="AC19" s="84">
        <v>96.78</v>
      </c>
      <c r="AD19" s="96">
        <f t="shared" si="12"/>
        <v>13</v>
      </c>
      <c r="AE19" s="52">
        <f t="shared" si="13"/>
        <v>96.78</v>
      </c>
      <c r="AF19" s="118">
        <v>0.185809811827957</v>
      </c>
      <c r="AG19" s="117">
        <v>0.38345564516128999</v>
      </c>
      <c r="AH19" s="54">
        <f t="shared" si="6"/>
        <v>7.9518179495410379</v>
      </c>
      <c r="AI19" s="63">
        <f t="shared" si="7"/>
        <v>7.0777486918298962</v>
      </c>
      <c r="AJ19" s="64">
        <v>120.4988464837527</v>
      </c>
      <c r="AK19" s="61">
        <v>89.278630058624387</v>
      </c>
      <c r="AL19" s="66">
        <v>80.803525754878279</v>
      </c>
      <c r="AM19" s="61">
        <v>156.40016560438443</v>
      </c>
      <c r="AS19" s="121"/>
      <c r="BA19" s="42"/>
      <c r="BB19" s="42"/>
    </row>
    <row r="20" spans="1:54" ht="15.75" x14ac:dyDescent="0.25">
      <c r="A20" s="25">
        <v>12</v>
      </c>
      <c r="B20" s="69">
        <v>23.95</v>
      </c>
      <c r="C20" s="51">
        <f t="shared" si="0"/>
        <v>-7.055384522627719</v>
      </c>
      <c r="D20" s="52">
        <f t="shared" si="1"/>
        <v>43.511623565751052</v>
      </c>
      <c r="E20" s="59">
        <f t="shared" si="2"/>
        <v>-12.506239043123298</v>
      </c>
      <c r="F20" s="68">
        <v>168.36</v>
      </c>
      <c r="G20" s="52">
        <f t="shared" si="3"/>
        <v>104.04753010673551</v>
      </c>
      <c r="H20" s="52">
        <f t="shared" si="4"/>
        <v>56.535834583304293</v>
      </c>
      <c r="I20" s="53">
        <f t="shared" si="5"/>
        <v>7.7766353099601613</v>
      </c>
      <c r="J20" s="58">
        <v>0</v>
      </c>
      <c r="K20" s="81">
        <v>20.010000000000002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20.010000000000002</v>
      </c>
      <c r="R20" s="91">
        <v>14.98</v>
      </c>
      <c r="S20" s="84">
        <v>0</v>
      </c>
      <c r="T20" s="84">
        <v>0</v>
      </c>
      <c r="U20" s="84">
        <v>55.19</v>
      </c>
      <c r="V20" s="84">
        <v>0</v>
      </c>
      <c r="W20" s="84">
        <v>62.31</v>
      </c>
      <c r="X20" s="94">
        <f t="shared" si="10"/>
        <v>14.98</v>
      </c>
      <c r="Y20" s="95">
        <f t="shared" si="11"/>
        <v>117.5</v>
      </c>
      <c r="Z20" s="91">
        <v>16.600000000000001</v>
      </c>
      <c r="AA20" s="84">
        <v>0</v>
      </c>
      <c r="AB20" s="84">
        <v>0</v>
      </c>
      <c r="AC20" s="84">
        <v>93.2</v>
      </c>
      <c r="AD20" s="96">
        <f t="shared" si="12"/>
        <v>16.600000000000001</v>
      </c>
      <c r="AE20" s="52">
        <f t="shared" si="13"/>
        <v>93.2</v>
      </c>
      <c r="AF20" s="118">
        <v>0.185809811827957</v>
      </c>
      <c r="AG20" s="117">
        <v>0.38345564516128999</v>
      </c>
      <c r="AH20" s="54">
        <f t="shared" si="6"/>
        <v>7.5908254981322045</v>
      </c>
      <c r="AI20" s="63">
        <f t="shared" si="7"/>
        <v>7.1203053117154127</v>
      </c>
      <c r="AJ20" s="64">
        <v>120.64753010673552</v>
      </c>
      <c r="AK20" s="61">
        <v>86.144615477372284</v>
      </c>
      <c r="AL20" s="66">
        <v>71.515834583304297</v>
      </c>
      <c r="AM20" s="61">
        <v>161.01162356575105</v>
      </c>
      <c r="AS20" s="121"/>
      <c r="BA20" s="42"/>
      <c r="BB20" s="42"/>
    </row>
    <row r="21" spans="1:54" ht="15.75" x14ac:dyDescent="0.25">
      <c r="A21" s="25">
        <v>13</v>
      </c>
      <c r="B21" s="69">
        <v>11.59</v>
      </c>
      <c r="C21" s="51">
        <f t="shared" si="0"/>
        <v>-15.357450369765033</v>
      </c>
      <c r="D21" s="52">
        <f t="shared" si="1"/>
        <v>40.012850661928653</v>
      </c>
      <c r="E21" s="59">
        <f t="shared" si="2"/>
        <v>-13.065400292163631</v>
      </c>
      <c r="F21" s="68">
        <v>157.08000000000001</v>
      </c>
      <c r="G21" s="52">
        <f t="shared" si="3"/>
        <v>94.806944059556926</v>
      </c>
      <c r="H21" s="52">
        <f t="shared" si="4"/>
        <v>54.631317622076239</v>
      </c>
      <c r="I21" s="53">
        <f t="shared" si="5"/>
        <v>7.6417383183668246</v>
      </c>
      <c r="J21" s="58">
        <v>0</v>
      </c>
      <c r="K21" s="81">
        <v>20.11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20.11</v>
      </c>
      <c r="R21" s="91">
        <v>25.61</v>
      </c>
      <c r="S21" s="84">
        <v>0</v>
      </c>
      <c r="T21" s="84">
        <v>0</v>
      </c>
      <c r="U21" s="84">
        <v>52.68</v>
      </c>
      <c r="V21" s="84">
        <v>0</v>
      </c>
      <c r="W21" s="84">
        <v>62.46</v>
      </c>
      <c r="X21" s="94">
        <f t="shared" si="10"/>
        <v>25.61</v>
      </c>
      <c r="Y21" s="95">
        <f t="shared" si="11"/>
        <v>115.14</v>
      </c>
      <c r="Z21" s="91">
        <v>13.7</v>
      </c>
      <c r="AA21" s="84">
        <v>0</v>
      </c>
      <c r="AB21" s="84">
        <v>0</v>
      </c>
      <c r="AC21" s="84">
        <v>91.42</v>
      </c>
      <c r="AD21" s="96">
        <f t="shared" si="12"/>
        <v>13.7</v>
      </c>
      <c r="AE21" s="52">
        <f t="shared" si="13"/>
        <v>91.42</v>
      </c>
      <c r="AF21" s="118">
        <v>0.185809811827957</v>
      </c>
      <c r="AG21" s="117">
        <v>0.38345564516128999</v>
      </c>
      <c r="AH21" s="54">
        <f t="shared" si="6"/>
        <v>7.4559285065388679</v>
      </c>
      <c r="AI21" s="63">
        <f t="shared" si="7"/>
        <v>6.6611440626750777</v>
      </c>
      <c r="AJ21" s="64">
        <v>108.50694405955693</v>
      </c>
      <c r="AK21" s="61">
        <v>76.062549630234969</v>
      </c>
      <c r="AL21" s="66">
        <v>80.241317622076238</v>
      </c>
      <c r="AM21" s="61">
        <v>155.15285066192865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16.3</v>
      </c>
      <c r="C22" s="51">
        <f t="shared" si="0"/>
        <v>-10.883501773632815</v>
      </c>
      <c r="D22" s="52">
        <f t="shared" si="1"/>
        <v>39.917794531544885</v>
      </c>
      <c r="E22" s="59">
        <f t="shared" si="2"/>
        <v>-12.734292757912087</v>
      </c>
      <c r="F22" s="68">
        <v>172.11</v>
      </c>
      <c r="G22" s="52">
        <f t="shared" si="3"/>
        <v>100.89608702405172</v>
      </c>
      <c r="H22" s="52">
        <f t="shared" si="4"/>
        <v>63.115044437104459</v>
      </c>
      <c r="I22" s="53">
        <f t="shared" si="5"/>
        <v>8.0988685388438082</v>
      </c>
      <c r="J22" s="58">
        <v>0</v>
      </c>
      <c r="K22" s="81">
        <v>19.920000000000002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19.920000000000002</v>
      </c>
      <c r="R22" s="91">
        <v>20.61</v>
      </c>
      <c r="S22" s="84">
        <v>0</v>
      </c>
      <c r="T22" s="84">
        <v>0</v>
      </c>
      <c r="U22" s="84">
        <v>52.22</v>
      </c>
      <c r="V22" s="84">
        <v>0</v>
      </c>
      <c r="W22" s="84">
        <v>62.7</v>
      </c>
      <c r="X22" s="94">
        <f t="shared" si="10"/>
        <v>20.61</v>
      </c>
      <c r="Y22" s="95">
        <f t="shared" si="11"/>
        <v>114.92</v>
      </c>
      <c r="Z22" s="91">
        <v>15.7</v>
      </c>
      <c r="AA22" s="84">
        <v>0</v>
      </c>
      <c r="AB22" s="84">
        <v>0</v>
      </c>
      <c r="AC22" s="84">
        <v>92.16</v>
      </c>
      <c r="AD22" s="96">
        <f t="shared" si="12"/>
        <v>15.7</v>
      </c>
      <c r="AE22" s="52">
        <f t="shared" si="13"/>
        <v>92.16</v>
      </c>
      <c r="AF22" s="118">
        <v>0.185809811827957</v>
      </c>
      <c r="AG22" s="117">
        <v>0.38345564516128999</v>
      </c>
      <c r="AH22" s="54">
        <f t="shared" si="6"/>
        <v>7.9130587270158514</v>
      </c>
      <c r="AI22" s="63">
        <f t="shared" si="7"/>
        <v>6.8022515969266237</v>
      </c>
      <c r="AJ22" s="64">
        <v>116.59608702405173</v>
      </c>
      <c r="AK22" s="61">
        <v>81.276498226367181</v>
      </c>
      <c r="AL22" s="66">
        <v>83.725044437104458</v>
      </c>
      <c r="AM22" s="61">
        <v>154.83779453154489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43.73</v>
      </c>
      <c r="C23" s="51">
        <f t="shared" si="0"/>
        <v>11.838635282116755</v>
      </c>
      <c r="D23" s="52">
        <f t="shared" si="1"/>
        <v>44.086874419752135</v>
      </c>
      <c r="E23" s="59">
        <f t="shared" si="2"/>
        <v>-16.12654435483871</v>
      </c>
      <c r="F23" s="68">
        <v>184.21</v>
      </c>
      <c r="G23" s="52">
        <f t="shared" si="3"/>
        <v>115.31947221071387</v>
      </c>
      <c r="H23" s="52">
        <f t="shared" si="4"/>
        <v>60.399886774978192</v>
      </c>
      <c r="I23" s="53">
        <f t="shared" si="5"/>
        <v>8.4906410143079167</v>
      </c>
      <c r="J23" s="58">
        <v>0</v>
      </c>
      <c r="K23" s="81">
        <v>20.11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20.11</v>
      </c>
      <c r="R23" s="91">
        <v>20.82</v>
      </c>
      <c r="S23" s="84">
        <v>0</v>
      </c>
      <c r="T23" s="84">
        <v>0</v>
      </c>
      <c r="U23" s="84">
        <v>52.31</v>
      </c>
      <c r="V23" s="84">
        <v>0</v>
      </c>
      <c r="W23" s="84">
        <v>61.92</v>
      </c>
      <c r="X23" s="94">
        <f t="shared" si="10"/>
        <v>20.82</v>
      </c>
      <c r="Y23" s="95">
        <f t="shared" si="11"/>
        <v>114.23</v>
      </c>
      <c r="Z23" s="91">
        <v>13.7</v>
      </c>
      <c r="AA23" s="84">
        <v>0</v>
      </c>
      <c r="AB23" s="84">
        <v>0</v>
      </c>
      <c r="AC23" s="84">
        <v>91.26</v>
      </c>
      <c r="AD23" s="96">
        <f t="shared" si="12"/>
        <v>13.7</v>
      </c>
      <c r="AE23" s="52">
        <f t="shared" si="13"/>
        <v>91.26</v>
      </c>
      <c r="AF23" s="118">
        <v>0.185809811827957</v>
      </c>
      <c r="AG23" s="117">
        <v>0.38345564516128999</v>
      </c>
      <c r="AH23" s="54">
        <f t="shared" si="6"/>
        <v>8.30483120247996</v>
      </c>
      <c r="AI23" s="63">
        <v>3.6</v>
      </c>
      <c r="AJ23" s="64">
        <v>129.01947221071387</v>
      </c>
      <c r="AK23" s="61">
        <v>103.09863528211676</v>
      </c>
      <c r="AL23" s="66">
        <v>81.219886774978193</v>
      </c>
      <c r="AM23" s="61">
        <v>158.31687441975214</v>
      </c>
      <c r="AS23" s="121"/>
      <c r="BA23" s="42"/>
      <c r="BB23" s="42"/>
    </row>
    <row r="24" spans="1:54" ht="15.75" x14ac:dyDescent="0.25">
      <c r="A24" s="25">
        <v>16</v>
      </c>
      <c r="B24" s="69">
        <v>49.31</v>
      </c>
      <c r="C24" s="51">
        <f t="shared" si="0"/>
        <v>12.510200219292599</v>
      </c>
      <c r="D24" s="52">
        <f t="shared" si="1"/>
        <v>48.771558074837571</v>
      </c>
      <c r="E24" s="59">
        <f t="shared" si="2"/>
        <v>-11.971758294130167</v>
      </c>
      <c r="F24" s="68">
        <v>190.81</v>
      </c>
      <c r="G24" s="52">
        <f t="shared" si="3"/>
        <v>122.09832495587588</v>
      </c>
      <c r="H24" s="52">
        <f t="shared" si="4"/>
        <v>60.098296243240263</v>
      </c>
      <c r="I24" s="53">
        <f t="shared" si="5"/>
        <v>8.6133788008838419</v>
      </c>
      <c r="J24" s="58">
        <v>0</v>
      </c>
      <c r="K24" s="81">
        <v>20.010000000000002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20.010000000000002</v>
      </c>
      <c r="R24" s="91">
        <v>25.15</v>
      </c>
      <c r="S24" s="84">
        <v>0</v>
      </c>
      <c r="T24" s="84">
        <v>0</v>
      </c>
      <c r="U24" s="84">
        <v>50.79</v>
      </c>
      <c r="V24" s="84">
        <v>0</v>
      </c>
      <c r="W24" s="84">
        <v>61.7</v>
      </c>
      <c r="X24" s="94">
        <f t="shared" si="10"/>
        <v>25.15</v>
      </c>
      <c r="Y24" s="95">
        <f t="shared" si="11"/>
        <v>112.49000000000001</v>
      </c>
      <c r="Z24" s="91">
        <v>6</v>
      </c>
      <c r="AA24" s="84">
        <v>0</v>
      </c>
      <c r="AB24" s="84">
        <v>0</v>
      </c>
      <c r="AC24" s="84">
        <v>91.94</v>
      </c>
      <c r="AD24" s="96">
        <f t="shared" si="12"/>
        <v>6</v>
      </c>
      <c r="AE24" s="52">
        <f t="shared" si="13"/>
        <v>91.94</v>
      </c>
      <c r="AF24" s="118">
        <v>0.185809811827957</v>
      </c>
      <c r="AG24" s="117">
        <v>0.38345564516128999</v>
      </c>
      <c r="AH24" s="54">
        <f t="shared" si="6"/>
        <v>8.4275689890558851</v>
      </c>
      <c r="AI24" s="63">
        <f t="shared" si="7"/>
        <v>7.6547860607085454</v>
      </c>
      <c r="AJ24" s="64">
        <v>128.09832495587588</v>
      </c>
      <c r="AK24" s="61">
        <v>104.4502002192926</v>
      </c>
      <c r="AL24" s="66">
        <v>85.248296243240262</v>
      </c>
      <c r="AM24" s="61">
        <v>161.26155807483758</v>
      </c>
      <c r="AS24" s="121"/>
      <c r="BA24" s="42"/>
      <c r="BB24" s="42"/>
    </row>
    <row r="25" spans="1:54" ht="15.75" x14ac:dyDescent="0.25">
      <c r="A25" s="25">
        <v>17</v>
      </c>
      <c r="B25" s="69">
        <v>49.78</v>
      </c>
      <c r="C25" s="51">
        <f t="shared" si="0"/>
        <v>15.619968128836334</v>
      </c>
      <c r="D25" s="52">
        <f t="shared" si="1"/>
        <v>45.837963727266128</v>
      </c>
      <c r="E25" s="59">
        <f t="shared" si="2"/>
        <v>-11.677931856102463</v>
      </c>
      <c r="F25" s="68">
        <v>211.92</v>
      </c>
      <c r="G25" s="52">
        <f t="shared" si="3"/>
        <v>125.74123457646137</v>
      </c>
      <c r="H25" s="52">
        <f t="shared" si="4"/>
        <v>77.383749782436979</v>
      </c>
      <c r="I25" s="53">
        <f t="shared" si="5"/>
        <v>8.7950156411016192</v>
      </c>
      <c r="J25" s="58">
        <v>0</v>
      </c>
      <c r="K25" s="81">
        <v>19.920000000000002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19.920000000000002</v>
      </c>
      <c r="R25" s="91">
        <v>13.22</v>
      </c>
      <c r="S25" s="84">
        <v>0</v>
      </c>
      <c r="T25" s="84">
        <v>0</v>
      </c>
      <c r="U25" s="84">
        <v>53.28</v>
      </c>
      <c r="V25" s="84">
        <v>0</v>
      </c>
      <c r="W25" s="84">
        <v>61.47</v>
      </c>
      <c r="X25" s="94">
        <f t="shared" si="10"/>
        <v>13.22</v>
      </c>
      <c r="Y25" s="95">
        <f t="shared" si="11"/>
        <v>114.75</v>
      </c>
      <c r="Z25" s="91">
        <v>1.6</v>
      </c>
      <c r="AA25" s="84">
        <v>0</v>
      </c>
      <c r="AB25" s="84">
        <v>0</v>
      </c>
      <c r="AC25" s="84">
        <v>96.58</v>
      </c>
      <c r="AD25" s="96">
        <f t="shared" si="12"/>
        <v>1.6</v>
      </c>
      <c r="AE25" s="52">
        <f t="shared" si="13"/>
        <v>96.58</v>
      </c>
      <c r="AF25" s="118">
        <v>0.185809811827957</v>
      </c>
      <c r="AG25" s="117">
        <v>0.38345564516128999</v>
      </c>
      <c r="AH25" s="54">
        <f t="shared" si="6"/>
        <v>8.6092058292736624</v>
      </c>
      <c r="AI25" s="63">
        <f t="shared" si="7"/>
        <v>7.8586124987362496</v>
      </c>
      <c r="AJ25" s="64">
        <v>127.34123457646136</v>
      </c>
      <c r="AK25" s="61">
        <v>112.19996812883633</v>
      </c>
      <c r="AL25" s="66">
        <v>90.603749782436978</v>
      </c>
      <c r="AM25" s="61">
        <v>160.58796372726613</v>
      </c>
      <c r="AS25" s="121"/>
      <c r="BA25" s="42"/>
      <c r="BB25" s="42"/>
    </row>
    <row r="26" spans="1:54" ht="15.75" x14ac:dyDescent="0.25">
      <c r="A26" s="25">
        <v>18</v>
      </c>
      <c r="B26" s="69">
        <v>42.7</v>
      </c>
      <c r="C26" s="51">
        <f t="shared" si="0"/>
        <v>-20.165673272183284</v>
      </c>
      <c r="D26" s="52">
        <f t="shared" si="1"/>
        <v>74.808910781002723</v>
      </c>
      <c r="E26" s="59">
        <f t="shared" si="2"/>
        <v>-11.94323750881941</v>
      </c>
      <c r="F26" s="68">
        <v>233.9</v>
      </c>
      <c r="G26" s="52">
        <f t="shared" si="3"/>
        <v>137.14903563377766</v>
      </c>
      <c r="H26" s="52">
        <f t="shared" si="4"/>
        <v>87.683873216380704</v>
      </c>
      <c r="I26" s="53">
        <f t="shared" si="5"/>
        <v>9.0670911498416356</v>
      </c>
      <c r="J26" s="58">
        <v>0</v>
      </c>
      <c r="K26" s="81">
        <v>19.97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19.97</v>
      </c>
      <c r="R26" s="91">
        <v>0</v>
      </c>
      <c r="S26" s="84">
        <v>0</v>
      </c>
      <c r="T26" s="84">
        <v>0</v>
      </c>
      <c r="U26" s="84">
        <v>54.56</v>
      </c>
      <c r="V26" s="84">
        <v>0</v>
      </c>
      <c r="W26" s="84">
        <v>63.7</v>
      </c>
      <c r="X26" s="94">
        <f t="shared" si="10"/>
        <v>0</v>
      </c>
      <c r="Y26" s="95">
        <f t="shared" si="11"/>
        <v>118.26</v>
      </c>
      <c r="Z26" s="91">
        <v>0</v>
      </c>
      <c r="AA26" s="84">
        <v>0</v>
      </c>
      <c r="AB26" s="84">
        <v>0</v>
      </c>
      <c r="AC26" s="84">
        <v>92.41</v>
      </c>
      <c r="AD26" s="96">
        <f t="shared" si="12"/>
        <v>0</v>
      </c>
      <c r="AE26" s="52">
        <f t="shared" si="13"/>
        <v>92.41</v>
      </c>
      <c r="AF26" s="118">
        <v>0.185809811827957</v>
      </c>
      <c r="AG26" s="117">
        <v>0.38345564516128999</v>
      </c>
      <c r="AH26" s="54">
        <f t="shared" si="6"/>
        <v>8.8812813380136788</v>
      </c>
      <c r="AI26" s="63">
        <f t="shared" si="7"/>
        <v>7.6433068460192999</v>
      </c>
      <c r="AJ26" s="64">
        <v>137.14903563377766</v>
      </c>
      <c r="AK26" s="61">
        <v>72.244326727816713</v>
      </c>
      <c r="AL26" s="128">
        <v>87.683873216380704</v>
      </c>
      <c r="AM26" s="61">
        <v>193.06891078100273</v>
      </c>
      <c r="AS26" s="121"/>
      <c r="BA26" s="42"/>
      <c r="BB26" s="42"/>
    </row>
    <row r="27" spans="1:54" ht="15.75" x14ac:dyDescent="0.25">
      <c r="A27" s="25">
        <v>19</v>
      </c>
      <c r="B27" s="69">
        <v>44.61</v>
      </c>
      <c r="C27" s="51">
        <f t="shared" si="0"/>
        <v>16.683236627776239</v>
      </c>
      <c r="D27" s="52">
        <f t="shared" si="1"/>
        <v>39.404323991525587</v>
      </c>
      <c r="E27" s="59">
        <f t="shared" si="2"/>
        <v>-11.477560619301761</v>
      </c>
      <c r="F27" s="68">
        <v>262.19</v>
      </c>
      <c r="G27" s="52">
        <f t="shared" si="3"/>
        <v>158.67510990642629</v>
      </c>
      <c r="H27" s="52">
        <f t="shared" si="4"/>
        <v>93.372794288205426</v>
      </c>
      <c r="I27" s="53">
        <f t="shared" si="5"/>
        <v>10.142095805368276</v>
      </c>
      <c r="J27" s="58">
        <v>0</v>
      </c>
      <c r="K27" s="81">
        <v>20.190000000000001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20.190000000000001</v>
      </c>
      <c r="R27" s="91">
        <v>0</v>
      </c>
      <c r="S27" s="84">
        <v>0</v>
      </c>
      <c r="T27" s="84">
        <v>0</v>
      </c>
      <c r="U27" s="84">
        <v>64.44</v>
      </c>
      <c r="V27" s="84">
        <v>0</v>
      </c>
      <c r="W27" s="84">
        <v>62.93</v>
      </c>
      <c r="X27" s="94">
        <f t="shared" si="10"/>
        <v>0</v>
      </c>
      <c r="Y27" s="95">
        <f t="shared" si="11"/>
        <v>127.37</v>
      </c>
      <c r="Z27" s="91">
        <v>0</v>
      </c>
      <c r="AA27" s="84">
        <v>0</v>
      </c>
      <c r="AB27" s="84">
        <v>0</v>
      </c>
      <c r="AC27" s="84">
        <v>105.66</v>
      </c>
      <c r="AD27" s="96">
        <f t="shared" si="12"/>
        <v>0</v>
      </c>
      <c r="AE27" s="52">
        <f t="shared" si="13"/>
        <v>105.66</v>
      </c>
      <c r="AF27" s="118">
        <v>0.185809811827957</v>
      </c>
      <c r="AG27" s="117">
        <v>0.38345564516128999</v>
      </c>
      <c r="AH27" s="54">
        <f t="shared" si="6"/>
        <v>9.9562859935403196</v>
      </c>
      <c r="AI27" s="63">
        <f t="shared" si="7"/>
        <v>8.3289837355369514</v>
      </c>
      <c r="AJ27" s="64">
        <v>158.67510990642629</v>
      </c>
      <c r="AK27" s="61">
        <v>122.34323662777624</v>
      </c>
      <c r="AL27" s="128">
        <v>93.372794288205426</v>
      </c>
      <c r="AM27" s="61">
        <v>166.77432399152559</v>
      </c>
      <c r="AS27" s="121"/>
      <c r="BA27" s="42"/>
      <c r="BB27" s="42"/>
    </row>
    <row r="28" spans="1:54" ht="15.75" x14ac:dyDescent="0.25">
      <c r="A28" s="25">
        <v>20</v>
      </c>
      <c r="B28" s="69">
        <v>49.09</v>
      </c>
      <c r="C28" s="51">
        <f t="shared" si="0"/>
        <v>18.222231833925306</v>
      </c>
      <c r="D28" s="52">
        <f t="shared" si="1"/>
        <v>42.615512674122442</v>
      </c>
      <c r="E28" s="59">
        <f t="shared" si="2"/>
        <v>-11.747744508047736</v>
      </c>
      <c r="F28" s="68">
        <v>261.39</v>
      </c>
      <c r="G28" s="52">
        <f t="shared" si="3"/>
        <v>155.91578902925394</v>
      </c>
      <c r="H28" s="52">
        <f t="shared" si="4"/>
        <v>95.36251477712554</v>
      </c>
      <c r="I28" s="53">
        <f t="shared" si="5"/>
        <v>10.111696193620494</v>
      </c>
      <c r="J28" s="58">
        <v>0</v>
      </c>
      <c r="K28" s="81">
        <v>20.190000000000001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20.190000000000001</v>
      </c>
      <c r="R28" s="91">
        <v>0</v>
      </c>
      <c r="S28" s="84">
        <v>0</v>
      </c>
      <c r="T28" s="84">
        <v>0</v>
      </c>
      <c r="U28" s="84">
        <v>54.31</v>
      </c>
      <c r="V28" s="84">
        <v>0</v>
      </c>
      <c r="W28" s="84">
        <v>63.93</v>
      </c>
      <c r="X28" s="94">
        <f t="shared" si="10"/>
        <v>0</v>
      </c>
      <c r="Y28" s="95">
        <f t="shared" si="11"/>
        <v>118.24000000000001</v>
      </c>
      <c r="Z28" s="91">
        <v>0</v>
      </c>
      <c r="AA28" s="84">
        <v>0</v>
      </c>
      <c r="AB28" s="84">
        <v>0</v>
      </c>
      <c r="AC28" s="84">
        <v>100.66</v>
      </c>
      <c r="AD28" s="96">
        <f t="shared" si="12"/>
        <v>0</v>
      </c>
      <c r="AE28" s="52">
        <f t="shared" si="13"/>
        <v>100.66</v>
      </c>
      <c r="AF28" s="118">
        <v>0.185809811827957</v>
      </c>
      <c r="AG28" s="117">
        <v>0.38345564516128999</v>
      </c>
      <c r="AH28" s="54">
        <f t="shared" si="6"/>
        <v>9.9258863817925373</v>
      </c>
      <c r="AI28" s="63">
        <f t="shared" si="7"/>
        <v>8.0587998467909756</v>
      </c>
      <c r="AJ28" s="64">
        <v>155.91578902925394</v>
      </c>
      <c r="AK28" s="61">
        <v>118.8822318339253</v>
      </c>
      <c r="AL28" s="128">
        <v>95.36251477712554</v>
      </c>
      <c r="AM28" s="61">
        <v>160.85551267412245</v>
      </c>
      <c r="AS28" s="121"/>
      <c r="BA28" s="42"/>
      <c r="BB28" s="42"/>
    </row>
    <row r="29" spans="1:54" ht="15.75" x14ac:dyDescent="0.25">
      <c r="A29" s="25">
        <v>21</v>
      </c>
      <c r="B29" s="69">
        <v>47.19</v>
      </c>
      <c r="C29" s="51">
        <f t="shared" si="0"/>
        <v>10.145185624414353</v>
      </c>
      <c r="D29" s="52">
        <f t="shared" si="1"/>
        <v>48.252654978733005</v>
      </c>
      <c r="E29" s="59">
        <f t="shared" si="2"/>
        <v>-11.207840603147291</v>
      </c>
      <c r="F29" s="68">
        <v>264.43</v>
      </c>
      <c r="G29" s="52">
        <f t="shared" si="3"/>
        <v>159.17595274696262</v>
      </c>
      <c r="H29" s="52">
        <f t="shared" si="4"/>
        <v>95.02683252226872</v>
      </c>
      <c r="I29" s="53">
        <f t="shared" si="5"/>
        <v>10.227214730768642</v>
      </c>
      <c r="J29" s="58">
        <v>0</v>
      </c>
      <c r="K29" s="81">
        <v>19.920000000000002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19.920000000000002</v>
      </c>
      <c r="R29" s="91">
        <v>0</v>
      </c>
      <c r="S29" s="84">
        <v>0</v>
      </c>
      <c r="T29" s="84">
        <v>0</v>
      </c>
      <c r="U29" s="84">
        <v>60.88</v>
      </c>
      <c r="V29" s="84">
        <v>0</v>
      </c>
      <c r="W29" s="84">
        <v>63.67</v>
      </c>
      <c r="X29" s="94">
        <f t="shared" si="10"/>
        <v>0</v>
      </c>
      <c r="Y29" s="95">
        <f t="shared" si="11"/>
        <v>124.55000000000001</v>
      </c>
      <c r="Z29" s="91">
        <v>0</v>
      </c>
      <c r="AA29" s="84">
        <v>0</v>
      </c>
      <c r="AB29" s="84">
        <v>0</v>
      </c>
      <c r="AC29" s="84">
        <v>106.16</v>
      </c>
      <c r="AD29" s="96">
        <f t="shared" si="12"/>
        <v>0</v>
      </c>
      <c r="AE29" s="52">
        <f t="shared" si="13"/>
        <v>106.16</v>
      </c>
      <c r="AF29" s="118">
        <v>0.185809811827957</v>
      </c>
      <c r="AG29" s="117">
        <v>0.38345564516128999</v>
      </c>
      <c r="AH29" s="54">
        <f t="shared" si="6"/>
        <v>10.041404918940685</v>
      </c>
      <c r="AI29" s="63">
        <f t="shared" si="7"/>
        <v>8.3287037516914211</v>
      </c>
      <c r="AJ29" s="64">
        <v>159.17595274696262</v>
      </c>
      <c r="AK29" s="61">
        <v>116.30518562441435</v>
      </c>
      <c r="AL29" s="128">
        <v>95.02683252226872</v>
      </c>
      <c r="AM29" s="61">
        <v>172.80265497873302</v>
      </c>
      <c r="AS29" s="121"/>
      <c r="BA29" s="42"/>
      <c r="BB29" s="42"/>
    </row>
    <row r="30" spans="1:54" ht="15.75" x14ac:dyDescent="0.25">
      <c r="A30" s="25">
        <v>22</v>
      </c>
      <c r="B30" s="69">
        <v>46.45</v>
      </c>
      <c r="C30" s="51">
        <f t="shared" si="0"/>
        <v>8.9103434964527821</v>
      </c>
      <c r="D30" s="52">
        <f t="shared" si="1"/>
        <v>49.340522662607498</v>
      </c>
      <c r="E30" s="59">
        <f t="shared" si="2"/>
        <v>-11.800866159060282</v>
      </c>
      <c r="F30" s="68">
        <v>265.87</v>
      </c>
      <c r="G30" s="52">
        <f t="shared" si="3"/>
        <v>163.12761466557504</v>
      </c>
      <c r="H30" s="52">
        <f t="shared" si="4"/>
        <v>92.460451284901922</v>
      </c>
      <c r="I30" s="53">
        <f t="shared" si="5"/>
        <v>10.281934049523036</v>
      </c>
      <c r="J30" s="58">
        <v>0</v>
      </c>
      <c r="K30" s="81">
        <v>20.27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20.27</v>
      </c>
      <c r="R30" s="91">
        <v>0</v>
      </c>
      <c r="S30" s="84"/>
      <c r="T30" s="84">
        <v>0</v>
      </c>
      <c r="U30" s="84">
        <v>54.37</v>
      </c>
      <c r="V30" s="84">
        <v>0</v>
      </c>
      <c r="W30" s="84">
        <v>63.3</v>
      </c>
      <c r="X30" s="94">
        <f t="shared" si="10"/>
        <v>0</v>
      </c>
      <c r="Y30" s="95">
        <f t="shared" si="11"/>
        <v>117.66999999999999</v>
      </c>
      <c r="Z30" s="91">
        <v>0</v>
      </c>
      <c r="AA30" s="84">
        <v>0</v>
      </c>
      <c r="AB30" s="84">
        <v>0</v>
      </c>
      <c r="AC30" s="84">
        <v>104.75</v>
      </c>
      <c r="AD30" s="96">
        <f t="shared" si="12"/>
        <v>0</v>
      </c>
      <c r="AE30" s="52">
        <f t="shared" si="13"/>
        <v>104.75</v>
      </c>
      <c r="AF30" s="118">
        <v>0.185809811827957</v>
      </c>
      <c r="AG30" s="117">
        <v>0.38345564516128999</v>
      </c>
      <c r="AH30" s="54">
        <f t="shared" si="6"/>
        <v>10.096124237695079</v>
      </c>
      <c r="AI30" s="63">
        <f t="shared" si="7"/>
        <v>8.0856781957784278</v>
      </c>
      <c r="AJ30" s="64">
        <v>163.12761466557504</v>
      </c>
      <c r="AK30" s="61">
        <v>113.66034349645278</v>
      </c>
      <c r="AL30" s="128">
        <v>92.460451284901922</v>
      </c>
      <c r="AM30" s="61">
        <v>167.01052266260749</v>
      </c>
      <c r="AS30" s="121"/>
      <c r="BA30" s="42"/>
      <c r="BB30" s="42"/>
    </row>
    <row r="31" spans="1:54" ht="15.75" x14ac:dyDescent="0.25">
      <c r="A31" s="25">
        <v>23</v>
      </c>
      <c r="B31" s="69">
        <v>34.61</v>
      </c>
      <c r="C31" s="51">
        <f t="shared" si="0"/>
        <v>-1.274769945806284</v>
      </c>
      <c r="D31" s="52">
        <f t="shared" si="1"/>
        <v>47.682263123118616</v>
      </c>
      <c r="E31" s="59">
        <f t="shared" si="2"/>
        <v>-11.797493177312331</v>
      </c>
      <c r="F31" s="68">
        <v>260.63</v>
      </c>
      <c r="G31" s="52">
        <f t="shared" si="3"/>
        <v>159.89530376702041</v>
      </c>
      <c r="H31" s="52">
        <f t="shared" si="4"/>
        <v>90.651879668310158</v>
      </c>
      <c r="I31" s="53">
        <f t="shared" si="5"/>
        <v>10.08281656466942</v>
      </c>
      <c r="J31" s="58">
        <v>0</v>
      </c>
      <c r="K31" s="81">
        <v>20.059999999999999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20.059999999999999</v>
      </c>
      <c r="R31" s="91">
        <v>0</v>
      </c>
      <c r="S31" s="84">
        <v>0</v>
      </c>
      <c r="T31" s="84">
        <v>0</v>
      </c>
      <c r="U31" s="84">
        <v>54.24</v>
      </c>
      <c r="V31" s="84">
        <v>0</v>
      </c>
      <c r="W31" s="84">
        <v>64.17</v>
      </c>
      <c r="X31" s="94">
        <f t="shared" si="10"/>
        <v>0</v>
      </c>
      <c r="Y31" s="95">
        <f t="shared" si="11"/>
        <v>118.41</v>
      </c>
      <c r="Z31" s="91">
        <v>0</v>
      </c>
      <c r="AA31" s="84">
        <v>0</v>
      </c>
      <c r="AB31" s="84">
        <v>0</v>
      </c>
      <c r="AC31" s="84">
        <v>108.68</v>
      </c>
      <c r="AD31" s="96">
        <f t="shared" si="12"/>
        <v>0</v>
      </c>
      <c r="AE31" s="52">
        <f t="shared" si="13"/>
        <v>108.68</v>
      </c>
      <c r="AF31" s="118">
        <v>0.185809811827957</v>
      </c>
      <c r="AG31" s="117">
        <v>0.38345564516128999</v>
      </c>
      <c r="AH31" s="54">
        <f t="shared" si="6"/>
        <v>9.8970067528414631</v>
      </c>
      <c r="AI31" s="63">
        <f t="shared" si="7"/>
        <v>7.8790511775263781</v>
      </c>
      <c r="AJ31" s="64">
        <v>159.89530376702041</v>
      </c>
      <c r="AK31" s="61">
        <v>107.40523005419372</v>
      </c>
      <c r="AL31" s="128">
        <v>90.651879668310158</v>
      </c>
      <c r="AM31" s="61">
        <v>166.09226312311861</v>
      </c>
      <c r="AS31" s="121"/>
      <c r="BA31" s="42"/>
      <c r="BB31" s="42"/>
    </row>
    <row r="32" spans="1:54" ht="16.5" thickBot="1" x14ac:dyDescent="0.3">
      <c r="A32" s="26">
        <v>24</v>
      </c>
      <c r="B32" s="70">
        <v>36.33</v>
      </c>
      <c r="C32" s="55">
        <f t="shared" si="0"/>
        <v>3.692898257698559</v>
      </c>
      <c r="D32" s="52">
        <f t="shared" si="1"/>
        <v>44.767385543242312</v>
      </c>
      <c r="E32" s="59">
        <f t="shared" si="2"/>
        <v>-12.130283800940903</v>
      </c>
      <c r="F32" s="71">
        <v>241.81</v>
      </c>
      <c r="G32" s="56">
        <f t="shared" si="3"/>
        <v>143.91026735307076</v>
      </c>
      <c r="H32" s="52">
        <f t="shared" si="4"/>
        <v>88.532066149340864</v>
      </c>
      <c r="I32" s="53">
        <f t="shared" si="5"/>
        <v>9.367666497588365</v>
      </c>
      <c r="J32" s="58">
        <v>0</v>
      </c>
      <c r="K32" s="81">
        <v>20.25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20.25</v>
      </c>
      <c r="R32" s="91">
        <v>0</v>
      </c>
      <c r="S32" s="84">
        <v>0</v>
      </c>
      <c r="T32" s="84">
        <v>0</v>
      </c>
      <c r="U32" s="84">
        <v>54.75</v>
      </c>
      <c r="V32" s="84">
        <v>0</v>
      </c>
      <c r="W32" s="84">
        <v>64.94</v>
      </c>
      <c r="X32" s="94">
        <f t="shared" si="10"/>
        <v>0</v>
      </c>
      <c r="Y32" s="95">
        <f t="shared" si="11"/>
        <v>119.69</v>
      </c>
      <c r="Z32" s="92">
        <v>0</v>
      </c>
      <c r="AA32" s="93">
        <v>0</v>
      </c>
      <c r="AB32" s="93">
        <v>0</v>
      </c>
      <c r="AC32" s="93">
        <v>100.39</v>
      </c>
      <c r="AD32" s="96">
        <f t="shared" si="12"/>
        <v>0</v>
      </c>
      <c r="AE32" s="52">
        <f t="shared" si="13"/>
        <v>100.39</v>
      </c>
      <c r="AF32" s="118">
        <v>0.185809811827957</v>
      </c>
      <c r="AG32" s="117">
        <v>0.38345564516128999</v>
      </c>
      <c r="AH32" s="54">
        <f t="shared" si="6"/>
        <v>9.1818566857604083</v>
      </c>
      <c r="AI32" s="63">
        <f t="shared" si="7"/>
        <v>7.7362605538978073</v>
      </c>
      <c r="AJ32" s="65">
        <v>143.91026735307076</v>
      </c>
      <c r="AK32" s="62">
        <v>104.08289825769856</v>
      </c>
      <c r="AL32" s="129">
        <v>88.532066149340864</v>
      </c>
      <c r="AM32" s="62">
        <v>164.45738554324231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49.78</v>
      </c>
      <c r="C33" s="40">
        <f t="shared" ref="C33:AE33" si="14">MAX(C9:C32)</f>
        <v>18.222231833925306</v>
      </c>
      <c r="D33" s="40">
        <f t="shared" si="14"/>
        <v>74.808910781002723</v>
      </c>
      <c r="E33" s="40">
        <f t="shared" si="14"/>
        <v>-11.207840603147291</v>
      </c>
      <c r="F33" s="40">
        <f t="shared" si="14"/>
        <v>265.87</v>
      </c>
      <c r="G33" s="40">
        <f t="shared" si="14"/>
        <v>163.12761466557504</v>
      </c>
      <c r="H33" s="40">
        <f t="shared" si="14"/>
        <v>95.36251477712554</v>
      </c>
      <c r="I33" s="40">
        <f t="shared" si="14"/>
        <v>10.281934049523036</v>
      </c>
      <c r="J33" s="40">
        <f t="shared" si="14"/>
        <v>0</v>
      </c>
      <c r="K33" s="40">
        <f t="shared" si="14"/>
        <v>20.27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20.27</v>
      </c>
      <c r="R33" s="40">
        <f t="shared" si="14"/>
        <v>25.61</v>
      </c>
      <c r="S33" s="40">
        <f t="shared" si="14"/>
        <v>0</v>
      </c>
      <c r="T33" s="40">
        <f t="shared" si="14"/>
        <v>0</v>
      </c>
      <c r="U33" s="40">
        <f t="shared" si="14"/>
        <v>68.989999999999995</v>
      </c>
      <c r="V33" s="40">
        <f t="shared" si="14"/>
        <v>0</v>
      </c>
      <c r="W33" s="40">
        <f t="shared" si="14"/>
        <v>65.03</v>
      </c>
      <c r="X33" s="40">
        <f t="shared" si="14"/>
        <v>25.61</v>
      </c>
      <c r="Y33" s="40">
        <f t="shared" si="14"/>
        <v>133.26</v>
      </c>
      <c r="Z33" s="40">
        <f>MAX(Z9:Z32)</f>
        <v>16.600000000000001</v>
      </c>
      <c r="AA33" s="40">
        <f>MAX(AA9:AA32)</f>
        <v>0</v>
      </c>
      <c r="AB33" s="40">
        <f>MAX(AB9:AB32)</f>
        <v>0</v>
      </c>
      <c r="AC33" s="40">
        <f t="shared" si="14"/>
        <v>108.68</v>
      </c>
      <c r="AD33" s="40">
        <f t="shared" si="14"/>
        <v>16.600000000000001</v>
      </c>
      <c r="AE33" s="40">
        <f t="shared" si="14"/>
        <v>108.68</v>
      </c>
      <c r="AF33" s="40">
        <f t="shared" ref="AF33:AM33" si="15">MAX(AF9:AF32)</f>
        <v>0.185809811827957</v>
      </c>
      <c r="AG33" s="40">
        <f t="shared" si="15"/>
        <v>0.38345564516128999</v>
      </c>
      <c r="AH33" s="40">
        <f t="shared" si="15"/>
        <v>10.096124237695079</v>
      </c>
      <c r="AI33" s="40">
        <f t="shared" si="15"/>
        <v>8.3289837355369514</v>
      </c>
      <c r="AJ33" s="40">
        <f t="shared" si="15"/>
        <v>163.12761466557504</v>
      </c>
      <c r="AK33" s="40">
        <f t="shared" si="15"/>
        <v>122.34323662777624</v>
      </c>
      <c r="AL33" s="40">
        <f t="shared" si="15"/>
        <v>95.36251477712554</v>
      </c>
      <c r="AM33" s="130">
        <f t="shared" si="15"/>
        <v>193.06891078100273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30.746530612244893</v>
      </c>
      <c r="C34" s="41">
        <f t="shared" ref="C34:AE34" si="16">AVERAGE(C9:C33,C9:C32)</f>
        <v>1.140715141214099</v>
      </c>
      <c r="D34" s="41">
        <f t="shared" si="16"/>
        <v>42.725898131472057</v>
      </c>
      <c r="E34" s="41">
        <f t="shared" si="16"/>
        <v>-12.626588115424086</v>
      </c>
      <c r="F34" s="41">
        <f t="shared" si="16"/>
        <v>210.60551020408161</v>
      </c>
      <c r="G34" s="41">
        <f t="shared" si="16"/>
        <v>128.76551328941042</v>
      </c>
      <c r="H34" s="41">
        <f t="shared" si="16"/>
        <v>73.251154124417951</v>
      </c>
      <c r="I34" s="41">
        <f t="shared" si="16"/>
        <v>8.648068575808816</v>
      </c>
      <c r="J34" s="41">
        <f t="shared" si="16"/>
        <v>0</v>
      </c>
      <c r="K34" s="41">
        <f t="shared" si="16"/>
        <v>20.080204081632651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20.080204081632651</v>
      </c>
      <c r="R34" s="41">
        <f t="shared" si="16"/>
        <v>7.9818367346938786</v>
      </c>
      <c r="S34" s="41">
        <f t="shared" si="16"/>
        <v>0</v>
      </c>
      <c r="T34" s="41">
        <f t="shared" si="16"/>
        <v>0</v>
      </c>
      <c r="U34" s="41">
        <f t="shared" si="16"/>
        <v>51.632857142857148</v>
      </c>
      <c r="V34" s="41">
        <f t="shared" si="16"/>
        <v>0</v>
      </c>
      <c r="W34" s="41">
        <f t="shared" si="16"/>
        <v>63.032448979591834</v>
      </c>
      <c r="X34" s="41">
        <f t="shared" si="16"/>
        <v>7.9818367346938786</v>
      </c>
      <c r="Y34" s="41">
        <f t="shared" si="16"/>
        <v>114.64979591836735</v>
      </c>
      <c r="Z34" s="41">
        <f>AVERAGE(Z9:Z33,Z9:Z32)</f>
        <v>5.1469387755102032</v>
      </c>
      <c r="AA34" s="41">
        <f>AVERAGE(AA9:AA33,AA9:AA32)</f>
        <v>0</v>
      </c>
      <c r="AB34" s="41">
        <f>AVERAGE(AB9:AB33,AB9:AB32)</f>
        <v>0</v>
      </c>
      <c r="AC34" s="41">
        <f t="shared" si="16"/>
        <v>93.157142857142858</v>
      </c>
      <c r="AD34" s="41">
        <f t="shared" si="16"/>
        <v>5.1469387755102032</v>
      </c>
      <c r="AE34" s="41">
        <f t="shared" si="16"/>
        <v>93.157142857142858</v>
      </c>
      <c r="AF34" s="41">
        <f t="shared" ref="AF34:AM34" si="17">AVERAGE(AF9:AF33,AF9:AF32)</f>
        <v>0.18580981182795689</v>
      </c>
      <c r="AG34" s="41">
        <f t="shared" si="17"/>
        <v>0.38345564516128994</v>
      </c>
      <c r="AH34" s="41">
        <f t="shared" si="17"/>
        <v>8.462258763980854</v>
      </c>
      <c r="AI34" s="41">
        <f t="shared" si="17"/>
        <v>7.063023177860452</v>
      </c>
      <c r="AJ34" s="41">
        <f t="shared" si="17"/>
        <v>133.57367655471654</v>
      </c>
      <c r="AK34" s="41">
        <f t="shared" si="17"/>
        <v>94.204817279864116</v>
      </c>
      <c r="AL34" s="41">
        <f t="shared" si="17"/>
        <v>80.710337797887334</v>
      </c>
      <c r="AM34" s="131">
        <f t="shared" si="17"/>
        <v>157.06957160085983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4"/>
      <c r="H36" s="135" t="s">
        <v>96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97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98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95</v>
      </c>
      <c r="B37" s="141"/>
      <c r="C37" s="141"/>
      <c r="D37" s="140" t="s">
        <v>102</v>
      </c>
      <c r="E37" s="141"/>
      <c r="F37" s="142"/>
      <c r="G37" s="115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99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75</v>
      </c>
      <c r="AH37" s="133"/>
      <c r="AI37" s="133"/>
      <c r="AJ37" s="133"/>
      <c r="AK37" s="134"/>
      <c r="AL37" s="139" t="s">
        <v>94</v>
      </c>
      <c r="AM37" s="133"/>
      <c r="AN37" s="133"/>
      <c r="AO37" s="138"/>
      <c r="AP37" s="132" t="s">
        <v>100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2">
        <v>481</v>
      </c>
      <c r="K38" s="211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2">
        <v>187.73</v>
      </c>
      <c r="Z38" s="211"/>
      <c r="AA38" s="8" t="s">
        <v>21</v>
      </c>
      <c r="AB38" s="5" t="s">
        <v>23</v>
      </c>
      <c r="AC38" s="30"/>
      <c r="AD38" s="212">
        <v>1274.8</v>
      </c>
      <c r="AE38" s="211"/>
      <c r="AF38" s="7" t="s">
        <v>21</v>
      </c>
      <c r="AG38" s="5" t="s">
        <v>24</v>
      </c>
      <c r="AH38" s="6"/>
      <c r="AI38" s="212">
        <v>1531.3620000000001</v>
      </c>
      <c r="AJ38" s="211"/>
      <c r="AK38" s="100" t="s">
        <v>21</v>
      </c>
      <c r="AL38" s="99" t="s">
        <v>24</v>
      </c>
      <c r="AM38" s="211">
        <v>117.24079999999999</v>
      </c>
      <c r="AN38" s="213"/>
      <c r="AO38" s="8" t="s">
        <v>21</v>
      </c>
      <c r="AP38" s="5" t="s">
        <v>24</v>
      </c>
      <c r="AQ38" s="211">
        <v>2144</v>
      </c>
      <c r="AR38" s="211"/>
      <c r="AS38" s="110" t="s">
        <v>21</v>
      </c>
    </row>
    <row r="39" spans="1:45" ht="15.75" thickBot="1" x14ac:dyDescent="0.3">
      <c r="A39" s="9" t="s">
        <v>22</v>
      </c>
      <c r="B39" s="10">
        <v>5009.37</v>
      </c>
      <c r="C39" s="11" t="s">
        <v>21</v>
      </c>
      <c r="D39" s="9" t="s">
        <v>72</v>
      </c>
      <c r="E39" s="10">
        <v>831</v>
      </c>
      <c r="F39" s="12" t="s">
        <v>21</v>
      </c>
      <c r="G39" s="98"/>
      <c r="H39" s="101" t="s">
        <v>25</v>
      </c>
      <c r="I39" s="102"/>
      <c r="J39" s="103">
        <v>20.27</v>
      </c>
      <c r="K39" s="104" t="s">
        <v>63</v>
      </c>
      <c r="L39" s="105">
        <v>0.91666666666666663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25.61</v>
      </c>
      <c r="Z39" s="102" t="s">
        <v>63</v>
      </c>
      <c r="AA39" s="108">
        <v>0.54166666666666663</v>
      </c>
      <c r="AB39" s="106" t="s">
        <v>25</v>
      </c>
      <c r="AC39" s="109"/>
      <c r="AD39" s="103">
        <v>71.180000000000007</v>
      </c>
      <c r="AE39" s="104" t="s">
        <v>63</v>
      </c>
      <c r="AF39" s="108">
        <v>1.1805555555555555E-2</v>
      </c>
      <c r="AG39" s="106" t="s">
        <v>25</v>
      </c>
      <c r="AH39" s="102"/>
      <c r="AI39" s="103">
        <v>65.03</v>
      </c>
      <c r="AJ39" s="102" t="s">
        <v>78</v>
      </c>
      <c r="AK39" s="107">
        <v>0.33333333333333331</v>
      </c>
      <c r="AL39" s="101" t="s">
        <v>25</v>
      </c>
      <c r="AM39" s="102">
        <v>16.600000000000001</v>
      </c>
      <c r="AN39" s="103" t="s">
        <v>78</v>
      </c>
      <c r="AO39" s="111">
        <v>0.5</v>
      </c>
      <c r="AP39" s="106" t="s">
        <v>25</v>
      </c>
      <c r="AQ39" s="102">
        <v>108.68</v>
      </c>
      <c r="AR39" s="104" t="s">
        <v>62</v>
      </c>
      <c r="AS39" s="107">
        <v>0.95833333333333337</v>
      </c>
    </row>
    <row r="40" spans="1:45" ht="16.5" thickTop="1" thickBot="1" x14ac:dyDescent="0.3"/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562.25</v>
      </c>
      <c r="F42" s="44" t="s">
        <v>70</v>
      </c>
      <c r="G42" s="47">
        <v>58.875000000004398</v>
      </c>
    </row>
    <row r="43" spans="1:45" ht="32.25" customHeight="1" thickBot="1" x14ac:dyDescent="0.3">
      <c r="A43" s="168" t="s">
        <v>71</v>
      </c>
      <c r="B43" s="169"/>
      <c r="C43" s="169"/>
      <c r="D43" s="170"/>
      <c r="E43" s="77" t="s">
        <v>76</v>
      </c>
      <c r="F43" s="78"/>
      <c r="G43" s="79">
        <v>124.55000000000001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 t="s">
        <v>77</v>
      </c>
      <c r="F44" s="78"/>
      <c r="G44" s="79">
        <v>106.16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290.13</v>
      </c>
      <c r="F45" s="83" t="s">
        <v>73</v>
      </c>
      <c r="G45" s="48">
        <v>58.750000000004398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299.4899999999999</v>
      </c>
      <c r="F46" s="80" t="s">
        <v>73</v>
      </c>
      <c r="G46" s="60">
        <v>58.791666666671098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 FEV 23 </vt:lpstr>
      <vt:lpstr>'28 FEV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2023-03-01T06:26:10Z</dcterms:modified>
</cp:coreProperties>
</file>