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C3A5201D-F227-431A-A5CC-AB1FD138E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 MAR 23 " sheetId="3" r:id="rId1"/>
  </sheets>
  <definedNames>
    <definedName name="_xlnm.Print_Area" localSheetId="0">'05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AH9" i="3" l="1"/>
  <c r="I9" i="3" s="1"/>
  <c r="C13" i="3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<sst xmlns="http://schemas.openxmlformats.org/spreadsheetml/2006/main" count="141" uniqueCount="109">
  <si>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</si>
  <si>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</si>
  <si>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</si>
  <si>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</si>
  <si>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</si>
  <si>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</si>
  <si>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</si>
  <si>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</si>
  <si>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</si>
  <si>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</si>
  <si>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</si>
  <si>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</si>
  <si>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</si>
  <si>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</si>
  <si>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</si>
  <si>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</si>
  <si>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</si>
  <si>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</si>
  <si>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</si>
  <si>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</si>
  <si>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</si>
  <si>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</si>
  <si>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</si>
  <si>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</si>
  <si>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</si>
  <si>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</si>
  <si>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</si>
  <si>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</si>
  <si>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</si>
  <si>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</si>
  <si>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</si>
  <si>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</si>
  <si>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</si>
  <si>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</si>
  <si>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</si>
  <si>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</si>
  <si>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</si>
  <si>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</si>
  <si>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</si>
  <si>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</si>
  <si>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</si>
  <si>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</si>
  <si>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</si>
  <si>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</si>
  <si>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</si>
  <si>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</si>
  <si>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</si>
  <si>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</si>
  <si>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</si>
  <si>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</si>
  <si>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</si>
  <si>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</si>
  <si>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</si>
  <si>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</si>
  <si>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</si>
  <si>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</si>
  <si>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</si>
  <si>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</si>
  <si>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</si>
  <si>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</si>
  <si>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</si>
  <si>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</si>
  <si>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</si>
  <si>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</si>
  <si>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</si>
  <si>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</si>
  <si>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</si>
  <si>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</si>
  <si>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</si>
  <si>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</si>
  <si>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</si>
  <si>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</si>
  <si>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</si>
  <si>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</si>
  <si>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</si>
  <si>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</si>
  <si>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</si>
  <si>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</si>
  <si>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</si>
  <si>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</si>
  <si>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</si>
  <si>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</si>
  <si>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</si>
  <si>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</si>
  <si>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</si>
  <si>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</si>
  <si>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</si>
  <si>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</si>
  <si>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</si>
  <si>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</si>
  <si>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</si>
  <si>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</si>
  <si>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</si>
  <si>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</si>
  <si>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</si>
  <si>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</si>
  <si>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</si>
  <si>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</si>
  <si>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</si>
  <si>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</si>
  <si>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</si>
  <si>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</si>
  <si>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</si>
  <si>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</si>
  <si>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</si>
  <si>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</si>
  <si>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BOKO</t>
  </si>
  <si>
    <t>DOSSA et MONTCHO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</si>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</sst>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'05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'!$B$9:$B$32</c:f>
              <c:numCache>
                <c:formatCode>General</c:formatCode>
                <c:ptCount val="24"/>
                <c:pt idx="0">
                  <c:v>0.14000000000000001</c:v>
                </c:pt>
                <c:pt idx="1">
                  <c:v>7.09</c:v>
                </c:pt>
                <c:pt idx="2">
                  <c:v>6.94</c:v>
                </c:pt>
                <c:pt idx="3">
                  <c:v>10</c:v>
                </c:pt>
                <c:pt idx="4">
                  <c:v>18.75</c:v>
                </c:pt>
                <c:pt idx="5">
                  <c:v>7.45</c:v>
                </c:pt>
                <c:pt idx="6">
                  <c:v>15.52</c:v>
                </c:pt>
                <c:pt idx="7">
                  <c:v>22.14</c:v>
                </c:pt>
                <c:pt idx="8">
                  <c:v>17.66</c:v>
                </c:pt>
                <c:pt idx="9">
                  <c:v>25.03</c:v>
                </c:pt>
                <c:pt idx="10">
                  <c:v>25.62</c:v>
                </c:pt>
                <c:pt idx="11">
                  <c:v>50.58</c:v>
                </c:pt>
                <c:pt idx="12">
                  <c:v>29.48</c:v>
                </c:pt>
                <c:pt idx="13">
                  <c:v>27.89</c:v>
                </c:pt>
                <c:pt idx="14">
                  <c:v>30.75</c:v>
                </c:pt>
                <c:pt idx="15">
                  <c:v>39.69</c:v>
                </c:pt>
                <c:pt idx="16">
                  <c:v>37.369999999999997</c:v>
                </c:pt>
                <c:pt idx="17">
                  <c:v>46.96</c:v>
                </c:pt>
                <c:pt idx="18">
                  <c:v>34.33</c:v>
                </c:pt>
                <c:pt idx="19">
                  <c:v>24.54</c:v>
                </c:pt>
                <c:pt idx="20">
                  <c:v>31.21</c:v>
                </c:pt>
                <c:pt idx="21">
                  <c:v>26.69</c:v>
                </c:pt>
                <c:pt idx="22">
                  <c:v>20.67</c:v>
                </c:pt>
                <c:pt idx="23">
                  <c:v>11.56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'05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'!$C$9:$C$32</c:f>
              <c:numCache>
                <c:formatCode>General</c:formatCode>
                <c:ptCount val="24"/>
                <c:pt idx="0">
                  <c:v>10.331472186890238</c:v>
                </c:pt>
                <c:pt idx="1">
                  <c:v>15.449078766403744</c:v>
                </c:pt>
                <c:pt idx="2">
                  <c:v>4.4328835057123541</c:v>
                </c:pt>
                <c:pt idx="3">
                  <c:v>6.8163194703598435</c:v>
                </c:pt>
                <c:pt idx="4">
                  <c:v>7.3975610068917206</c:v>
                </c:pt>
                <c:pt idx="5">
                  <c:v>28.758740277331754</c:v>
                </c:pt>
                <c:pt idx="6">
                  <c:v>16.905191749514742</c:v>
                </c:pt>
                <c:pt idx="7">
                  <c:v>3.236371929326495</c:v>
                </c:pt>
                <c:pt idx="8">
                  <c:v>0.20981352986294155</c:v>
                </c:pt>
                <c:pt idx="9">
                  <c:v>2.997559871557776</c:v>
                </c:pt>
                <c:pt idx="10">
                  <c:v>3.8199128316850235</c:v>
                </c:pt>
                <c:pt idx="11">
                  <c:v>0.89510865526220584</c:v>
                </c:pt>
                <c:pt idx="12">
                  <c:v>2.8080301595563952</c:v>
                </c:pt>
                <c:pt idx="13">
                  <c:v>5.4948985975025266</c:v>
                </c:pt>
                <c:pt idx="14">
                  <c:v>2.3780434576117671</c:v>
                </c:pt>
                <c:pt idx="15">
                  <c:v>8.6238672401392051</c:v>
                </c:pt>
                <c:pt idx="16">
                  <c:v>8.7424010427669643</c:v>
                </c:pt>
                <c:pt idx="17">
                  <c:v>8.5122289849026416</c:v>
                </c:pt>
                <c:pt idx="18">
                  <c:v>5.8121041294887874</c:v>
                </c:pt>
                <c:pt idx="19">
                  <c:v>4.0717489475322139</c:v>
                </c:pt>
                <c:pt idx="20">
                  <c:v>6.8598413543164014</c:v>
                </c:pt>
                <c:pt idx="21">
                  <c:v>5.9790005005935711</c:v>
                </c:pt>
                <c:pt idx="22">
                  <c:v>1.7315513146118491</c:v>
                </c:pt>
                <c:pt idx="23">
                  <c:v>9.8340155147509734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'05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'!$D$9:$D$32</c:f>
              <c:numCache>
                <c:formatCode>0.00</c:formatCode>
                <c:ptCount val="24"/>
                <c:pt idx="0">
                  <c:v>3.2867590378395448</c:v>
                </c:pt>
                <c:pt idx="1">
                  <c:v>5.4024891317669983</c:v>
                </c:pt>
                <c:pt idx="2">
                  <c:v>16.257485658515122</c:v>
                </c:pt>
                <c:pt idx="3">
                  <c:v>16.933489757045479</c:v>
                </c:pt>
                <c:pt idx="4">
                  <c:v>25.145923256701678</c:v>
                </c:pt>
                <c:pt idx="5">
                  <c:v>-7.2518075838058138</c:v>
                </c:pt>
                <c:pt idx="6">
                  <c:v>13.408874610356804</c:v>
                </c:pt>
                <c:pt idx="7">
                  <c:v>33.486048093509623</c:v>
                </c:pt>
                <c:pt idx="8">
                  <c:v>32.206179098171191</c:v>
                </c:pt>
                <c:pt idx="9">
                  <c:v>36.654054128881</c:v>
                </c:pt>
                <c:pt idx="10">
                  <c:v>36.405463674978449</c:v>
                </c:pt>
                <c:pt idx="11">
                  <c:v>44.078206192311526</c:v>
                </c:pt>
                <c:pt idx="12">
                  <c:v>41.124321884153176</c:v>
                </c:pt>
                <c:pt idx="13">
                  <c:v>36.770689995910558</c:v>
                </c:pt>
                <c:pt idx="14">
                  <c:v>42.691833356882583</c:v>
                </c:pt>
                <c:pt idx="15">
                  <c:v>45.127684186324785</c:v>
                </c:pt>
                <c:pt idx="16">
                  <c:v>42.978747766545069</c:v>
                </c:pt>
                <c:pt idx="17">
                  <c:v>52.442481108568018</c:v>
                </c:pt>
                <c:pt idx="18">
                  <c:v>41.545974109813216</c:v>
                </c:pt>
                <c:pt idx="19">
                  <c:v>33.391868161859264</c:v>
                </c:pt>
                <c:pt idx="20">
                  <c:v>36.957676003816204</c:v>
                </c:pt>
                <c:pt idx="21">
                  <c:v>33.27827368204224</c:v>
                </c:pt>
                <c:pt idx="22">
                  <c:v>31.639308573525938</c:v>
                </c:pt>
                <c:pt idx="23">
                  <c:v>14.591025710495103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'05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'!$E$9:$E$32</c:f>
              <c:numCache>
                <c:formatCode>0.00</c:formatCode>
                <c:ptCount val="24"/>
                <c:pt idx="0">
                  <c:v>-13.478231224729786</c:v>
                </c:pt>
                <c:pt idx="1">
                  <c:v>-13.761567898170735</c:v>
                </c:pt>
                <c:pt idx="2">
                  <c:v>-13.750369164227489</c:v>
                </c:pt>
                <c:pt idx="3">
                  <c:v>-13.749809227405333</c:v>
                </c:pt>
                <c:pt idx="4">
                  <c:v>-13.793484263593395</c:v>
                </c:pt>
                <c:pt idx="5">
                  <c:v>-14.056932693525962</c:v>
                </c:pt>
                <c:pt idx="6">
                  <c:v>-14.794066359871547</c:v>
                </c:pt>
                <c:pt idx="7">
                  <c:v>-14.582420022836086</c:v>
                </c:pt>
                <c:pt idx="8">
                  <c:v>-14.755992628034132</c:v>
                </c:pt>
                <c:pt idx="9">
                  <c:v>-14.621614000438765</c:v>
                </c:pt>
                <c:pt idx="10">
                  <c:v>-14.605376506663472</c:v>
                </c:pt>
                <c:pt idx="11">
                  <c:v>5.6066851524262509</c:v>
                </c:pt>
                <c:pt idx="12">
                  <c:v>-14.452352043709574</c:v>
                </c:pt>
                <c:pt idx="13">
                  <c:v>-14.375588593413116</c:v>
                </c:pt>
                <c:pt idx="14">
                  <c:v>-14.319876814494368</c:v>
                </c:pt>
                <c:pt idx="15">
                  <c:v>-14.061551426464</c:v>
                </c:pt>
                <c:pt idx="16">
                  <c:v>-14.351148809312019</c:v>
                </c:pt>
                <c:pt idx="17">
                  <c:v>-13.994710093470658</c:v>
                </c:pt>
                <c:pt idx="18">
                  <c:v>-13.028078239302022</c:v>
                </c:pt>
                <c:pt idx="19">
                  <c:v>-12.923617109391476</c:v>
                </c:pt>
                <c:pt idx="20">
                  <c:v>-12.607517358132608</c:v>
                </c:pt>
                <c:pt idx="21">
                  <c:v>-12.56727418263581</c:v>
                </c:pt>
                <c:pt idx="22">
                  <c:v>-12.700859888137757</c:v>
                </c:pt>
                <c:pt idx="23">
                  <c:v>-12.865041225246088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'05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'!$Q$9:$Q$32</c:f>
              <c:numCache>
                <c:formatCode>0.00</c:formatCode>
                <c:ptCount val="24"/>
                <c:pt idx="0">
                  <c:v>20.02</c:v>
                </c:pt>
                <c:pt idx="1">
                  <c:v>20.09</c:v>
                </c:pt>
                <c:pt idx="2">
                  <c:v>20.09</c:v>
                </c:pt>
                <c:pt idx="3">
                  <c:v>20.09</c:v>
                </c:pt>
                <c:pt idx="4">
                  <c:v>20.09</c:v>
                </c:pt>
                <c:pt idx="5">
                  <c:v>20.09</c:v>
                </c:pt>
                <c:pt idx="6">
                  <c:v>20.09</c:v>
                </c:pt>
                <c:pt idx="7">
                  <c:v>20.09</c:v>
                </c:pt>
                <c:pt idx="8">
                  <c:v>20.09</c:v>
                </c:pt>
                <c:pt idx="9">
                  <c:v>20.09</c:v>
                </c:pt>
                <c:pt idx="10">
                  <c:v>20.09</c:v>
                </c:pt>
                <c:pt idx="11">
                  <c:v>0</c:v>
                </c:pt>
                <c:pt idx="12">
                  <c:v>20.04</c:v>
                </c:pt>
                <c:pt idx="13">
                  <c:v>19.940000000000001</c:v>
                </c:pt>
                <c:pt idx="14">
                  <c:v>19.940000000000001</c:v>
                </c:pt>
                <c:pt idx="15">
                  <c:v>19.93</c:v>
                </c:pt>
                <c:pt idx="16">
                  <c:v>20.2</c:v>
                </c:pt>
                <c:pt idx="17">
                  <c:v>20.170000000000002</c:v>
                </c:pt>
                <c:pt idx="18">
                  <c:v>20.05</c:v>
                </c:pt>
                <c:pt idx="19">
                  <c:v>20.16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19.97</c:v>
                </c:pt>
                <c:pt idx="23">
                  <c:v>19.920000000000002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'05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'!$AE$9:$AE$32</c:f>
              <c:numCache>
                <c:formatCode>0.00</c:formatCode>
                <c:ptCount val="24"/>
                <c:pt idx="0">
                  <c:v>82.42</c:v>
                </c:pt>
                <c:pt idx="1">
                  <c:v>81.75</c:v>
                </c:pt>
                <c:pt idx="2">
                  <c:v>82.87</c:v>
                </c:pt>
                <c:pt idx="3">
                  <c:v>83.31</c:v>
                </c:pt>
                <c:pt idx="4">
                  <c:v>81.67</c:v>
                </c:pt>
                <c:pt idx="5">
                  <c:v>84.07</c:v>
                </c:pt>
                <c:pt idx="6">
                  <c:v>62.45</c:v>
                </c:pt>
                <c:pt idx="7">
                  <c:v>63.08</c:v>
                </c:pt>
                <c:pt idx="8">
                  <c:v>62.29</c:v>
                </c:pt>
                <c:pt idx="9">
                  <c:v>60.34</c:v>
                </c:pt>
                <c:pt idx="10">
                  <c:v>61.07</c:v>
                </c:pt>
                <c:pt idx="11">
                  <c:v>61.67</c:v>
                </c:pt>
                <c:pt idx="12">
                  <c:v>60.94</c:v>
                </c:pt>
                <c:pt idx="13">
                  <c:v>60.92</c:v>
                </c:pt>
                <c:pt idx="14">
                  <c:v>60.75</c:v>
                </c:pt>
                <c:pt idx="15">
                  <c:v>61</c:v>
                </c:pt>
                <c:pt idx="16">
                  <c:v>62.21</c:v>
                </c:pt>
                <c:pt idx="17">
                  <c:v>62.71</c:v>
                </c:pt>
                <c:pt idx="18">
                  <c:v>81.08</c:v>
                </c:pt>
                <c:pt idx="19">
                  <c:v>83.31</c:v>
                </c:pt>
                <c:pt idx="20">
                  <c:v>83.71</c:v>
                </c:pt>
                <c:pt idx="21">
                  <c:v>85.58</c:v>
                </c:pt>
                <c:pt idx="22">
                  <c:v>85.35</c:v>
                </c:pt>
                <c:pt idx="23">
                  <c:v>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'05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'!$AK$9:$AK$32</c:f>
              <c:numCache>
                <c:formatCode>0.00</c:formatCode>
                <c:ptCount val="24"/>
                <c:pt idx="0">
                  <c:v>92.75147218689024</c:v>
                </c:pt>
                <c:pt idx="1">
                  <c:v>97.199078766403744</c:v>
                </c:pt>
                <c:pt idx="2">
                  <c:v>87.302883505712359</c:v>
                </c:pt>
                <c:pt idx="3">
                  <c:v>90.126319470359846</c:v>
                </c:pt>
                <c:pt idx="4">
                  <c:v>89.067561006891722</c:v>
                </c:pt>
                <c:pt idx="5">
                  <c:v>112.82874027733175</c:v>
                </c:pt>
                <c:pt idx="6">
                  <c:v>79.355191749514745</c:v>
                </c:pt>
                <c:pt idx="7">
                  <c:v>66.316371929326493</c:v>
                </c:pt>
                <c:pt idx="8">
                  <c:v>62.499813529862941</c:v>
                </c:pt>
                <c:pt idx="9">
                  <c:v>63.337559871557779</c:v>
                </c:pt>
                <c:pt idx="10">
                  <c:v>64.889912831685024</c:v>
                </c:pt>
                <c:pt idx="11">
                  <c:v>62.565108655262208</c:v>
                </c:pt>
                <c:pt idx="12">
                  <c:v>63.748030159556393</c:v>
                </c:pt>
                <c:pt idx="13">
                  <c:v>66.414898597502528</c:v>
                </c:pt>
                <c:pt idx="14">
                  <c:v>63.128043457611767</c:v>
                </c:pt>
                <c:pt idx="15">
                  <c:v>69.623867240139205</c:v>
                </c:pt>
                <c:pt idx="16">
                  <c:v>70.952401042766965</c:v>
                </c:pt>
                <c:pt idx="17">
                  <c:v>71.222228984902642</c:v>
                </c:pt>
                <c:pt idx="18">
                  <c:v>86.892104129488786</c:v>
                </c:pt>
                <c:pt idx="19">
                  <c:v>87.381748947532216</c:v>
                </c:pt>
                <c:pt idx="20">
                  <c:v>90.569841354316395</c:v>
                </c:pt>
                <c:pt idx="21">
                  <c:v>91.559000500593569</c:v>
                </c:pt>
                <c:pt idx="22">
                  <c:v>87.081551314611843</c:v>
                </c:pt>
                <c:pt idx="23">
                  <c:v>82.914015514750972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'05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'!$AM$9:$AM$32</c:f>
              <c:numCache>
                <c:formatCode>0.00</c:formatCode>
                <c:ptCount val="24"/>
                <c:pt idx="0">
                  <c:v>121.00675903783954</c:v>
                </c:pt>
                <c:pt idx="1">
                  <c:v>109.152489131767</c:v>
                </c:pt>
                <c:pt idx="2">
                  <c:v>119.43748565851513</c:v>
                </c:pt>
                <c:pt idx="3">
                  <c:v>116.63348975704548</c:v>
                </c:pt>
                <c:pt idx="4">
                  <c:v>116.17592325670168</c:v>
                </c:pt>
                <c:pt idx="5">
                  <c:v>83.268192416194196</c:v>
                </c:pt>
                <c:pt idx="6">
                  <c:v>91.148874610356799</c:v>
                </c:pt>
                <c:pt idx="7">
                  <c:v>111.53604809350962</c:v>
                </c:pt>
                <c:pt idx="8">
                  <c:v>109.3261790981712</c:v>
                </c:pt>
                <c:pt idx="9">
                  <c:v>113.154054128881</c:v>
                </c:pt>
                <c:pt idx="10">
                  <c:v>112.16546367497844</c:v>
                </c:pt>
                <c:pt idx="11">
                  <c:v>118.72820619231153</c:v>
                </c:pt>
                <c:pt idx="12">
                  <c:v>116.88432188415317</c:v>
                </c:pt>
                <c:pt idx="13">
                  <c:v>113.41068999591056</c:v>
                </c:pt>
                <c:pt idx="14">
                  <c:v>118.63183335688258</c:v>
                </c:pt>
                <c:pt idx="15">
                  <c:v>120.75768418632478</c:v>
                </c:pt>
                <c:pt idx="16">
                  <c:v>118.74874776654508</c:v>
                </c:pt>
                <c:pt idx="17">
                  <c:v>129.81248110856802</c:v>
                </c:pt>
                <c:pt idx="18">
                  <c:v>143.53597410981322</c:v>
                </c:pt>
                <c:pt idx="19">
                  <c:v>150.49186816185926</c:v>
                </c:pt>
                <c:pt idx="20">
                  <c:v>155.84767600381619</c:v>
                </c:pt>
                <c:pt idx="21">
                  <c:v>153.47827368204224</c:v>
                </c:pt>
                <c:pt idx="22">
                  <c:v>151.92930857352593</c:v>
                </c:pt>
                <c:pt idx="23">
                  <c:v>148.6610257104951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'05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'!$F$9:$F$32</c:f>
              <c:numCache>
                <c:formatCode>General</c:formatCode>
                <c:ptCount val="24"/>
                <c:pt idx="0">
                  <c:v>254.82</c:v>
                </c:pt>
                <c:pt idx="1">
                  <c:v>242.29</c:v>
                </c:pt>
                <c:pt idx="2">
                  <c:v>233.55</c:v>
                </c:pt>
                <c:pt idx="3">
                  <c:v>224.43</c:v>
                </c:pt>
                <c:pt idx="4">
                  <c:v>225.44</c:v>
                </c:pt>
                <c:pt idx="5">
                  <c:v>221.57</c:v>
                </c:pt>
                <c:pt idx="6">
                  <c:v>199.96</c:v>
                </c:pt>
                <c:pt idx="7">
                  <c:v>163.19999999999999</c:v>
                </c:pt>
                <c:pt idx="8">
                  <c:v>161.32</c:v>
                </c:pt>
                <c:pt idx="9">
                  <c:v>152.44</c:v>
                </c:pt>
                <c:pt idx="10">
                  <c:v>144.66999999999999</c:v>
                </c:pt>
                <c:pt idx="11">
                  <c:v>95.18</c:v>
                </c:pt>
                <c:pt idx="12">
                  <c:v>129.82</c:v>
                </c:pt>
                <c:pt idx="13">
                  <c:v>166.26</c:v>
                </c:pt>
                <c:pt idx="14">
                  <c:v>198.49</c:v>
                </c:pt>
                <c:pt idx="15">
                  <c:v>189.01</c:v>
                </c:pt>
                <c:pt idx="16">
                  <c:v>208.94</c:v>
                </c:pt>
                <c:pt idx="17">
                  <c:v>216.48</c:v>
                </c:pt>
                <c:pt idx="18">
                  <c:v>251.75</c:v>
                </c:pt>
                <c:pt idx="19">
                  <c:v>260.89999999999998</c:v>
                </c:pt>
                <c:pt idx="20">
                  <c:v>263.24</c:v>
                </c:pt>
                <c:pt idx="21">
                  <c:v>259.87</c:v>
                </c:pt>
                <c:pt idx="22">
                  <c:v>258.82</c:v>
                </c:pt>
                <c:pt idx="23">
                  <c:v>241.97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'05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'!$G$9:$G$32</c:f>
              <c:numCache>
                <c:formatCode>0.00</c:formatCode>
                <c:ptCount val="24"/>
                <c:pt idx="0">
                  <c:v>156.91267520833907</c:v>
                </c:pt>
                <c:pt idx="1">
                  <c:v>151.09111172374008</c:v>
                </c:pt>
                <c:pt idx="2">
                  <c:v>145.79997827473019</c:v>
                </c:pt>
                <c:pt idx="3">
                  <c:v>140.32600877014309</c:v>
                </c:pt>
                <c:pt idx="4">
                  <c:v>139.68252223244747</c:v>
                </c:pt>
                <c:pt idx="5">
                  <c:v>133.01000619770701</c:v>
                </c:pt>
                <c:pt idx="6">
                  <c:v>125.022669673409</c:v>
                </c:pt>
                <c:pt idx="7">
                  <c:v>111.2806665980744</c:v>
                </c:pt>
                <c:pt idx="8">
                  <c:v>114.23374993483748</c:v>
                </c:pt>
                <c:pt idx="9">
                  <c:v>103.32767031245733</c:v>
                </c:pt>
                <c:pt idx="10">
                  <c:v>102.19426593500155</c:v>
                </c:pt>
                <c:pt idx="11">
                  <c:v>36.971778271436051</c:v>
                </c:pt>
                <c:pt idx="12">
                  <c:v>94.618288849134103</c:v>
                </c:pt>
                <c:pt idx="13">
                  <c:v>108.82665508829996</c:v>
                </c:pt>
                <c:pt idx="14">
                  <c:v>123.35331070623904</c:v>
                </c:pt>
                <c:pt idx="15">
                  <c:v>129.05088492791478</c:v>
                </c:pt>
                <c:pt idx="16">
                  <c:v>133.51891124304845</c:v>
                </c:pt>
                <c:pt idx="17">
                  <c:v>135.51629828373405</c:v>
                </c:pt>
                <c:pt idx="18">
                  <c:v>157.33424421407071</c:v>
                </c:pt>
                <c:pt idx="19">
                  <c:v>165.99015520269324</c:v>
                </c:pt>
                <c:pt idx="20">
                  <c:v>169.21163192297797</c:v>
                </c:pt>
                <c:pt idx="21">
                  <c:v>164.19203282798466</c:v>
                </c:pt>
                <c:pt idx="22">
                  <c:v>162.73997913175958</c:v>
                </c:pt>
                <c:pt idx="23">
                  <c:v>149.12037368244074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'05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'!$H$9:$H$32</c:f>
              <c:numCache>
                <c:formatCode>0.00</c:formatCode>
                <c:ptCount val="24"/>
                <c:pt idx="0">
                  <c:v>88.045285317231958</c:v>
                </c:pt>
                <c:pt idx="1">
                  <c:v>81.81298205119937</c:v>
                </c:pt>
                <c:pt idx="2">
                  <c:v>78.696230362290066</c:v>
                </c:pt>
                <c:pt idx="3">
                  <c:v>75.396754078567184</c:v>
                </c:pt>
                <c:pt idx="4">
                  <c:v>77.011861280372216</c:v>
                </c:pt>
                <c:pt idx="5">
                  <c:v>79.948134974392588</c:v>
                </c:pt>
                <c:pt idx="6">
                  <c:v>66.947899550833441</c:v>
                </c:pt>
                <c:pt idx="7">
                  <c:v>44.531049126356486</c:v>
                </c:pt>
                <c:pt idx="8">
                  <c:v>39.13595847408844</c:v>
                </c:pt>
                <c:pt idx="9">
                  <c:v>41.362293792868954</c:v>
                </c:pt>
                <c:pt idx="10">
                  <c:v>34.75685748012252</c:v>
                </c:pt>
                <c:pt idx="11">
                  <c:v>53.659943360262758</c:v>
                </c:pt>
                <c:pt idx="12">
                  <c:v>28.342752974457035</c:v>
                </c:pt>
                <c:pt idx="13">
                  <c:v>49.689768874403228</c:v>
                </c:pt>
                <c:pt idx="14">
                  <c:v>66.631228550175464</c:v>
                </c:pt>
                <c:pt idx="15">
                  <c:v>51.385255565590747</c:v>
                </c:pt>
                <c:pt idx="16">
                  <c:v>66.848749223185365</c:v>
                </c:pt>
                <c:pt idx="17">
                  <c:v>72.527779693942151</c:v>
                </c:pt>
                <c:pt idx="18">
                  <c:v>84.670374719712484</c:v>
                </c:pt>
                <c:pt idx="19">
                  <c:v>84.816768364705098</c:v>
                </c:pt>
                <c:pt idx="20">
                  <c:v>83.846372777651069</c:v>
                </c:pt>
                <c:pt idx="21">
                  <c:v>85.624030234125215</c:v>
                </c:pt>
                <c:pt idx="22">
                  <c:v>86.065983411107766</c:v>
                </c:pt>
                <c:pt idx="23">
                  <c:v>83.47587991093377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'05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'!$I$9:$I$32</c:f>
              <c:numCache>
                <c:formatCode>0.00</c:formatCode>
                <c:ptCount val="24"/>
                <c:pt idx="0">
                  <c:v>9.8620394744289595</c:v>
                </c:pt>
                <c:pt idx="1">
                  <c:v>9.385906225060543</c:v>
                </c:pt>
                <c:pt idx="2">
                  <c:v>9.0537913629797426</c:v>
                </c:pt>
                <c:pt idx="3">
                  <c:v>8.7072371512897373</c:v>
                </c:pt>
                <c:pt idx="4">
                  <c:v>8.745616487180305</c:v>
                </c:pt>
                <c:pt idx="5">
                  <c:v>8.6118588279003827</c:v>
                </c:pt>
                <c:pt idx="6">
                  <c:v>7.98943077575756</c:v>
                </c:pt>
                <c:pt idx="7">
                  <c:v>7.3882842755690969</c:v>
                </c:pt>
                <c:pt idx="8">
                  <c:v>7.9502915910740537</c:v>
                </c:pt>
                <c:pt idx="9">
                  <c:v>7.7500358946736778</c:v>
                </c:pt>
                <c:pt idx="10">
                  <c:v>7.7188765848759058</c:v>
                </c:pt>
                <c:pt idx="11">
                  <c:v>4.5482783683012027</c:v>
                </c:pt>
                <c:pt idx="12">
                  <c:v>6.8589581764088816</c:v>
                </c:pt>
                <c:pt idx="13">
                  <c:v>7.7435760372967959</c:v>
                </c:pt>
                <c:pt idx="14">
                  <c:v>8.5054607435855214</c:v>
                </c:pt>
                <c:pt idx="15">
                  <c:v>8.5738595064944629</c:v>
                </c:pt>
                <c:pt idx="16">
                  <c:v>8.5723395337661739</c:v>
                </c:pt>
                <c:pt idx="17">
                  <c:v>8.4359220223237994</c:v>
                </c:pt>
                <c:pt idx="18">
                  <c:v>9.745381066216785</c:v>
                </c:pt>
                <c:pt idx="19">
                  <c:v>10.093076432601626</c:v>
                </c:pt>
                <c:pt idx="20">
                  <c:v>10.181995299370945</c:v>
                </c:pt>
                <c:pt idx="21">
                  <c:v>10.053936937890105</c:v>
                </c:pt>
                <c:pt idx="22">
                  <c:v>10.014037457132636</c:v>
                </c:pt>
                <c:pt idx="23">
                  <c:v>9.373746406625477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'05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7.9</c:v>
                </c:pt>
                <c:pt idx="8">
                  <c:v>13</c:v>
                </c:pt>
                <c:pt idx="9">
                  <c:v>13.6</c:v>
                </c:pt>
                <c:pt idx="10">
                  <c:v>19.5</c:v>
                </c:pt>
                <c:pt idx="11">
                  <c:v>19.8</c:v>
                </c:pt>
                <c:pt idx="12">
                  <c:v>13.3</c:v>
                </c:pt>
                <c:pt idx="13">
                  <c:v>5.9</c:v>
                </c:pt>
                <c:pt idx="14">
                  <c:v>8.3000000000000007</c:v>
                </c:pt>
                <c:pt idx="15">
                  <c:v>1.2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'05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'05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MAR 23 '!$AJ$9:$AJ$32</c:f>
              <c:numCache>
                <c:formatCode>0.00</c:formatCode>
                <c:ptCount val="24"/>
                <c:pt idx="0">
                  <c:v>156.91267520833907</c:v>
                </c:pt>
                <c:pt idx="1">
                  <c:v>151.09111172374008</c:v>
                </c:pt>
                <c:pt idx="2">
                  <c:v>145.79997827473019</c:v>
                </c:pt>
                <c:pt idx="3">
                  <c:v>140.32600877014309</c:v>
                </c:pt>
                <c:pt idx="4">
                  <c:v>139.68252223244747</c:v>
                </c:pt>
                <c:pt idx="5">
                  <c:v>133.01000619770701</c:v>
                </c:pt>
                <c:pt idx="6">
                  <c:v>127.522669673409</c:v>
                </c:pt>
                <c:pt idx="7">
                  <c:v>119.18066659807441</c:v>
                </c:pt>
                <c:pt idx="8">
                  <c:v>127.23374993483748</c:v>
                </c:pt>
                <c:pt idx="9">
                  <c:v>116.92767031245732</c:v>
                </c:pt>
                <c:pt idx="10">
                  <c:v>121.69426593500155</c:v>
                </c:pt>
                <c:pt idx="11">
                  <c:v>56.771778271436048</c:v>
                </c:pt>
                <c:pt idx="12">
                  <c:v>107.9182888491341</c:v>
                </c:pt>
                <c:pt idx="13">
                  <c:v>114.72665508829996</c:v>
                </c:pt>
                <c:pt idx="14">
                  <c:v>131.65331070623904</c:v>
                </c:pt>
                <c:pt idx="15">
                  <c:v>130.25088492791477</c:v>
                </c:pt>
                <c:pt idx="16">
                  <c:v>133.51891124304845</c:v>
                </c:pt>
                <c:pt idx="17">
                  <c:v>135.51629828373405</c:v>
                </c:pt>
                <c:pt idx="18">
                  <c:v>157.33424421407071</c:v>
                </c:pt>
                <c:pt idx="19">
                  <c:v>165.99015520269324</c:v>
                </c:pt>
                <c:pt idx="20">
                  <c:v>169.21163192297797</c:v>
                </c:pt>
                <c:pt idx="21">
                  <c:v>164.19203282798466</c:v>
                </c:pt>
                <c:pt idx="22">
                  <c:v>162.73997913175958</c:v>
                </c:pt>
                <c:pt idx="23">
                  <c:v>149.12037368244074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'05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MAR 23 '!$AL$9:$AL$32</c:f>
              <c:numCache>
                <c:formatCode>0.00</c:formatCode>
                <c:ptCount val="24"/>
                <c:pt idx="0">
                  <c:v>88.045285317231958</c:v>
                </c:pt>
                <c:pt idx="1">
                  <c:v>81.81298205119937</c:v>
                </c:pt>
                <c:pt idx="2">
                  <c:v>78.696230362290066</c:v>
                </c:pt>
                <c:pt idx="3">
                  <c:v>75.396754078567184</c:v>
                </c:pt>
                <c:pt idx="4">
                  <c:v>77.011861280372216</c:v>
                </c:pt>
                <c:pt idx="5">
                  <c:v>80.298134974392582</c:v>
                </c:pt>
                <c:pt idx="6">
                  <c:v>70.027899550833439</c:v>
                </c:pt>
                <c:pt idx="7">
                  <c:v>63.151049126356483</c:v>
                </c:pt>
                <c:pt idx="8">
                  <c:v>69.325958474088438</c:v>
                </c:pt>
                <c:pt idx="9">
                  <c:v>74.562293792868957</c:v>
                </c:pt>
                <c:pt idx="10">
                  <c:v>69.00685748012252</c:v>
                </c:pt>
                <c:pt idx="11">
                  <c:v>53.659943360262758</c:v>
                </c:pt>
                <c:pt idx="12">
                  <c:v>61.012752974457037</c:v>
                </c:pt>
                <c:pt idx="13">
                  <c:v>76.599768874403225</c:v>
                </c:pt>
                <c:pt idx="14">
                  <c:v>78.961228550175463</c:v>
                </c:pt>
                <c:pt idx="15">
                  <c:v>82.095255565590747</c:v>
                </c:pt>
                <c:pt idx="16">
                  <c:v>78.788749223185363</c:v>
                </c:pt>
                <c:pt idx="17">
                  <c:v>73.337779693942153</c:v>
                </c:pt>
                <c:pt idx="18">
                  <c:v>84.670374719712484</c:v>
                </c:pt>
                <c:pt idx="19">
                  <c:v>84.816768364705098</c:v>
                </c:pt>
                <c:pt idx="20">
                  <c:v>83.846372777651069</c:v>
                </c:pt>
                <c:pt idx="21">
                  <c:v>85.624030234125215</c:v>
                </c:pt>
                <c:pt idx="22">
                  <c:v>86.065983411107766</c:v>
                </c:pt>
                <c:pt idx="23">
                  <c:v>83.47587991093377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Normal="85" zoomScaleSheetLayoutView="100" workbookViewId="0">
      <selection activeCell="AO14" sqref="AO1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103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44990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91</v>
      </c>
      <c r="AG4" s="208"/>
      <c r="AH4" s="208"/>
      <c r="AI4" s="208"/>
      <c r="AJ4" s="186" t="s">
        <v>104</v>
      </c>
      <c r="AK4" s="187"/>
      <c r="AL4" s="186" t="s">
        <v>105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92</v>
      </c>
      <c r="S6" s="193"/>
      <c r="T6" s="193"/>
      <c r="U6" s="193"/>
      <c r="V6" s="193"/>
      <c r="W6" s="193"/>
      <c r="X6" s="193"/>
      <c r="Y6" s="193"/>
      <c r="Z6" s="192" t="s">
        <v>93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90</v>
      </c>
      <c r="Y7" s="159"/>
      <c r="Z7" s="143" t="s">
        <v>3</v>
      </c>
      <c r="AA7" s="157"/>
      <c r="AB7" s="157"/>
      <c r="AC7" s="144"/>
      <c r="AD7" s="149" t="s">
        <v>90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0.14000000000000001</v>
      </c>
      <c r="C9" s="51">
        <f t="shared" ref="C9:C32" si="0">AK9-AE9</f>
        <v>10.331472186890238</v>
      </c>
      <c r="D9" s="52">
        <f t="shared" ref="D9:D32" si="1">AM9-Y9</f>
        <v>3.2867590378395448</v>
      </c>
      <c r="E9" s="59">
        <f t="shared" ref="E9:E32" si="2">(AG9+AI9)-Q9</f>
        <v>-13.478231224729786</v>
      </c>
      <c r="F9" s="76">
        <v>254.82</v>
      </c>
      <c r="G9" s="52">
        <f t="shared" ref="G9:G32" si="3">AJ9-AD9</f>
        <v>156.91267520833907</v>
      </c>
      <c r="H9" s="52">
        <f t="shared" ref="H9:H32" si="4">AL9-X9</f>
        <v>88.045285317231958</v>
      </c>
      <c r="I9" s="53">
        <f t="shared" ref="I9:I32" si="5">(AH9+AF9)-P9</f>
        <v>9.8620394744289595</v>
      </c>
      <c r="J9" s="58">
        <v>0</v>
      </c>
      <c r="K9" s="84">
        <v>20.02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20.02</v>
      </c>
      <c r="R9" s="91">
        <v>0</v>
      </c>
      <c r="S9" s="84">
        <v>0</v>
      </c>
      <c r="T9" s="84">
        <v>0</v>
      </c>
      <c r="U9" s="84">
        <v>53.38</v>
      </c>
      <c r="V9" s="68">
        <v>0</v>
      </c>
      <c r="W9" s="90">
        <v>64.34</v>
      </c>
      <c r="X9" s="94">
        <f>R9+T9+V9</f>
        <v>0</v>
      </c>
      <c r="Y9" s="95">
        <f>S9+U9+W9</f>
        <v>117.72</v>
      </c>
      <c r="Z9" s="91">
        <v>0</v>
      </c>
      <c r="AA9" s="84">
        <v>0</v>
      </c>
      <c r="AB9" s="84">
        <v>0</v>
      </c>
      <c r="AC9" s="84">
        <v>82.42</v>
      </c>
      <c r="AD9" s="96">
        <f>Z9+AB9</f>
        <v>0</v>
      </c>
      <c r="AE9" s="52">
        <f>AA9+AC9</f>
        <v>82.42</v>
      </c>
      <c r="AF9" s="116">
        <v>0.18580981182795686</v>
      </c>
      <c r="AG9" s="117">
        <v>0.38345564516129038</v>
      </c>
      <c r="AH9" s="54">
        <f t="shared" ref="AH9:AH32" si="6">(F9+P9+X9+AD9)-(AJ9+AL9+AF9)</f>
        <v>9.6762296626010027</v>
      </c>
      <c r="AI9" s="63">
        <f t="shared" ref="AI9:AI32" si="7">(B9+Q9+Y9+AE9)-(AM9+AK9+AG9)</f>
        <v>6.1583131301089225</v>
      </c>
      <c r="AJ9" s="64">
        <v>156.91267520833907</v>
      </c>
      <c r="AK9" s="61">
        <v>92.75147218689024</v>
      </c>
      <c r="AL9" s="66">
        <v>88.045285317231958</v>
      </c>
      <c r="AM9" s="61">
        <v>121.00675903783954</v>
      </c>
      <c r="AS9" s="121"/>
      <c r="BA9" s="42"/>
      <c r="BB9" s="42"/>
    </row>
    <row r="10" spans="1:54" ht="15.75" x14ac:dyDescent="0.25">
      <c r="A10" s="25">
        <v>2</v>
      </c>
      <c r="B10" s="69">
        <v>7.09</v>
      </c>
      <c r="C10" s="51">
        <f t="shared" si="0"/>
        <v>15.449078766403744</v>
      </c>
      <c r="D10" s="52">
        <f t="shared" si="1"/>
        <v>5.4024891317669983</v>
      </c>
      <c r="E10" s="59">
        <f t="shared" si="2"/>
        <v>-13.761567898170735</v>
      </c>
      <c r="F10" s="68">
        <v>242.29</v>
      </c>
      <c r="G10" s="52">
        <f t="shared" si="3"/>
        <v>151.09111172374008</v>
      </c>
      <c r="H10" s="52">
        <f t="shared" si="4"/>
        <v>81.81298205119937</v>
      </c>
      <c r="I10" s="53">
        <f t="shared" si="5"/>
        <v>9.385906225060543</v>
      </c>
      <c r="J10" s="58">
        <v>0</v>
      </c>
      <c r="K10" s="81">
        <v>20.09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20.09</v>
      </c>
      <c r="R10" s="91">
        <v>0</v>
      </c>
      <c r="S10" s="84">
        <v>0</v>
      </c>
      <c r="T10" s="84">
        <v>0</v>
      </c>
      <c r="U10" s="84">
        <v>40.06</v>
      </c>
      <c r="V10" s="84">
        <v>0</v>
      </c>
      <c r="W10" s="84">
        <v>63.69</v>
      </c>
      <c r="X10" s="94">
        <f t="shared" ref="X10:X32" si="10">R10+T10+V10</f>
        <v>0</v>
      </c>
      <c r="Y10" s="95">
        <f t="shared" ref="Y10:Y32" si="11">S10+U10+W10</f>
        <v>103.75</v>
      </c>
      <c r="Z10" s="91">
        <v>0</v>
      </c>
      <c r="AA10" s="84">
        <v>0</v>
      </c>
      <c r="AB10" s="84">
        <v>0</v>
      </c>
      <c r="AC10" s="84">
        <v>81.75</v>
      </c>
      <c r="AD10" s="96">
        <f t="shared" ref="AD10:AD32" si="12">Z10+AB10</f>
        <v>0</v>
      </c>
      <c r="AE10" s="52">
        <f t="shared" ref="AE10:AE32" si="13">AA10+AC10</f>
        <v>81.75</v>
      </c>
      <c r="AF10" s="118">
        <v>0.18580981182795686</v>
      </c>
      <c r="AG10" s="117">
        <v>0.38345564516129038</v>
      </c>
      <c r="AH10" s="54">
        <f t="shared" si="6"/>
        <v>9.2000964132325862</v>
      </c>
      <c r="AI10" s="63">
        <f t="shared" si="7"/>
        <v>5.9449764566679733</v>
      </c>
      <c r="AJ10" s="64">
        <v>151.09111172374008</v>
      </c>
      <c r="AK10" s="61">
        <v>97.199078766403744</v>
      </c>
      <c r="AL10" s="66">
        <v>81.81298205119937</v>
      </c>
      <c r="AM10" s="61">
        <v>109.152489131767</v>
      </c>
      <c r="AS10" s="121"/>
      <c r="BA10" s="42"/>
      <c r="BB10" s="42"/>
    </row>
    <row r="11" spans="1:54" ht="15" customHeight="1" x14ac:dyDescent="0.25">
      <c r="A11" s="25">
        <v>3</v>
      </c>
      <c r="B11" s="69">
        <v>6.94</v>
      </c>
      <c r="C11" s="51">
        <f t="shared" si="0"/>
        <v>4.4328835057123541</v>
      </c>
      <c r="D11" s="52">
        <f t="shared" si="1"/>
        <v>16.257485658515122</v>
      </c>
      <c r="E11" s="59">
        <f t="shared" si="2"/>
        <v>-13.750369164227489</v>
      </c>
      <c r="F11" s="68">
        <v>233.55</v>
      </c>
      <c r="G11" s="52">
        <f t="shared" si="3"/>
        <v>145.79997827473019</v>
      </c>
      <c r="H11" s="52">
        <f t="shared" si="4"/>
        <v>78.696230362290066</v>
      </c>
      <c r="I11" s="53">
        <f t="shared" si="5"/>
        <v>9.0537913629797426</v>
      </c>
      <c r="J11" s="58">
        <v>0</v>
      </c>
      <c r="K11" s="81">
        <v>20.09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20.09</v>
      </c>
      <c r="R11" s="91">
        <v>0</v>
      </c>
      <c r="S11" s="84">
        <v>0</v>
      </c>
      <c r="T11" s="84">
        <v>0</v>
      </c>
      <c r="U11" s="84">
        <v>40</v>
      </c>
      <c r="V11" s="84">
        <v>0</v>
      </c>
      <c r="W11" s="84">
        <v>63.18</v>
      </c>
      <c r="X11" s="94">
        <f t="shared" si="10"/>
        <v>0</v>
      </c>
      <c r="Y11" s="95">
        <f t="shared" si="11"/>
        <v>103.18</v>
      </c>
      <c r="Z11" s="91">
        <v>0</v>
      </c>
      <c r="AA11" s="84">
        <v>0</v>
      </c>
      <c r="AB11" s="84">
        <v>0</v>
      </c>
      <c r="AC11" s="84">
        <v>82.87</v>
      </c>
      <c r="AD11" s="96">
        <f t="shared" si="12"/>
        <v>0</v>
      </c>
      <c r="AE11" s="52">
        <f t="shared" si="13"/>
        <v>82.87</v>
      </c>
      <c r="AF11" s="118">
        <v>0.18580981182795686</v>
      </c>
      <c r="AG11" s="117">
        <v>0.38345564516129038</v>
      </c>
      <c r="AH11" s="54">
        <f t="shared" si="6"/>
        <v>8.8679815511517859</v>
      </c>
      <c r="AI11" s="63">
        <f t="shared" si="7"/>
        <v>5.9561751906112193</v>
      </c>
      <c r="AJ11" s="64">
        <v>145.79997827473019</v>
      </c>
      <c r="AK11" s="61">
        <v>87.302883505712359</v>
      </c>
      <c r="AL11" s="66">
        <v>78.696230362290066</v>
      </c>
      <c r="AM11" s="61">
        <v>119.43748565851513</v>
      </c>
      <c r="AS11" s="121"/>
      <c r="BA11" s="42"/>
      <c r="BB11" s="42"/>
    </row>
    <row r="12" spans="1:54" ht="15" customHeight="1" x14ac:dyDescent="0.25">
      <c r="A12" s="25">
        <v>4</v>
      </c>
      <c r="B12" s="69">
        <v>10</v>
      </c>
      <c r="C12" s="51">
        <f t="shared" si="0"/>
        <v>6.8163194703598435</v>
      </c>
      <c r="D12" s="52">
        <f t="shared" si="1"/>
        <v>16.933489757045479</v>
      </c>
      <c r="E12" s="59">
        <f t="shared" si="2"/>
        <v>-13.749809227405333</v>
      </c>
      <c r="F12" s="68">
        <v>224.43</v>
      </c>
      <c r="G12" s="52">
        <f t="shared" si="3"/>
        <v>140.32600877014309</v>
      </c>
      <c r="H12" s="52">
        <f t="shared" si="4"/>
        <v>75.396754078567184</v>
      </c>
      <c r="I12" s="53">
        <f t="shared" si="5"/>
        <v>8.7072371512897373</v>
      </c>
      <c r="J12" s="58">
        <v>0</v>
      </c>
      <c r="K12" s="81">
        <v>20.09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20.09</v>
      </c>
      <c r="R12" s="91">
        <v>0</v>
      </c>
      <c r="S12" s="84">
        <v>0</v>
      </c>
      <c r="T12" s="84">
        <v>0</v>
      </c>
      <c r="U12" s="84">
        <v>35.31</v>
      </c>
      <c r="V12" s="84">
        <v>0</v>
      </c>
      <c r="W12" s="84">
        <v>64.39</v>
      </c>
      <c r="X12" s="94">
        <f t="shared" si="10"/>
        <v>0</v>
      </c>
      <c r="Y12" s="95">
        <f t="shared" si="11"/>
        <v>99.7</v>
      </c>
      <c r="Z12" s="91">
        <v>0</v>
      </c>
      <c r="AA12" s="84">
        <v>0</v>
      </c>
      <c r="AB12" s="84">
        <v>0</v>
      </c>
      <c r="AC12" s="84">
        <v>83.31</v>
      </c>
      <c r="AD12" s="96">
        <f t="shared" si="12"/>
        <v>0</v>
      </c>
      <c r="AE12" s="52">
        <f t="shared" si="13"/>
        <v>83.31</v>
      </c>
      <c r="AF12" s="118">
        <v>0.18580981182795686</v>
      </c>
      <c r="AG12" s="117">
        <v>0.38345564516129038</v>
      </c>
      <c r="AH12" s="54">
        <f t="shared" si="6"/>
        <v>8.5214273394617805</v>
      </c>
      <c r="AI12" s="63">
        <f t="shared" si="7"/>
        <v>5.956735127433376</v>
      </c>
      <c r="AJ12" s="64">
        <v>140.32600877014309</v>
      </c>
      <c r="AK12" s="61">
        <v>90.126319470359846</v>
      </c>
      <c r="AL12" s="66">
        <v>75.396754078567184</v>
      </c>
      <c r="AM12" s="61">
        <v>116.63348975704548</v>
      </c>
      <c r="AS12" s="121"/>
      <c r="BA12" s="42"/>
      <c r="BB12" s="42"/>
    </row>
    <row r="13" spans="1:54" ht="15.75" x14ac:dyDescent="0.25">
      <c r="A13" s="25">
        <v>5</v>
      </c>
      <c r="B13" s="69">
        <v>18.75</v>
      </c>
      <c r="C13" s="51">
        <f t="shared" si="0"/>
        <v>7.3975610068917206</v>
      </c>
      <c r="D13" s="52">
        <f t="shared" si="1"/>
        <v>25.145923256701678</v>
      </c>
      <c r="E13" s="59">
        <f t="shared" si="2"/>
        <v>-13.793484263593395</v>
      </c>
      <c r="F13" s="68">
        <v>225.44</v>
      </c>
      <c r="G13" s="52">
        <f t="shared" si="3"/>
        <v>139.68252223244747</v>
      </c>
      <c r="H13" s="52">
        <f t="shared" si="4"/>
        <v>77.011861280372216</v>
      </c>
      <c r="I13" s="53">
        <f t="shared" si="5"/>
        <v>8.745616487180305</v>
      </c>
      <c r="J13" s="58">
        <v>0</v>
      </c>
      <c r="K13" s="81">
        <v>20.09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20.09</v>
      </c>
      <c r="R13" s="91">
        <v>0</v>
      </c>
      <c r="S13" s="84">
        <v>0</v>
      </c>
      <c r="T13" s="84">
        <v>0</v>
      </c>
      <c r="U13" s="84">
        <v>26.65</v>
      </c>
      <c r="V13" s="84">
        <v>0</v>
      </c>
      <c r="W13" s="84">
        <v>64.38</v>
      </c>
      <c r="X13" s="94">
        <f t="shared" si="10"/>
        <v>0</v>
      </c>
      <c r="Y13" s="95">
        <f t="shared" si="11"/>
        <v>91.03</v>
      </c>
      <c r="Z13" s="91">
        <v>0</v>
      </c>
      <c r="AA13" s="84">
        <v>0</v>
      </c>
      <c r="AB13" s="84">
        <v>0</v>
      </c>
      <c r="AC13" s="84">
        <v>81.67</v>
      </c>
      <c r="AD13" s="96">
        <f t="shared" si="12"/>
        <v>0</v>
      </c>
      <c r="AE13" s="52">
        <f t="shared" si="13"/>
        <v>81.67</v>
      </c>
      <c r="AF13" s="118">
        <v>0.18580981182795686</v>
      </c>
      <c r="AG13" s="117">
        <v>0.38345564516129038</v>
      </c>
      <c r="AH13" s="54">
        <f t="shared" si="6"/>
        <v>8.5598066753523483</v>
      </c>
      <c r="AI13" s="63">
        <f t="shared" si="7"/>
        <v>5.9130600912453133</v>
      </c>
      <c r="AJ13" s="64">
        <v>139.68252223244747</v>
      </c>
      <c r="AK13" s="61">
        <v>89.067561006891722</v>
      </c>
      <c r="AL13" s="66">
        <v>77.011861280372216</v>
      </c>
      <c r="AM13" s="61">
        <v>116.17592325670168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7.45</v>
      </c>
      <c r="C14" s="51">
        <f t="shared" si="0"/>
        <v>28.758740277331754</v>
      </c>
      <c r="D14" s="52">
        <f t="shared" si="1"/>
        <v>-7.2518075838058138</v>
      </c>
      <c r="E14" s="59">
        <f t="shared" si="2"/>
        <v>-14.056932693525962</v>
      </c>
      <c r="F14" s="68">
        <v>221.57</v>
      </c>
      <c r="G14" s="52">
        <f t="shared" si="3"/>
        <v>133.01000619770701</v>
      </c>
      <c r="H14" s="52">
        <f t="shared" si="4"/>
        <v>79.948134974392588</v>
      </c>
      <c r="I14" s="53">
        <f t="shared" si="5"/>
        <v>8.6118588279003827</v>
      </c>
      <c r="J14" s="58">
        <v>0</v>
      </c>
      <c r="K14" s="81">
        <v>20.09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20.09</v>
      </c>
      <c r="R14" s="91">
        <v>0.35</v>
      </c>
      <c r="S14" s="84">
        <v>0</v>
      </c>
      <c r="T14" s="84">
        <v>0</v>
      </c>
      <c r="U14" s="84">
        <v>26.96</v>
      </c>
      <c r="V14" s="84">
        <v>0</v>
      </c>
      <c r="W14" s="84">
        <v>63.56</v>
      </c>
      <c r="X14" s="94">
        <f t="shared" si="10"/>
        <v>0.35</v>
      </c>
      <c r="Y14" s="95">
        <f t="shared" si="11"/>
        <v>90.52000000000001</v>
      </c>
      <c r="Z14" s="91">
        <v>0</v>
      </c>
      <c r="AA14" s="84">
        <v>0</v>
      </c>
      <c r="AB14" s="84">
        <v>0</v>
      </c>
      <c r="AC14" s="84">
        <v>84.07</v>
      </c>
      <c r="AD14" s="96">
        <f t="shared" si="12"/>
        <v>0</v>
      </c>
      <c r="AE14" s="52">
        <f t="shared" si="13"/>
        <v>84.07</v>
      </c>
      <c r="AF14" s="118">
        <v>0.18580981182795686</v>
      </c>
      <c r="AG14" s="117">
        <v>0.38345564516129038</v>
      </c>
      <c r="AH14" s="54">
        <f t="shared" si="6"/>
        <v>8.426049016072426</v>
      </c>
      <c r="AI14" s="63">
        <f t="shared" si="7"/>
        <v>5.6496116613127469</v>
      </c>
      <c r="AJ14" s="64">
        <v>133.01000619770701</v>
      </c>
      <c r="AK14" s="61">
        <v>112.82874027733175</v>
      </c>
      <c r="AL14" s="66">
        <v>80.298134974392582</v>
      </c>
      <c r="AM14" s="61">
        <v>83.268192416194196</v>
      </c>
      <c r="AS14" s="121"/>
      <c r="BA14" s="42"/>
      <c r="BB14" s="42"/>
    </row>
    <row r="15" spans="1:54" ht="15.75" x14ac:dyDescent="0.25">
      <c r="A15" s="25">
        <v>7</v>
      </c>
      <c r="B15" s="69">
        <v>15.52</v>
      </c>
      <c r="C15" s="51">
        <f t="shared" si="0"/>
        <v>16.905191749514742</v>
      </c>
      <c r="D15" s="52">
        <f t="shared" si="1"/>
        <v>13.408874610356804</v>
      </c>
      <c r="E15" s="59">
        <f t="shared" si="2"/>
        <v>-14.794066359871547</v>
      </c>
      <c r="F15" s="68">
        <v>199.96</v>
      </c>
      <c r="G15" s="52">
        <f t="shared" si="3"/>
        <v>125.022669673409</v>
      </c>
      <c r="H15" s="52">
        <f t="shared" si="4"/>
        <v>66.947899550833441</v>
      </c>
      <c r="I15" s="53">
        <f t="shared" si="5"/>
        <v>7.98943077575756</v>
      </c>
      <c r="J15" s="58">
        <v>0</v>
      </c>
      <c r="K15" s="81">
        <v>20.09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20.09</v>
      </c>
      <c r="R15" s="91">
        <v>3.08</v>
      </c>
      <c r="S15" s="84">
        <v>0</v>
      </c>
      <c r="T15" s="84">
        <v>0</v>
      </c>
      <c r="U15" s="84">
        <v>14.08</v>
      </c>
      <c r="V15" s="84">
        <v>0</v>
      </c>
      <c r="W15" s="84">
        <v>63.66</v>
      </c>
      <c r="X15" s="94">
        <f t="shared" si="10"/>
        <v>3.08</v>
      </c>
      <c r="Y15" s="95">
        <f t="shared" si="11"/>
        <v>77.739999999999995</v>
      </c>
      <c r="Z15" s="91">
        <v>2.5</v>
      </c>
      <c r="AA15" s="84">
        <v>0</v>
      </c>
      <c r="AB15" s="84">
        <v>0</v>
      </c>
      <c r="AC15" s="84">
        <v>62.45</v>
      </c>
      <c r="AD15" s="96">
        <f t="shared" si="12"/>
        <v>2.5</v>
      </c>
      <c r="AE15" s="52">
        <f t="shared" si="13"/>
        <v>62.45</v>
      </c>
      <c r="AF15" s="118">
        <v>0.18580981182795686</v>
      </c>
      <c r="AG15" s="117">
        <v>0.38345564516129038</v>
      </c>
      <c r="AH15" s="54">
        <f t="shared" si="6"/>
        <v>7.8036209639296032</v>
      </c>
      <c r="AI15" s="63">
        <f t="shared" si="7"/>
        <v>4.912477994967162</v>
      </c>
      <c r="AJ15" s="64">
        <v>127.522669673409</v>
      </c>
      <c r="AK15" s="61">
        <v>79.355191749514745</v>
      </c>
      <c r="AL15" s="66">
        <v>70.027899550833439</v>
      </c>
      <c r="AM15" s="61">
        <v>91.148874610356799</v>
      </c>
      <c r="AS15" s="121"/>
      <c r="BA15" s="42"/>
      <c r="BB15" s="42"/>
    </row>
    <row r="16" spans="1:54" ht="15.75" x14ac:dyDescent="0.25">
      <c r="A16" s="25">
        <v>8</v>
      </c>
      <c r="B16" s="69">
        <v>22.14</v>
      </c>
      <c r="C16" s="51">
        <f t="shared" si="0"/>
        <v>3.236371929326495</v>
      </c>
      <c r="D16" s="52">
        <f t="shared" si="1"/>
        <v>33.486048093509623</v>
      </c>
      <c r="E16" s="59">
        <f t="shared" si="2"/>
        <v>-14.582420022836086</v>
      </c>
      <c r="F16" s="68">
        <v>163.19999999999999</v>
      </c>
      <c r="G16" s="52">
        <f t="shared" si="3"/>
        <v>111.2806665980744</v>
      </c>
      <c r="H16" s="52">
        <f t="shared" si="4"/>
        <v>44.531049126356486</v>
      </c>
      <c r="I16" s="53">
        <f t="shared" si="5"/>
        <v>7.3882842755690969</v>
      </c>
      <c r="J16" s="58">
        <v>0</v>
      </c>
      <c r="K16" s="81">
        <v>20.09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20.09</v>
      </c>
      <c r="R16" s="91">
        <v>18.619999999999997</v>
      </c>
      <c r="S16" s="84">
        <v>0</v>
      </c>
      <c r="T16" s="84">
        <v>0</v>
      </c>
      <c r="U16" s="84">
        <v>14.58</v>
      </c>
      <c r="V16" s="84">
        <v>0</v>
      </c>
      <c r="W16" s="84">
        <v>63.47</v>
      </c>
      <c r="X16" s="94">
        <f t="shared" si="10"/>
        <v>18.619999999999997</v>
      </c>
      <c r="Y16" s="95">
        <f t="shared" si="11"/>
        <v>78.05</v>
      </c>
      <c r="Z16" s="91">
        <v>7.9</v>
      </c>
      <c r="AA16" s="84">
        <v>0</v>
      </c>
      <c r="AB16" s="84">
        <v>0</v>
      </c>
      <c r="AC16" s="84">
        <v>63.08</v>
      </c>
      <c r="AD16" s="96">
        <f t="shared" si="12"/>
        <v>7.9</v>
      </c>
      <c r="AE16" s="52">
        <f t="shared" si="13"/>
        <v>63.08</v>
      </c>
      <c r="AF16" s="118">
        <v>0.18580981182795686</v>
      </c>
      <c r="AG16" s="117">
        <v>0.38345564516129038</v>
      </c>
      <c r="AH16" s="54">
        <f t="shared" si="6"/>
        <v>7.2024744637411402</v>
      </c>
      <c r="AI16" s="63">
        <f t="shared" si="7"/>
        <v>5.1241243320026229</v>
      </c>
      <c r="AJ16" s="64">
        <v>119.18066659807441</v>
      </c>
      <c r="AK16" s="61">
        <v>66.316371929326493</v>
      </c>
      <c r="AL16" s="66">
        <v>63.151049126356483</v>
      </c>
      <c r="AM16" s="61">
        <v>111.53604809350962</v>
      </c>
      <c r="AS16" s="121"/>
      <c r="BA16" s="42"/>
      <c r="BB16" s="42"/>
    </row>
    <row r="17" spans="1:54" ht="15.75" x14ac:dyDescent="0.25">
      <c r="A17" s="25">
        <v>9</v>
      </c>
      <c r="B17" s="69">
        <v>17.66</v>
      </c>
      <c r="C17" s="51">
        <f t="shared" si="0"/>
        <v>0.20981352986294155</v>
      </c>
      <c r="D17" s="52">
        <f t="shared" si="1"/>
        <v>32.206179098171191</v>
      </c>
      <c r="E17" s="59">
        <f t="shared" si="2"/>
        <v>-14.755992628034132</v>
      </c>
      <c r="F17" s="68">
        <v>161.32</v>
      </c>
      <c r="G17" s="52">
        <f t="shared" si="3"/>
        <v>114.23374993483748</v>
      </c>
      <c r="H17" s="52">
        <f t="shared" si="4"/>
        <v>39.13595847408844</v>
      </c>
      <c r="I17" s="53">
        <f t="shared" si="5"/>
        <v>7.9502915910740537</v>
      </c>
      <c r="J17" s="58">
        <v>0</v>
      </c>
      <c r="K17" s="81">
        <v>20.09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20.09</v>
      </c>
      <c r="R17" s="91">
        <v>30.189999999999998</v>
      </c>
      <c r="S17" s="84">
        <v>0</v>
      </c>
      <c r="T17" s="84">
        <v>0</v>
      </c>
      <c r="U17" s="84">
        <v>14.44</v>
      </c>
      <c r="V17" s="84">
        <v>0</v>
      </c>
      <c r="W17" s="84">
        <v>62.68</v>
      </c>
      <c r="X17" s="94">
        <f t="shared" si="10"/>
        <v>30.189999999999998</v>
      </c>
      <c r="Y17" s="95">
        <f t="shared" si="11"/>
        <v>77.12</v>
      </c>
      <c r="Z17" s="91">
        <v>13</v>
      </c>
      <c r="AA17" s="84">
        <v>0</v>
      </c>
      <c r="AB17" s="84">
        <v>0</v>
      </c>
      <c r="AC17" s="84">
        <v>62.29</v>
      </c>
      <c r="AD17" s="96">
        <f t="shared" si="12"/>
        <v>13</v>
      </c>
      <c r="AE17" s="52">
        <f t="shared" si="13"/>
        <v>62.29</v>
      </c>
      <c r="AF17" s="118">
        <v>0.18580981182795686</v>
      </c>
      <c r="AG17" s="117">
        <v>0.38345564516129038</v>
      </c>
      <c r="AH17" s="54">
        <f t="shared" si="6"/>
        <v>7.7644817792460969</v>
      </c>
      <c r="AI17" s="63">
        <f t="shared" si="7"/>
        <v>4.9505517268045764</v>
      </c>
      <c r="AJ17" s="64">
        <v>127.23374993483748</v>
      </c>
      <c r="AK17" s="61">
        <v>62.499813529862941</v>
      </c>
      <c r="AL17" s="66">
        <v>69.325958474088438</v>
      </c>
      <c r="AM17" s="61">
        <v>109.3261790981712</v>
      </c>
      <c r="AS17" s="121"/>
      <c r="BA17" s="42"/>
      <c r="BB17" s="42"/>
    </row>
    <row r="18" spans="1:54" ht="15.75" x14ac:dyDescent="0.25">
      <c r="A18" s="25">
        <v>10</v>
      </c>
      <c r="B18" s="69">
        <v>25.03</v>
      </c>
      <c r="C18" s="51">
        <f t="shared" si="0"/>
        <v>2.997559871557776</v>
      </c>
      <c r="D18" s="52">
        <f t="shared" si="1"/>
        <v>36.654054128881</v>
      </c>
      <c r="E18" s="59">
        <f t="shared" si="2"/>
        <v>-14.621614000438765</v>
      </c>
      <c r="F18" s="68">
        <v>152.44</v>
      </c>
      <c r="G18" s="52">
        <f t="shared" si="3"/>
        <v>103.32767031245733</v>
      </c>
      <c r="H18" s="52">
        <f t="shared" si="4"/>
        <v>41.362293792868954</v>
      </c>
      <c r="I18" s="53">
        <f t="shared" si="5"/>
        <v>7.7500358946736778</v>
      </c>
      <c r="J18" s="58">
        <v>0</v>
      </c>
      <c r="K18" s="81">
        <v>20.09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20.09</v>
      </c>
      <c r="R18" s="91">
        <v>33.200000000000003</v>
      </c>
      <c r="S18" s="84">
        <v>0</v>
      </c>
      <c r="T18" s="84">
        <v>0</v>
      </c>
      <c r="U18" s="84">
        <v>13.75</v>
      </c>
      <c r="V18" s="84">
        <v>0</v>
      </c>
      <c r="W18" s="84">
        <v>62.75</v>
      </c>
      <c r="X18" s="94">
        <f t="shared" si="10"/>
        <v>33.200000000000003</v>
      </c>
      <c r="Y18" s="95">
        <f t="shared" si="11"/>
        <v>76.5</v>
      </c>
      <c r="Z18" s="91">
        <v>13.6</v>
      </c>
      <c r="AA18" s="84">
        <v>0</v>
      </c>
      <c r="AB18" s="84">
        <v>0</v>
      </c>
      <c r="AC18" s="84">
        <v>60.34</v>
      </c>
      <c r="AD18" s="96">
        <f t="shared" si="12"/>
        <v>13.6</v>
      </c>
      <c r="AE18" s="52">
        <f t="shared" si="13"/>
        <v>60.34</v>
      </c>
      <c r="AF18" s="118">
        <v>0.18580981182795686</v>
      </c>
      <c r="AG18" s="117">
        <v>0.38345564516129038</v>
      </c>
      <c r="AH18" s="54">
        <f t="shared" si="6"/>
        <v>7.5642260828457211</v>
      </c>
      <c r="AI18" s="63">
        <f t="shared" si="7"/>
        <v>5.084930354399944</v>
      </c>
      <c r="AJ18" s="64">
        <v>116.92767031245732</v>
      </c>
      <c r="AK18" s="61">
        <v>63.337559871557779</v>
      </c>
      <c r="AL18" s="66">
        <v>74.562293792868957</v>
      </c>
      <c r="AM18" s="61">
        <v>113.154054128881</v>
      </c>
      <c r="AS18" s="121"/>
      <c r="BA18" s="42"/>
      <c r="BB18" s="42"/>
    </row>
    <row r="19" spans="1:54" ht="15.75" x14ac:dyDescent="0.25">
      <c r="A19" s="25">
        <v>11</v>
      </c>
      <c r="B19" s="69">
        <v>25.62</v>
      </c>
      <c r="C19" s="51">
        <f t="shared" si="0"/>
        <v>3.8199128316850235</v>
      </c>
      <c r="D19" s="52">
        <f t="shared" si="1"/>
        <v>36.405463674978449</v>
      </c>
      <c r="E19" s="59">
        <f t="shared" si="2"/>
        <v>-14.605376506663472</v>
      </c>
      <c r="F19" s="68">
        <v>144.66999999999999</v>
      </c>
      <c r="G19" s="52">
        <f t="shared" si="3"/>
        <v>102.19426593500155</v>
      </c>
      <c r="H19" s="52">
        <f t="shared" si="4"/>
        <v>34.75685748012252</v>
      </c>
      <c r="I19" s="53">
        <f t="shared" si="5"/>
        <v>7.7188765848759058</v>
      </c>
      <c r="J19" s="58">
        <v>0</v>
      </c>
      <c r="K19" s="81">
        <v>20.09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20.09</v>
      </c>
      <c r="R19" s="91">
        <v>34.25</v>
      </c>
      <c r="S19" s="84">
        <v>0</v>
      </c>
      <c r="T19" s="84">
        <v>0</v>
      </c>
      <c r="U19" s="84">
        <v>13.75</v>
      </c>
      <c r="V19" s="84">
        <v>0</v>
      </c>
      <c r="W19" s="84">
        <v>62.01</v>
      </c>
      <c r="X19" s="94">
        <f t="shared" si="10"/>
        <v>34.25</v>
      </c>
      <c r="Y19" s="95">
        <f t="shared" si="11"/>
        <v>75.759999999999991</v>
      </c>
      <c r="Z19" s="91">
        <v>19.5</v>
      </c>
      <c r="AA19" s="84">
        <v>0</v>
      </c>
      <c r="AB19" s="84">
        <v>0</v>
      </c>
      <c r="AC19" s="84">
        <v>61.07</v>
      </c>
      <c r="AD19" s="96">
        <f t="shared" si="12"/>
        <v>19.5</v>
      </c>
      <c r="AE19" s="52">
        <f t="shared" si="13"/>
        <v>61.07</v>
      </c>
      <c r="AF19" s="118">
        <v>0.18580981182795686</v>
      </c>
      <c r="AG19" s="117">
        <v>0.38345564516129038</v>
      </c>
      <c r="AH19" s="54">
        <f t="shared" si="6"/>
        <v>7.533066773047949</v>
      </c>
      <c r="AI19" s="63">
        <f t="shared" si="7"/>
        <v>5.1011678481752369</v>
      </c>
      <c r="AJ19" s="64">
        <v>121.69426593500155</v>
      </c>
      <c r="AK19" s="61">
        <v>64.889912831685024</v>
      </c>
      <c r="AL19" s="66">
        <v>69.00685748012252</v>
      </c>
      <c r="AM19" s="61">
        <v>112.16546367497844</v>
      </c>
      <c r="AS19" s="121"/>
      <c r="BA19" s="42"/>
      <c r="BB19" s="42"/>
    </row>
    <row r="20" spans="1:54" ht="15.75" x14ac:dyDescent="0.25">
      <c r="A20" s="25">
        <v>12</v>
      </c>
      <c r="B20" s="69">
        <v>50.58</v>
      </c>
      <c r="C20" s="51">
        <f t="shared" si="0"/>
        <v>0.89510865526220584</v>
      </c>
      <c r="D20" s="52">
        <f t="shared" si="1"/>
        <v>44.078206192311526</v>
      </c>
      <c r="E20" s="59">
        <f t="shared" si="2"/>
        <v>5.6066851524262509</v>
      </c>
      <c r="F20" s="68">
        <v>95.18</v>
      </c>
      <c r="G20" s="52">
        <f t="shared" si="3"/>
        <v>36.971778271436051</v>
      </c>
      <c r="H20" s="52">
        <f t="shared" si="4"/>
        <v>53.659943360262758</v>
      </c>
      <c r="I20" s="53">
        <f t="shared" si="5"/>
        <v>4.5482783683012027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0</v>
      </c>
      <c r="S20" s="84">
        <v>0</v>
      </c>
      <c r="T20" s="84">
        <v>0</v>
      </c>
      <c r="U20" s="84">
        <v>13.75</v>
      </c>
      <c r="V20" s="84">
        <v>0</v>
      </c>
      <c r="W20" s="84">
        <v>60.9</v>
      </c>
      <c r="X20" s="94">
        <f t="shared" si="10"/>
        <v>0</v>
      </c>
      <c r="Y20" s="95">
        <f t="shared" si="11"/>
        <v>74.650000000000006</v>
      </c>
      <c r="Z20" s="91">
        <v>19.8</v>
      </c>
      <c r="AA20" s="84">
        <v>0</v>
      </c>
      <c r="AB20" s="84">
        <v>0</v>
      </c>
      <c r="AC20" s="84">
        <v>61.67</v>
      </c>
      <c r="AD20" s="96">
        <f t="shared" si="12"/>
        <v>19.8</v>
      </c>
      <c r="AE20" s="52">
        <f t="shared" si="13"/>
        <v>61.67</v>
      </c>
      <c r="AF20" s="118">
        <v>0.18580981182795686</v>
      </c>
      <c r="AG20" s="117">
        <v>0.38345564516129038</v>
      </c>
      <c r="AH20" s="54">
        <f t="shared" si="6"/>
        <v>4.3624685564732459</v>
      </c>
      <c r="AI20" s="63">
        <f t="shared" si="7"/>
        <v>5.2232295072649606</v>
      </c>
      <c r="AJ20" s="64">
        <v>56.771778271436048</v>
      </c>
      <c r="AK20" s="61">
        <v>62.565108655262208</v>
      </c>
      <c r="AL20" s="66">
        <v>53.659943360262758</v>
      </c>
      <c r="AM20" s="61">
        <v>118.72820619231153</v>
      </c>
      <c r="AS20" s="121"/>
      <c r="BA20" s="42"/>
      <c r="BB20" s="42"/>
    </row>
    <row r="21" spans="1:54" ht="15.75" x14ac:dyDescent="0.25">
      <c r="A21" s="25">
        <v>13</v>
      </c>
      <c r="B21" s="69">
        <v>29.48</v>
      </c>
      <c r="C21" s="51">
        <f t="shared" si="0"/>
        <v>2.8080301595563952</v>
      </c>
      <c r="D21" s="52">
        <f t="shared" si="1"/>
        <v>41.124321884153176</v>
      </c>
      <c r="E21" s="59">
        <f t="shared" si="2"/>
        <v>-14.452352043709574</v>
      </c>
      <c r="F21" s="68">
        <v>129.82</v>
      </c>
      <c r="G21" s="52">
        <f t="shared" si="3"/>
        <v>94.618288849134103</v>
      </c>
      <c r="H21" s="52">
        <f t="shared" si="4"/>
        <v>28.342752974457035</v>
      </c>
      <c r="I21" s="53">
        <f t="shared" si="5"/>
        <v>6.8589581764088816</v>
      </c>
      <c r="J21" s="58">
        <v>0</v>
      </c>
      <c r="K21" s="81">
        <v>20.04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20.04</v>
      </c>
      <c r="R21" s="91">
        <v>32.67</v>
      </c>
      <c r="S21" s="84">
        <v>0</v>
      </c>
      <c r="T21" s="84">
        <v>0</v>
      </c>
      <c r="U21" s="84">
        <v>13.75</v>
      </c>
      <c r="V21" s="84">
        <v>0</v>
      </c>
      <c r="W21" s="84">
        <v>62.01</v>
      </c>
      <c r="X21" s="94">
        <f t="shared" si="10"/>
        <v>32.67</v>
      </c>
      <c r="Y21" s="95">
        <f t="shared" si="11"/>
        <v>75.759999999999991</v>
      </c>
      <c r="Z21" s="91">
        <v>13.3</v>
      </c>
      <c r="AA21" s="84">
        <v>0</v>
      </c>
      <c r="AB21" s="84">
        <v>0</v>
      </c>
      <c r="AC21" s="84">
        <v>60.94</v>
      </c>
      <c r="AD21" s="96">
        <f t="shared" si="12"/>
        <v>13.3</v>
      </c>
      <c r="AE21" s="52">
        <f t="shared" si="13"/>
        <v>60.94</v>
      </c>
      <c r="AF21" s="118">
        <v>0.18580981182795686</v>
      </c>
      <c r="AG21" s="117">
        <v>0.38345564516129038</v>
      </c>
      <c r="AH21" s="54">
        <f t="shared" si="6"/>
        <v>6.6731483645809249</v>
      </c>
      <c r="AI21" s="63">
        <f t="shared" si="7"/>
        <v>5.2041923111291339</v>
      </c>
      <c r="AJ21" s="64">
        <v>107.9182888491341</v>
      </c>
      <c r="AK21" s="61">
        <v>63.748030159556393</v>
      </c>
      <c r="AL21" s="66">
        <v>61.012752974457037</v>
      </c>
      <c r="AM21" s="61">
        <v>116.88432188415317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27.89</v>
      </c>
      <c r="C22" s="51">
        <f t="shared" si="0"/>
        <v>5.4948985975025266</v>
      </c>
      <c r="D22" s="52">
        <f t="shared" si="1"/>
        <v>36.770689995910558</v>
      </c>
      <c r="E22" s="59">
        <f t="shared" si="2"/>
        <v>-14.375588593413116</v>
      </c>
      <c r="F22" s="68">
        <v>166.26</v>
      </c>
      <c r="G22" s="52">
        <f t="shared" si="3"/>
        <v>108.82665508829996</v>
      </c>
      <c r="H22" s="52">
        <f t="shared" si="4"/>
        <v>49.689768874403228</v>
      </c>
      <c r="I22" s="53">
        <f t="shared" si="5"/>
        <v>7.7435760372967959</v>
      </c>
      <c r="J22" s="58">
        <v>0</v>
      </c>
      <c r="K22" s="81">
        <v>19.940000000000001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19.940000000000001</v>
      </c>
      <c r="R22" s="91">
        <v>26.91</v>
      </c>
      <c r="S22" s="84">
        <v>0</v>
      </c>
      <c r="T22" s="84">
        <v>0</v>
      </c>
      <c r="U22" s="84">
        <v>13.33</v>
      </c>
      <c r="V22" s="84">
        <v>0</v>
      </c>
      <c r="W22" s="84">
        <v>63.31</v>
      </c>
      <c r="X22" s="94">
        <f t="shared" si="10"/>
        <v>26.91</v>
      </c>
      <c r="Y22" s="95">
        <f t="shared" si="11"/>
        <v>76.64</v>
      </c>
      <c r="Z22" s="91">
        <v>5.9</v>
      </c>
      <c r="AA22" s="84">
        <v>0</v>
      </c>
      <c r="AB22" s="84">
        <v>0</v>
      </c>
      <c r="AC22" s="84">
        <v>60.92</v>
      </c>
      <c r="AD22" s="96">
        <f t="shared" si="12"/>
        <v>5.9</v>
      </c>
      <c r="AE22" s="52">
        <f t="shared" si="13"/>
        <v>60.92</v>
      </c>
      <c r="AF22" s="118">
        <v>0.18580981182795686</v>
      </c>
      <c r="AG22" s="117">
        <v>0.38345564516129038</v>
      </c>
      <c r="AH22" s="54">
        <f t="shared" si="6"/>
        <v>7.5577662254688391</v>
      </c>
      <c r="AI22" s="63">
        <f t="shared" si="7"/>
        <v>5.1809557614255937</v>
      </c>
      <c r="AJ22" s="64">
        <v>114.72665508829996</v>
      </c>
      <c r="AK22" s="61">
        <v>66.414898597502528</v>
      </c>
      <c r="AL22" s="66">
        <v>76.599768874403225</v>
      </c>
      <c r="AM22" s="61">
        <v>113.41068999591056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30.75</v>
      </c>
      <c r="C23" s="51">
        <f t="shared" si="0"/>
        <v>2.3780434576117671</v>
      </c>
      <c r="D23" s="52">
        <f t="shared" si="1"/>
        <v>42.691833356882583</v>
      </c>
      <c r="E23" s="59">
        <f t="shared" si="2"/>
        <v>-14.319876814494368</v>
      </c>
      <c r="F23" s="68">
        <v>198.49</v>
      </c>
      <c r="G23" s="52">
        <f t="shared" si="3"/>
        <v>123.35331070623904</v>
      </c>
      <c r="H23" s="52">
        <f t="shared" si="4"/>
        <v>66.631228550175464</v>
      </c>
      <c r="I23" s="53">
        <f t="shared" si="5"/>
        <v>8.5054607435855214</v>
      </c>
      <c r="J23" s="58">
        <v>0</v>
      </c>
      <c r="K23" s="81">
        <v>19.940000000000001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19.940000000000001</v>
      </c>
      <c r="R23" s="91">
        <v>12.33</v>
      </c>
      <c r="S23" s="84">
        <v>0</v>
      </c>
      <c r="T23" s="84">
        <v>0</v>
      </c>
      <c r="U23" s="84">
        <v>13.33</v>
      </c>
      <c r="V23" s="84">
        <v>0</v>
      </c>
      <c r="W23" s="84">
        <v>62.61</v>
      </c>
      <c r="X23" s="94">
        <f t="shared" si="10"/>
        <v>12.33</v>
      </c>
      <c r="Y23" s="95">
        <f t="shared" si="11"/>
        <v>75.94</v>
      </c>
      <c r="Z23" s="91">
        <v>8.3000000000000007</v>
      </c>
      <c r="AA23" s="84">
        <v>0</v>
      </c>
      <c r="AB23" s="84">
        <v>0</v>
      </c>
      <c r="AC23" s="84">
        <v>60.75</v>
      </c>
      <c r="AD23" s="96">
        <f t="shared" si="12"/>
        <v>8.3000000000000007</v>
      </c>
      <c r="AE23" s="52">
        <f t="shared" si="13"/>
        <v>60.75</v>
      </c>
      <c r="AF23" s="118">
        <v>0.18580981182795686</v>
      </c>
      <c r="AG23" s="117">
        <v>0.38345564516129038</v>
      </c>
      <c r="AH23" s="54">
        <f t="shared" si="6"/>
        <v>8.3196509317575646</v>
      </c>
      <c r="AI23" s="63">
        <f t="shared" si="7"/>
        <v>5.2366675403443423</v>
      </c>
      <c r="AJ23" s="64">
        <v>131.65331070623904</v>
      </c>
      <c r="AK23" s="61">
        <v>63.128043457611767</v>
      </c>
      <c r="AL23" s="66">
        <v>78.961228550175463</v>
      </c>
      <c r="AM23" s="61">
        <v>118.63183335688258</v>
      </c>
      <c r="AS23" s="121"/>
      <c r="BA23" s="42"/>
      <c r="BB23" s="42"/>
    </row>
    <row r="24" spans="1:54" ht="15.75" x14ac:dyDescent="0.25">
      <c r="A24" s="25">
        <v>16</v>
      </c>
      <c r="B24" s="69">
        <v>39.69</v>
      </c>
      <c r="C24" s="51">
        <f t="shared" si="0"/>
        <v>8.6238672401392051</v>
      </c>
      <c r="D24" s="52">
        <f t="shared" si="1"/>
        <v>45.127684186324785</v>
      </c>
      <c r="E24" s="59">
        <f t="shared" si="2"/>
        <v>-14.061551426464</v>
      </c>
      <c r="F24" s="68">
        <v>189.01</v>
      </c>
      <c r="G24" s="52">
        <f t="shared" si="3"/>
        <v>129.05088492791478</v>
      </c>
      <c r="H24" s="52">
        <f t="shared" si="4"/>
        <v>51.385255565590747</v>
      </c>
      <c r="I24" s="53">
        <f t="shared" si="5"/>
        <v>8.5738595064944629</v>
      </c>
      <c r="J24" s="58">
        <v>0</v>
      </c>
      <c r="K24" s="81">
        <v>19.93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19.93</v>
      </c>
      <c r="R24" s="91">
        <v>30.71</v>
      </c>
      <c r="S24" s="84">
        <v>0</v>
      </c>
      <c r="T24" s="84">
        <v>0</v>
      </c>
      <c r="U24" s="84">
        <v>13.33</v>
      </c>
      <c r="V24" s="84">
        <v>0</v>
      </c>
      <c r="W24" s="84">
        <v>62.3</v>
      </c>
      <c r="X24" s="94">
        <f t="shared" si="10"/>
        <v>30.71</v>
      </c>
      <c r="Y24" s="95">
        <f t="shared" si="11"/>
        <v>75.63</v>
      </c>
      <c r="Z24" s="91">
        <v>1.2</v>
      </c>
      <c r="AA24" s="84">
        <v>0</v>
      </c>
      <c r="AB24" s="84">
        <v>0</v>
      </c>
      <c r="AC24" s="84">
        <v>61</v>
      </c>
      <c r="AD24" s="96">
        <f t="shared" si="12"/>
        <v>1.2</v>
      </c>
      <c r="AE24" s="52">
        <f t="shared" si="13"/>
        <v>61</v>
      </c>
      <c r="AF24" s="118">
        <v>0.18580981182795686</v>
      </c>
      <c r="AG24" s="117">
        <v>0.38345564516129038</v>
      </c>
      <c r="AH24" s="54">
        <f t="shared" si="6"/>
        <v>8.3880496946665062</v>
      </c>
      <c r="AI24" s="63">
        <f t="shared" si="7"/>
        <v>5.4849929283747088</v>
      </c>
      <c r="AJ24" s="64">
        <v>130.25088492791477</v>
      </c>
      <c r="AK24" s="61">
        <v>69.623867240139205</v>
      </c>
      <c r="AL24" s="66">
        <v>82.095255565590747</v>
      </c>
      <c r="AM24" s="61">
        <v>120.75768418632478</v>
      </c>
      <c r="AS24" s="121"/>
      <c r="BA24" s="42"/>
      <c r="BB24" s="42"/>
    </row>
    <row r="25" spans="1:54" ht="15.75" x14ac:dyDescent="0.25">
      <c r="A25" s="25">
        <v>17</v>
      </c>
      <c r="B25" s="69">
        <v>37.369999999999997</v>
      </c>
      <c r="C25" s="51">
        <f t="shared" si="0"/>
        <v>8.7424010427669643</v>
      </c>
      <c r="D25" s="52">
        <f t="shared" si="1"/>
        <v>42.978747766545069</v>
      </c>
      <c r="E25" s="59">
        <f t="shared" si="2"/>
        <v>-14.351148809312019</v>
      </c>
      <c r="F25" s="68">
        <v>208.94</v>
      </c>
      <c r="G25" s="52">
        <f t="shared" si="3"/>
        <v>133.51891124304845</v>
      </c>
      <c r="H25" s="52">
        <f t="shared" si="4"/>
        <v>66.848749223185365</v>
      </c>
      <c r="I25" s="53">
        <f t="shared" si="5"/>
        <v>8.5723395337661739</v>
      </c>
      <c r="J25" s="58">
        <v>0</v>
      </c>
      <c r="K25" s="81">
        <v>20.2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20.2</v>
      </c>
      <c r="R25" s="91">
        <v>11.94</v>
      </c>
      <c r="S25" s="84">
        <v>0</v>
      </c>
      <c r="T25" s="84">
        <v>0</v>
      </c>
      <c r="U25" s="84">
        <v>13.39</v>
      </c>
      <c r="V25" s="84">
        <v>0</v>
      </c>
      <c r="W25" s="84">
        <v>62.38</v>
      </c>
      <c r="X25" s="94">
        <f t="shared" si="10"/>
        <v>11.94</v>
      </c>
      <c r="Y25" s="95">
        <f t="shared" si="11"/>
        <v>75.77000000000001</v>
      </c>
      <c r="Z25" s="91">
        <v>0</v>
      </c>
      <c r="AA25" s="84">
        <v>0</v>
      </c>
      <c r="AB25" s="84">
        <v>0</v>
      </c>
      <c r="AC25" s="84">
        <v>62.21</v>
      </c>
      <c r="AD25" s="96">
        <f t="shared" si="12"/>
        <v>0</v>
      </c>
      <c r="AE25" s="52">
        <f t="shared" si="13"/>
        <v>62.21</v>
      </c>
      <c r="AF25" s="118">
        <v>0.18580981182795686</v>
      </c>
      <c r="AG25" s="117">
        <v>0.38345564516129038</v>
      </c>
      <c r="AH25" s="54">
        <f t="shared" si="6"/>
        <v>8.3865297219382171</v>
      </c>
      <c r="AI25" s="63">
        <f t="shared" si="7"/>
        <v>5.4653955455266896</v>
      </c>
      <c r="AJ25" s="64">
        <v>133.51891124304845</v>
      </c>
      <c r="AK25" s="61">
        <v>70.952401042766965</v>
      </c>
      <c r="AL25" s="66">
        <v>78.788749223185363</v>
      </c>
      <c r="AM25" s="61">
        <v>118.74874776654508</v>
      </c>
      <c r="AS25" s="121"/>
      <c r="BA25" s="42"/>
      <c r="BB25" s="42"/>
    </row>
    <row r="26" spans="1:54" ht="15.75" x14ac:dyDescent="0.25">
      <c r="A26" s="25">
        <v>18</v>
      </c>
      <c r="B26" s="69">
        <v>46.96</v>
      </c>
      <c r="C26" s="51">
        <f t="shared" si="0"/>
        <v>8.5122289849026416</v>
      </c>
      <c r="D26" s="52">
        <f t="shared" si="1"/>
        <v>52.442481108568018</v>
      </c>
      <c r="E26" s="59">
        <f t="shared" si="2"/>
        <v>-13.994710093470658</v>
      </c>
      <c r="F26" s="68">
        <v>216.48</v>
      </c>
      <c r="G26" s="52">
        <f t="shared" si="3"/>
        <v>135.51629828373405</v>
      </c>
      <c r="H26" s="52">
        <f t="shared" si="4"/>
        <v>72.527779693942151</v>
      </c>
      <c r="I26" s="53">
        <f t="shared" si="5"/>
        <v>8.4359220223237994</v>
      </c>
      <c r="J26" s="58">
        <v>0</v>
      </c>
      <c r="K26" s="81">
        <v>20.170000000000002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20.170000000000002</v>
      </c>
      <c r="R26" s="91">
        <v>0.81</v>
      </c>
      <c r="S26" s="84">
        <v>0</v>
      </c>
      <c r="T26" s="84">
        <v>0</v>
      </c>
      <c r="U26" s="84">
        <v>14.07</v>
      </c>
      <c r="V26" s="84">
        <v>0</v>
      </c>
      <c r="W26" s="84">
        <v>63.3</v>
      </c>
      <c r="X26" s="94">
        <f t="shared" si="10"/>
        <v>0.81</v>
      </c>
      <c r="Y26" s="95">
        <f t="shared" si="11"/>
        <v>77.37</v>
      </c>
      <c r="Z26" s="91">
        <v>0</v>
      </c>
      <c r="AA26" s="84">
        <v>0</v>
      </c>
      <c r="AB26" s="84">
        <v>0</v>
      </c>
      <c r="AC26" s="84">
        <v>62.71</v>
      </c>
      <c r="AD26" s="96">
        <f t="shared" si="12"/>
        <v>0</v>
      </c>
      <c r="AE26" s="52">
        <f t="shared" si="13"/>
        <v>62.71</v>
      </c>
      <c r="AF26" s="118">
        <v>0.18580981182795686</v>
      </c>
      <c r="AG26" s="117">
        <v>0.38345564516129038</v>
      </c>
      <c r="AH26" s="54">
        <f t="shared" si="6"/>
        <v>8.2501122104958426</v>
      </c>
      <c r="AI26" s="63">
        <f t="shared" si="7"/>
        <v>5.7918342613680522</v>
      </c>
      <c r="AJ26" s="64">
        <v>135.51629828373405</v>
      </c>
      <c r="AK26" s="61">
        <v>71.222228984902642</v>
      </c>
      <c r="AL26" s="128">
        <v>73.337779693942153</v>
      </c>
      <c r="AM26" s="61">
        <v>129.81248110856802</v>
      </c>
      <c r="AS26" s="121"/>
      <c r="BA26" s="42"/>
      <c r="BB26" s="42"/>
    </row>
    <row r="27" spans="1:54" ht="15.75" x14ac:dyDescent="0.25">
      <c r="A27" s="25">
        <v>19</v>
      </c>
      <c r="B27" s="69">
        <v>34.33</v>
      </c>
      <c r="C27" s="51">
        <f t="shared" si="0"/>
        <v>5.8121041294887874</v>
      </c>
      <c r="D27" s="52">
        <f t="shared" si="1"/>
        <v>41.545974109813216</v>
      </c>
      <c r="E27" s="59">
        <f t="shared" si="2"/>
        <v>-13.028078239302022</v>
      </c>
      <c r="F27" s="68">
        <v>251.75</v>
      </c>
      <c r="G27" s="52">
        <f t="shared" si="3"/>
        <v>157.33424421407071</v>
      </c>
      <c r="H27" s="52">
        <f t="shared" si="4"/>
        <v>84.670374719712484</v>
      </c>
      <c r="I27" s="53">
        <f t="shared" si="5"/>
        <v>9.745381066216785</v>
      </c>
      <c r="J27" s="58">
        <v>0</v>
      </c>
      <c r="K27" s="81">
        <v>20.05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20.05</v>
      </c>
      <c r="R27" s="91">
        <v>0</v>
      </c>
      <c r="S27" s="84">
        <v>0</v>
      </c>
      <c r="T27" s="84">
        <v>0</v>
      </c>
      <c r="U27" s="84">
        <v>38.270000000000003</v>
      </c>
      <c r="V27" s="84">
        <v>0</v>
      </c>
      <c r="W27" s="84">
        <v>63.72</v>
      </c>
      <c r="X27" s="94">
        <f t="shared" si="10"/>
        <v>0</v>
      </c>
      <c r="Y27" s="95">
        <f t="shared" si="11"/>
        <v>101.99000000000001</v>
      </c>
      <c r="Z27" s="91">
        <v>0</v>
      </c>
      <c r="AA27" s="84">
        <v>0</v>
      </c>
      <c r="AB27" s="84">
        <v>0</v>
      </c>
      <c r="AC27" s="84">
        <v>81.08</v>
      </c>
      <c r="AD27" s="96">
        <f t="shared" si="12"/>
        <v>0</v>
      </c>
      <c r="AE27" s="52">
        <f t="shared" si="13"/>
        <v>81.08</v>
      </c>
      <c r="AF27" s="118">
        <v>0.18580981182795686</v>
      </c>
      <c r="AG27" s="117">
        <v>0.38345564516129038</v>
      </c>
      <c r="AH27" s="54">
        <f t="shared" si="6"/>
        <v>9.5595712543888283</v>
      </c>
      <c r="AI27" s="63">
        <f t="shared" si="7"/>
        <v>6.6384661155366871</v>
      </c>
      <c r="AJ27" s="64">
        <v>157.33424421407071</v>
      </c>
      <c r="AK27" s="61">
        <v>86.892104129488786</v>
      </c>
      <c r="AL27" s="128">
        <v>84.670374719712484</v>
      </c>
      <c r="AM27" s="61">
        <v>143.53597410981322</v>
      </c>
      <c r="AS27" s="121"/>
      <c r="BA27" s="42"/>
      <c r="BB27" s="42"/>
    </row>
    <row r="28" spans="1:54" ht="15.75" x14ac:dyDescent="0.25">
      <c r="A28" s="25">
        <v>20</v>
      </c>
      <c r="B28" s="69">
        <v>24.54</v>
      </c>
      <c r="C28" s="51">
        <f t="shared" si="0"/>
        <v>4.0717489475322139</v>
      </c>
      <c r="D28" s="52">
        <f t="shared" si="1"/>
        <v>33.391868161859264</v>
      </c>
      <c r="E28" s="59">
        <f t="shared" si="2"/>
        <v>-12.923617109391476</v>
      </c>
      <c r="F28" s="68">
        <v>260.89999999999998</v>
      </c>
      <c r="G28" s="52">
        <f t="shared" si="3"/>
        <v>165.99015520269324</v>
      </c>
      <c r="H28" s="52">
        <f t="shared" si="4"/>
        <v>84.816768364705098</v>
      </c>
      <c r="I28" s="53">
        <f t="shared" si="5"/>
        <v>10.093076432601626</v>
      </c>
      <c r="J28" s="58">
        <v>0</v>
      </c>
      <c r="K28" s="81">
        <v>20.16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20.16</v>
      </c>
      <c r="R28" s="91">
        <v>0</v>
      </c>
      <c r="S28" s="84">
        <v>0</v>
      </c>
      <c r="T28" s="84">
        <v>0</v>
      </c>
      <c r="U28" s="84">
        <v>54.21</v>
      </c>
      <c r="V28" s="84">
        <v>0</v>
      </c>
      <c r="W28" s="84">
        <v>62.89</v>
      </c>
      <c r="X28" s="94">
        <f t="shared" si="10"/>
        <v>0</v>
      </c>
      <c r="Y28" s="95">
        <f t="shared" si="11"/>
        <v>117.1</v>
      </c>
      <c r="Z28" s="91">
        <v>0</v>
      </c>
      <c r="AA28" s="84">
        <v>0</v>
      </c>
      <c r="AB28" s="84">
        <v>0</v>
      </c>
      <c r="AC28" s="84">
        <v>83.31</v>
      </c>
      <c r="AD28" s="96">
        <f t="shared" si="12"/>
        <v>0</v>
      </c>
      <c r="AE28" s="52">
        <f t="shared" si="13"/>
        <v>83.31</v>
      </c>
      <c r="AF28" s="118">
        <v>0.18580981182795686</v>
      </c>
      <c r="AG28" s="117">
        <v>0.38345564516129038</v>
      </c>
      <c r="AH28" s="54">
        <f t="shared" si="6"/>
        <v>9.9072666207736688</v>
      </c>
      <c r="AI28" s="63">
        <f t="shared" si="7"/>
        <v>6.8529272454472334</v>
      </c>
      <c r="AJ28" s="64">
        <v>165.99015520269324</v>
      </c>
      <c r="AK28" s="61">
        <v>87.381748947532216</v>
      </c>
      <c r="AL28" s="128">
        <v>84.816768364705098</v>
      </c>
      <c r="AM28" s="61">
        <v>150.49186816185926</v>
      </c>
      <c r="AS28" s="121"/>
      <c r="BA28" s="42"/>
      <c r="BB28" s="42"/>
    </row>
    <row r="29" spans="1:54" ht="15.75" x14ac:dyDescent="0.25">
      <c r="A29" s="25">
        <v>21</v>
      </c>
      <c r="B29" s="69">
        <v>31.21</v>
      </c>
      <c r="C29" s="51">
        <f t="shared" si="0"/>
        <v>6.8598413543164014</v>
      </c>
      <c r="D29" s="52">
        <f t="shared" si="1"/>
        <v>36.957676003816204</v>
      </c>
      <c r="E29" s="59">
        <f t="shared" si="2"/>
        <v>-12.607517358132608</v>
      </c>
      <c r="F29" s="68">
        <v>263.24</v>
      </c>
      <c r="G29" s="52">
        <f t="shared" si="3"/>
        <v>169.21163192297797</v>
      </c>
      <c r="H29" s="52">
        <f t="shared" si="4"/>
        <v>83.846372777651069</v>
      </c>
      <c r="I29" s="53">
        <f t="shared" si="5"/>
        <v>10.181995299370945</v>
      </c>
      <c r="J29" s="58">
        <v>0</v>
      </c>
      <c r="K29" s="81">
        <v>20.09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20.09</v>
      </c>
      <c r="R29" s="91">
        <v>0</v>
      </c>
      <c r="S29" s="84">
        <v>0</v>
      </c>
      <c r="T29" s="84">
        <v>0</v>
      </c>
      <c r="U29" s="84">
        <v>56.73</v>
      </c>
      <c r="V29" s="84">
        <v>0</v>
      </c>
      <c r="W29" s="84">
        <v>62.16</v>
      </c>
      <c r="X29" s="94">
        <f t="shared" si="10"/>
        <v>0</v>
      </c>
      <c r="Y29" s="95">
        <f t="shared" si="11"/>
        <v>118.88999999999999</v>
      </c>
      <c r="Z29" s="91">
        <v>0</v>
      </c>
      <c r="AA29" s="84">
        <v>0</v>
      </c>
      <c r="AB29" s="84">
        <v>0</v>
      </c>
      <c r="AC29" s="84">
        <v>83.71</v>
      </c>
      <c r="AD29" s="96">
        <f t="shared" si="12"/>
        <v>0</v>
      </c>
      <c r="AE29" s="52">
        <f t="shared" si="13"/>
        <v>83.71</v>
      </c>
      <c r="AF29" s="118">
        <v>0.18580981182795686</v>
      </c>
      <c r="AG29" s="117">
        <v>0.38345564516129038</v>
      </c>
      <c r="AH29" s="54">
        <f t="shared" si="6"/>
        <v>9.9961854875429879</v>
      </c>
      <c r="AI29" s="63">
        <f t="shared" si="7"/>
        <v>7.099026996706101</v>
      </c>
      <c r="AJ29" s="64">
        <v>169.21163192297797</v>
      </c>
      <c r="AK29" s="61">
        <v>90.569841354316395</v>
      </c>
      <c r="AL29" s="128">
        <v>83.846372777651069</v>
      </c>
      <c r="AM29" s="61">
        <v>155.84767600381619</v>
      </c>
      <c r="AS29" s="121"/>
      <c r="BA29" s="42"/>
      <c r="BB29" s="42"/>
    </row>
    <row r="30" spans="1:54" ht="15.75" x14ac:dyDescent="0.25">
      <c r="A30" s="25">
        <v>22</v>
      </c>
      <c r="B30" s="69">
        <v>26.69</v>
      </c>
      <c r="C30" s="51">
        <f t="shared" si="0"/>
        <v>5.9790005005935711</v>
      </c>
      <c r="D30" s="52">
        <f t="shared" si="1"/>
        <v>33.27827368204224</v>
      </c>
      <c r="E30" s="59">
        <f t="shared" si="2"/>
        <v>-12.56727418263581</v>
      </c>
      <c r="F30" s="68">
        <v>259.87</v>
      </c>
      <c r="G30" s="52">
        <f t="shared" si="3"/>
        <v>164.19203282798466</v>
      </c>
      <c r="H30" s="52">
        <f t="shared" si="4"/>
        <v>85.624030234125215</v>
      </c>
      <c r="I30" s="53">
        <f t="shared" si="5"/>
        <v>10.053936937890105</v>
      </c>
      <c r="J30" s="58">
        <v>0</v>
      </c>
      <c r="K30" s="81">
        <v>20.010000000000002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20.010000000000002</v>
      </c>
      <c r="R30" s="91">
        <v>0</v>
      </c>
      <c r="S30" s="84">
        <v>0</v>
      </c>
      <c r="T30" s="84">
        <v>0</v>
      </c>
      <c r="U30" s="84">
        <v>56.42</v>
      </c>
      <c r="V30" s="84">
        <v>0</v>
      </c>
      <c r="W30" s="84">
        <v>63.78</v>
      </c>
      <c r="X30" s="94">
        <f t="shared" si="10"/>
        <v>0</v>
      </c>
      <c r="Y30" s="95">
        <f t="shared" si="11"/>
        <v>120.2</v>
      </c>
      <c r="Z30" s="91">
        <v>0</v>
      </c>
      <c r="AA30" s="84">
        <v>0</v>
      </c>
      <c r="AB30" s="84">
        <v>0</v>
      </c>
      <c r="AC30" s="84">
        <v>85.58</v>
      </c>
      <c r="AD30" s="96">
        <f t="shared" si="12"/>
        <v>0</v>
      </c>
      <c r="AE30" s="52">
        <f t="shared" si="13"/>
        <v>85.58</v>
      </c>
      <c r="AF30" s="118">
        <v>0.18580981182795686</v>
      </c>
      <c r="AG30" s="117">
        <v>0.38345564516129038</v>
      </c>
      <c r="AH30" s="54">
        <f t="shared" si="6"/>
        <v>9.8681271260621486</v>
      </c>
      <c r="AI30" s="63">
        <f t="shared" si="7"/>
        <v>7.0592701722029005</v>
      </c>
      <c r="AJ30" s="64">
        <v>164.19203282798466</v>
      </c>
      <c r="AK30" s="61">
        <v>91.559000500593569</v>
      </c>
      <c r="AL30" s="128">
        <v>85.624030234125215</v>
      </c>
      <c r="AM30" s="61">
        <v>153.47827368204224</v>
      </c>
      <c r="AS30" s="121"/>
      <c r="BA30" s="42"/>
      <c r="BB30" s="42"/>
    </row>
    <row r="31" spans="1:54" ht="15.75" x14ac:dyDescent="0.25">
      <c r="A31" s="25">
        <v>23</v>
      </c>
      <c r="B31" s="69">
        <v>20.67</v>
      </c>
      <c r="C31" s="51">
        <f t="shared" si="0"/>
        <v>1.7315513146118491</v>
      </c>
      <c r="D31" s="52">
        <f t="shared" si="1"/>
        <v>31.639308573525938</v>
      </c>
      <c r="E31" s="59">
        <f t="shared" si="2"/>
        <v>-12.700859888137757</v>
      </c>
      <c r="F31" s="68">
        <v>258.82</v>
      </c>
      <c r="G31" s="52">
        <f t="shared" si="3"/>
        <v>162.73997913175958</v>
      </c>
      <c r="H31" s="52">
        <f t="shared" si="4"/>
        <v>86.065983411107766</v>
      </c>
      <c r="I31" s="53">
        <f t="shared" si="5"/>
        <v>10.014037457132636</v>
      </c>
      <c r="J31" s="58">
        <v>0</v>
      </c>
      <c r="K31" s="81">
        <v>19.97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19.97</v>
      </c>
      <c r="R31" s="91">
        <v>0</v>
      </c>
      <c r="S31" s="84">
        <v>0</v>
      </c>
      <c r="T31" s="84">
        <v>0</v>
      </c>
      <c r="U31" s="84">
        <v>56.39</v>
      </c>
      <c r="V31" s="84">
        <v>0</v>
      </c>
      <c r="W31" s="84">
        <v>63.9</v>
      </c>
      <c r="X31" s="94">
        <f t="shared" si="10"/>
        <v>0</v>
      </c>
      <c r="Y31" s="95">
        <f t="shared" si="11"/>
        <v>120.28999999999999</v>
      </c>
      <c r="Z31" s="91">
        <v>0</v>
      </c>
      <c r="AA31" s="84">
        <v>0</v>
      </c>
      <c r="AB31" s="84">
        <v>0</v>
      </c>
      <c r="AC31" s="84">
        <v>85.35</v>
      </c>
      <c r="AD31" s="96">
        <f t="shared" si="12"/>
        <v>0</v>
      </c>
      <c r="AE31" s="52">
        <f t="shared" si="13"/>
        <v>85.35</v>
      </c>
      <c r="AF31" s="118">
        <v>0.18580981182795686</v>
      </c>
      <c r="AG31" s="117">
        <v>0.38345564516129038</v>
      </c>
      <c r="AH31" s="54">
        <f t="shared" si="6"/>
        <v>9.8282276453046791</v>
      </c>
      <c r="AI31" s="63">
        <f t="shared" si="7"/>
        <v>6.8856844667009511</v>
      </c>
      <c r="AJ31" s="64">
        <v>162.73997913175958</v>
      </c>
      <c r="AK31" s="61">
        <v>87.081551314611843</v>
      </c>
      <c r="AL31" s="128">
        <v>86.065983411107766</v>
      </c>
      <c r="AM31" s="61">
        <v>151.92930857352593</v>
      </c>
      <c r="AS31" s="121"/>
      <c r="BA31" s="42"/>
      <c r="BB31" s="42"/>
    </row>
    <row r="32" spans="1:54" ht="16.5" thickBot="1" x14ac:dyDescent="0.3">
      <c r="A32" s="26">
        <v>24</v>
      </c>
      <c r="B32" s="70">
        <v>11.56</v>
      </c>
      <c r="C32" s="55">
        <f t="shared" si="0"/>
        <v>9.8340155147509734</v>
      </c>
      <c r="D32" s="52">
        <f t="shared" si="1"/>
        <v>14.591025710495103</v>
      </c>
      <c r="E32" s="59">
        <f t="shared" si="2"/>
        <v>-12.865041225246088</v>
      </c>
      <c r="F32" s="71">
        <v>241.97</v>
      </c>
      <c r="G32" s="56">
        <f t="shared" si="3"/>
        <v>149.12037368244074</v>
      </c>
      <c r="H32" s="52">
        <f t="shared" si="4"/>
        <v>83.47587991093377</v>
      </c>
      <c r="I32" s="53">
        <f t="shared" si="5"/>
        <v>9.373746406625477</v>
      </c>
      <c r="J32" s="58">
        <v>0</v>
      </c>
      <c r="K32" s="81">
        <v>19.920000000000002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19.920000000000002</v>
      </c>
      <c r="R32" s="91">
        <v>0</v>
      </c>
      <c r="S32" s="84">
        <v>0</v>
      </c>
      <c r="T32" s="84">
        <v>0</v>
      </c>
      <c r="U32" s="84">
        <v>70.900000000000006</v>
      </c>
      <c r="V32" s="84">
        <v>0</v>
      </c>
      <c r="W32" s="84">
        <v>63.17</v>
      </c>
      <c r="X32" s="94">
        <f t="shared" si="10"/>
        <v>0</v>
      </c>
      <c r="Y32" s="95">
        <f t="shared" si="11"/>
        <v>134.07</v>
      </c>
      <c r="Z32" s="92">
        <v>0</v>
      </c>
      <c r="AA32" s="93">
        <v>0</v>
      </c>
      <c r="AB32" s="93">
        <v>0</v>
      </c>
      <c r="AC32" s="93">
        <v>73.08</v>
      </c>
      <c r="AD32" s="96">
        <f t="shared" si="12"/>
        <v>0</v>
      </c>
      <c r="AE32" s="52">
        <f t="shared" si="13"/>
        <v>73.08</v>
      </c>
      <c r="AF32" s="118">
        <v>0.18580981182795686</v>
      </c>
      <c r="AG32" s="117">
        <v>0.38345564516129038</v>
      </c>
      <c r="AH32" s="54">
        <f t="shared" si="6"/>
        <v>9.1879365947975202</v>
      </c>
      <c r="AI32" s="63">
        <f t="shared" si="7"/>
        <v>6.6715031295926224</v>
      </c>
      <c r="AJ32" s="65">
        <v>149.12037368244074</v>
      </c>
      <c r="AK32" s="62">
        <v>82.914015514750972</v>
      </c>
      <c r="AL32" s="129">
        <v>83.47587991093377</v>
      </c>
      <c r="AM32" s="62">
        <v>148.6610257104951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50.58</v>
      </c>
      <c r="C33" s="40">
        <f t="shared" ref="C33:AE33" si="14">MAX(C9:C32)</f>
        <v>28.758740277331754</v>
      </c>
      <c r="D33" s="40">
        <f t="shared" si="14"/>
        <v>52.442481108568018</v>
      </c>
      <c r="E33" s="40">
        <f t="shared" si="14"/>
        <v>5.6066851524262509</v>
      </c>
      <c r="F33" s="40">
        <f t="shared" si="14"/>
        <v>263.24</v>
      </c>
      <c r="G33" s="40">
        <f t="shared" si="14"/>
        <v>169.21163192297797</v>
      </c>
      <c r="H33" s="40">
        <f t="shared" si="14"/>
        <v>88.045285317231958</v>
      </c>
      <c r="I33" s="40">
        <f t="shared" si="14"/>
        <v>10.181995299370945</v>
      </c>
      <c r="J33" s="40">
        <f t="shared" si="14"/>
        <v>0</v>
      </c>
      <c r="K33" s="40">
        <f t="shared" si="14"/>
        <v>20.2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</v>
      </c>
      <c r="R33" s="40">
        <f t="shared" si="14"/>
        <v>34.25</v>
      </c>
      <c r="S33" s="40">
        <f t="shared" si="14"/>
        <v>0</v>
      </c>
      <c r="T33" s="40">
        <f t="shared" si="14"/>
        <v>0</v>
      </c>
      <c r="U33" s="40">
        <f t="shared" si="14"/>
        <v>70.900000000000006</v>
      </c>
      <c r="V33" s="40">
        <f t="shared" si="14"/>
        <v>0</v>
      </c>
      <c r="W33" s="40">
        <f t="shared" si="14"/>
        <v>64.39</v>
      </c>
      <c r="X33" s="40">
        <f t="shared" si="14"/>
        <v>34.25</v>
      </c>
      <c r="Y33" s="40">
        <f t="shared" si="14"/>
        <v>134.07</v>
      </c>
      <c r="Z33" s="40">
        <f>MAX(Z9:Z32)</f>
        <v>19.8</v>
      </c>
      <c r="AA33" s="40">
        <f>MAX(AA9:AA32)</f>
        <v>0</v>
      </c>
      <c r="AB33" s="40">
        <f>MAX(AB9:AB32)</f>
        <v>0</v>
      </c>
      <c r="AC33" s="40">
        <f t="shared" si="14"/>
        <v>85.58</v>
      </c>
      <c r="AD33" s="40">
        <f t="shared" si="14"/>
        <v>19.8</v>
      </c>
      <c r="AE33" s="40">
        <f t="shared" si="14"/>
        <v>85.58</v>
      </c>
      <c r="AF33" s="40">
        <f t="shared" ref="AF33:AM33" si="15">MAX(AF9:AF32)</f>
        <v>0.18580981182795686</v>
      </c>
      <c r="AG33" s="40">
        <f t="shared" si="15"/>
        <v>0.38345564516129038</v>
      </c>
      <c r="AH33" s="40">
        <f t="shared" si="15"/>
        <v>9.9961854875429879</v>
      </c>
      <c r="AI33" s="40">
        <f t="shared" si="15"/>
        <v>7.099026996706101</v>
      </c>
      <c r="AJ33" s="40">
        <f t="shared" si="15"/>
        <v>169.21163192297797</v>
      </c>
      <c r="AK33" s="40">
        <f t="shared" si="15"/>
        <v>112.82874027733175</v>
      </c>
      <c r="AL33" s="40">
        <f t="shared" si="15"/>
        <v>88.045285317231958</v>
      </c>
      <c r="AM33" s="130">
        <f t="shared" si="15"/>
        <v>155.84767600381619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24.218367346938777</v>
      </c>
      <c r="C34" s="41">
        <f t="shared" ref="C34:AE34" si="16">AVERAGE(C9:C33,C9:C32)</f>
        <v>7.6113108229893092</v>
      </c>
      <c r="D34" s="41">
        <f t="shared" si="16"/>
        <v>29.990787353081306</v>
      </c>
      <c r="E34" s="41">
        <f t="shared" si="16"/>
        <v>-12.644385797737415</v>
      </c>
      <c r="F34" s="41">
        <f t="shared" si="16"/>
        <v>208.00163265306119</v>
      </c>
      <c r="G34" s="41">
        <f t="shared" si="16"/>
        <v>132.16047694588201</v>
      </c>
      <c r="H34" s="41">
        <f t="shared" si="16"/>
        <v>67.31644231866089</v>
      </c>
      <c r="I34" s="41">
        <f t="shared" si="16"/>
        <v>8.6104054811628519</v>
      </c>
      <c r="J34" s="41">
        <f t="shared" si="16"/>
        <v>0</v>
      </c>
      <c r="K34" s="41">
        <f t="shared" si="16"/>
        <v>19.242448979591842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19.242448979591842</v>
      </c>
      <c r="R34" s="41">
        <f t="shared" si="16"/>
        <v>10.29326530612245</v>
      </c>
      <c r="S34" s="41">
        <f t="shared" si="16"/>
        <v>0</v>
      </c>
      <c r="T34" s="41">
        <f t="shared" si="16"/>
        <v>0</v>
      </c>
      <c r="U34" s="41">
        <f t="shared" si="16"/>
        <v>30.868571428571428</v>
      </c>
      <c r="V34" s="41">
        <f t="shared" si="16"/>
        <v>0</v>
      </c>
      <c r="W34" s="41">
        <f t="shared" si="16"/>
        <v>63.132040816326551</v>
      </c>
      <c r="X34" s="41">
        <f t="shared" si="16"/>
        <v>10.29326530612245</v>
      </c>
      <c r="Y34" s="41">
        <f t="shared" si="16"/>
        <v>93.97571428571429</v>
      </c>
      <c r="Z34" s="41">
        <f>AVERAGE(Z9:Z33,Z9:Z32)</f>
        <v>4.6897959183673468</v>
      </c>
      <c r="AA34" s="41">
        <f>AVERAGE(AA9:AA33,AA9:AA32)</f>
        <v>0</v>
      </c>
      <c r="AB34" s="41">
        <f>AVERAGE(AB9:AB33,AB9:AB32)</f>
        <v>0</v>
      </c>
      <c r="AC34" s="41">
        <f t="shared" si="16"/>
        <v>72.262040816326518</v>
      </c>
      <c r="AD34" s="41">
        <f t="shared" si="16"/>
        <v>4.6897959183673468</v>
      </c>
      <c r="AE34" s="41">
        <f t="shared" si="16"/>
        <v>72.262040816326518</v>
      </c>
      <c r="AF34" s="41">
        <f t="shared" ref="AF34:AM34" si="17">AVERAGE(AF9:AF33,AF9:AF32)</f>
        <v>0.18580981182795678</v>
      </c>
      <c r="AG34" s="41">
        <f t="shared" si="17"/>
        <v>0.38345564516129077</v>
      </c>
      <c r="AH34" s="41">
        <f t="shared" si="17"/>
        <v>8.4245956693348951</v>
      </c>
      <c r="AI34" s="41">
        <f t="shared" si="17"/>
        <v>5.8406442201511073</v>
      </c>
      <c r="AJ34" s="41">
        <f t="shared" si="17"/>
        <v>136.44619123159632</v>
      </c>
      <c r="AK34" s="41">
        <f t="shared" si="17"/>
        <v>79.84253531278523</v>
      </c>
      <c r="AL34" s="41">
        <f t="shared" si="17"/>
        <v>76.910728032946594</v>
      </c>
      <c r="AM34" s="131">
        <f t="shared" si="17"/>
        <v>123.34068928971902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96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97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98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95</v>
      </c>
      <c r="B37" s="141"/>
      <c r="C37" s="141"/>
      <c r="D37" s="140" t="s">
        <v>102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99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94</v>
      </c>
      <c r="AM37" s="133"/>
      <c r="AN37" s="133"/>
      <c r="AO37" s="138"/>
      <c r="AP37" s="132" t="s">
        <v>100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465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227.88</v>
      </c>
      <c r="Z38" s="211"/>
      <c r="AA38" s="8" t="s">
        <v>21</v>
      </c>
      <c r="AB38" s="5" t="s">
        <v>23</v>
      </c>
      <c r="AC38" s="30"/>
      <c r="AD38" s="212">
        <v>729.1</v>
      </c>
      <c r="AE38" s="211"/>
      <c r="AF38" s="7" t="s">
        <v>21</v>
      </c>
      <c r="AG38" s="5" t="s">
        <v>24</v>
      </c>
      <c r="AH38" s="6"/>
      <c r="AI38" s="212">
        <v>1524.557</v>
      </c>
      <c r="AJ38" s="211"/>
      <c r="AK38" s="100" t="s">
        <v>21</v>
      </c>
      <c r="AL38" s="99" t="s">
        <v>24</v>
      </c>
      <c r="AM38" s="211">
        <v>92.6785</v>
      </c>
      <c r="AN38" s="213"/>
      <c r="AO38" s="8" t="s">
        <v>21</v>
      </c>
      <c r="AP38" s="5" t="s">
        <v>24</v>
      </c>
      <c r="AQ38" s="211">
        <v>1694.5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4977.9399999999996</v>
      </c>
      <c r="C39" s="11" t="s">
        <v>21</v>
      </c>
      <c r="D39" s="9" t="s">
        <v>72</v>
      </c>
      <c r="E39" s="10">
        <v>614</v>
      </c>
      <c r="F39" s="12" t="s">
        <v>21</v>
      </c>
      <c r="G39" s="98"/>
      <c r="H39" s="101" t="s">
        <v>25</v>
      </c>
      <c r="I39" s="102"/>
      <c r="J39" s="103">
        <v>20.2</v>
      </c>
      <c r="K39" s="104" t="s">
        <v>63</v>
      </c>
      <c r="L39" s="105">
        <v>63.708333333338203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34.25</v>
      </c>
      <c r="Z39" s="102" t="s">
        <v>63</v>
      </c>
      <c r="AA39" s="108">
        <v>63.458333333338103</v>
      </c>
      <c r="AB39" s="106" t="s">
        <v>25</v>
      </c>
      <c r="AC39" s="109"/>
      <c r="AD39" s="103">
        <v>71.97</v>
      </c>
      <c r="AE39" s="104" t="s">
        <v>63</v>
      </c>
      <c r="AF39" s="108">
        <v>0.98611111111111116</v>
      </c>
      <c r="AG39" s="106" t="s">
        <v>25</v>
      </c>
      <c r="AH39" s="102"/>
      <c r="AI39" s="103">
        <v>64.39</v>
      </c>
      <c r="AJ39" s="102" t="s">
        <v>78</v>
      </c>
      <c r="AK39" s="107">
        <v>63.166666666671397</v>
      </c>
      <c r="AL39" s="101" t="s">
        <v>25</v>
      </c>
      <c r="AM39" s="102">
        <v>19.8</v>
      </c>
      <c r="AN39" s="103" t="s">
        <v>78</v>
      </c>
      <c r="AO39" s="111">
        <v>63.500000000004803</v>
      </c>
      <c r="AP39" s="106" t="s">
        <v>25</v>
      </c>
      <c r="AQ39" s="102">
        <v>85.58</v>
      </c>
      <c r="AR39" s="104" t="s">
        <v>62</v>
      </c>
      <c r="AS39" s="107">
        <v>63.916666666671503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517.13999999999987</v>
      </c>
      <c r="F42" s="44" t="s">
        <v>70</v>
      </c>
      <c r="G42" s="47">
        <v>63.875000000004803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 t="s">
        <v>76</v>
      </c>
      <c r="F43" s="78"/>
      <c r="G43" s="79">
        <v>118.88999999999999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77</v>
      </c>
      <c r="F44" s="78"/>
      <c r="G44" s="79">
        <v>83.71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247.79999999999998</v>
      </c>
      <c r="F45" s="83" t="s">
        <v>73</v>
      </c>
      <c r="G45" s="48">
        <v>63.875000000004803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277.84000000000003</v>
      </c>
      <c r="F46" s="80" t="s">
        <v>73</v>
      </c>
      <c r="G46" s="60">
        <v>63.875000000004803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 MAR 23 </vt:lpstr>
      <vt:lpstr>'05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2023-03-06T06:14:44Z</dcterms:modified>
</cp:coreProperties>
</file>