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089A6D6E-E6BA-41D7-9FBA-86652AB1C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 MAR 23 " sheetId="3" r:id="rId1"/>
  </sheets>
  <definedNames>
    <definedName name="_xlnm.Print_Area" localSheetId="0">'06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<sst xmlns="http://schemas.openxmlformats.org/spreadsheetml/2006/main" count="141" uniqueCount="109">
  <si>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</si>
  <si>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</si>
  <si>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</si>
  <si>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</si>
  <si>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</si>
  <si>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</si>
  <si>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</si>
  <si>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</si>
  <si>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</si>
  <si>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</si>
  <si>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</si>
  <si>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</si>
  <si>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</si>
  <si>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</si>
  <si>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</si>
  <si>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</si>
  <si>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</si>
  <si>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</si>
  <si>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</si>
  <si>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</si>
  <si>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</si>
  <si>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</si>
  <si>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</si>
  <si>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</si>
  <si>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</si>
  <si>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</si>
  <si>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</si>
  <si>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</si>
  <si>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</si>
  <si>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</si>
  <si>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</si>
  <si>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</si>
  <si>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</si>
  <si>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</si>
  <si>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</si>
  <si>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</si>
  <si>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</si>
  <si>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</si>
  <si>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</si>
  <si>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</si>
  <si>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</si>
  <si>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</si>
  <si>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</si>
  <si>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</si>
  <si>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</si>
  <si>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</si>
  <si>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</si>
  <si>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</si>
  <si>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</si>
  <si>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</si>
  <si>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</si>
  <si>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</si>
  <si>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</si>
  <si>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</si>
  <si>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</si>
  <si>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</si>
  <si>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</si>
  <si>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</si>
  <si>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</si>
  <si>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</si>
  <si>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</si>
  <si>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</si>
  <si>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</si>
  <si>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</si>
  <si>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</si>
  <si>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</si>
  <si>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</si>
  <si>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</si>
  <si>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</si>
  <si>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</si>
  <si>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</si>
  <si>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</si>
  <si>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</si>
  <si>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</si>
  <si>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</si>
  <si>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</si>
  <si>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</si>
  <si>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</si>
  <si>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</si>
  <si>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</si>
  <si>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</si>
  <si>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</si>
  <si>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</si>
  <si>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</si>
  <si>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</si>
  <si>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</si>
  <si>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</si>
  <si>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</si>
  <si>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</si>
  <si>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</si>
  <si>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</si>
  <si>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</si>
  <si>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</si>
  <si>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</si>
  <si>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</si>
  <si>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</si>
  <si>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</si>
  <si>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</si>
  <si>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</si>
  <si>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</si>
  <si>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</si>
  <si>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</si>
  <si>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</si>
  <si>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</si>
  <si>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</si>
  <si>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</si>
  <si>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</si>
  <si>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TETE et BOKO</t>
  </si>
  <si>
    <t>MONTCHO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</si>
</sst>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0" xfId="1" applyNumberFormat="1" applyBorder="1" applyAlignment="1">
      <alignment vertical="center"/>
    </xf>
    <xf numFmtId="1" fontId="8" fillId="0" borderId="41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37" xfId="1" applyNumberFormat="1" applyBorder="1" applyAlignment="1">
      <alignment vertical="center"/>
    </xf>
    <xf numFmtId="1" fontId="8" fillId="0" borderId="4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3" xfId="1" applyNumberFormat="1" applyBorder="1" applyAlignment="1">
      <alignment vertical="center"/>
    </xf>
    <xf numFmtId="1" fontId="8" fillId="0" borderId="44" xfId="1" applyNumberFormat="1" applyBorder="1" applyAlignment="1">
      <alignment horizontal="right" vertical="center"/>
    </xf>
    <xf numFmtId="1" fontId="8" fillId="0" borderId="45" xfId="1" applyNumberFormat="1" applyBorder="1" applyAlignment="1">
      <alignment vertical="center"/>
    </xf>
    <xf numFmtId="1" fontId="8" fillId="0" borderId="46" xfId="1" applyNumberFormat="1" applyBorder="1" applyAlignment="1">
      <alignment vertical="center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0" fillId="3" borderId="62" xfId="0" applyFill="1" applyBorder="1" applyAlignment="1" applyProtection="1">
      <alignment horizontal="center"/>
      <protection locked="0"/>
    </xf>
    <xf numFmtId="1" fontId="10" fillId="0" borderId="63" xfId="1" applyNumberFormat="1" applyFont="1" applyBorder="1" applyAlignment="1">
      <alignment horizontal="center" vertical="center"/>
    </xf>
    <xf numFmtId="1" fontId="10" fillId="0" borderId="64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2" xfId="1" applyNumberFormat="1" applyBorder="1" applyAlignment="1">
      <alignment vertical="center"/>
    </xf>
    <xf numFmtId="1" fontId="10" fillId="5" borderId="60" xfId="1" applyNumberFormat="1" applyFont="1" applyFill="1" applyBorder="1" applyAlignment="1">
      <alignment horizontal="center" vertical="center"/>
    </xf>
    <xf numFmtId="1" fontId="10" fillId="5" borderId="6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7" xfId="0" applyFont="1" applyBorder="1"/>
    <xf numFmtId="1" fontId="10" fillId="5" borderId="71" xfId="1" applyNumberFormat="1" applyFont="1" applyFill="1" applyBorder="1" applyAlignment="1">
      <alignment horizontal="center" vertical="center"/>
    </xf>
    <xf numFmtId="1" fontId="10" fillId="5" borderId="72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49" xfId="0" applyNumberFormat="1" applyFont="1" applyBorder="1" applyAlignment="1">
      <alignment vertical="center"/>
    </xf>
    <xf numFmtId="1" fontId="10" fillId="0" borderId="51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vertical="center"/>
    </xf>
    <xf numFmtId="1" fontId="10" fillId="0" borderId="58" xfId="0" applyNumberFormat="1" applyFont="1" applyBorder="1" applyAlignment="1">
      <alignment vertical="center"/>
    </xf>
    <xf numFmtId="164" fontId="16" fillId="0" borderId="65" xfId="0" applyNumberFormat="1" applyFont="1" applyBorder="1" applyAlignment="1">
      <alignment vertical="center"/>
    </xf>
    <xf numFmtId="164" fontId="10" fillId="0" borderId="28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8" xfId="0" applyFont="1" applyBorder="1" applyAlignment="1" applyProtection="1">
      <alignment horizontal="center" vertical="center"/>
      <protection locked="0"/>
    </xf>
    <xf numFmtId="2" fontId="24" fillId="0" borderId="8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/>
      <protection locked="0"/>
    </xf>
    <xf numFmtId="2" fontId="24" fillId="0" borderId="69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19" xfId="0" applyNumberFormat="1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vertical="center"/>
    </xf>
    <xf numFmtId="2" fontId="0" fillId="0" borderId="18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24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0" borderId="76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3" xfId="0" applyFill="1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0" borderId="78" xfId="0" applyBorder="1" applyAlignment="1">
      <alignment horizontal="center"/>
    </xf>
    <xf numFmtId="2" fontId="2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0" fillId="6" borderId="79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5" xfId="0" applyNumberFormat="1" applyFont="1" applyBorder="1" applyAlignment="1">
      <alignment vertical="center"/>
    </xf>
    <xf numFmtId="1" fontId="22" fillId="0" borderId="26" xfId="0" applyNumberFormat="1" applyFont="1" applyBorder="1" applyAlignment="1">
      <alignment vertical="center"/>
    </xf>
    <xf numFmtId="1" fontId="22" fillId="0" borderId="28" xfId="0" applyNumberFormat="1" applyFont="1" applyBorder="1" applyAlignment="1">
      <alignment vertical="center"/>
    </xf>
    <xf numFmtId="1" fontId="10" fillId="0" borderId="80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8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19" xfId="0" applyNumberFormat="1" applyFont="1" applyBorder="1" applyAlignment="1">
      <alignment horizontal="center" vertical="center"/>
    </xf>
    <xf numFmtId="2" fontId="24" fillId="0" borderId="90" xfId="0" applyNumberFormat="1" applyFont="1" applyBorder="1" applyAlignment="1">
      <alignment horizontal="center" vertical="center"/>
    </xf>
    <xf numFmtId="2" fontId="24" fillId="0" borderId="70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8" xfId="0" applyNumberFormat="1" applyBorder="1"/>
    <xf numFmtId="2" fontId="24" fillId="0" borderId="8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2" xfId="1" applyNumberFormat="1" applyBorder="1" applyAlignment="1">
      <alignment vertical="center"/>
    </xf>
    <xf numFmtId="1" fontId="8" fillId="0" borderId="93" xfId="0" applyNumberFormat="1" applyFont="1" applyBorder="1" applyAlignment="1">
      <alignment vertical="center"/>
    </xf>
    <xf numFmtId="1" fontId="8" fillId="0" borderId="97" xfId="1" applyNumberForma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102" xfId="1" applyNumberFormat="1" applyBorder="1" applyAlignment="1">
      <alignment vertical="center"/>
    </xf>
    <xf numFmtId="164" fontId="8" fillId="0" borderId="103" xfId="0" applyNumberFormat="1" applyFont="1" applyBorder="1" applyAlignment="1">
      <alignment horizontal="right" vertical="center"/>
    </xf>
    <xf numFmtId="164" fontId="8" fillId="0" borderId="100" xfId="0" applyNumberFormat="1" applyFont="1" applyBorder="1" applyAlignment="1">
      <alignment horizontal="right" vertical="center"/>
    </xf>
    <xf numFmtId="1" fontId="8" fillId="0" borderId="98" xfId="1" applyNumberFormat="1" applyBorder="1" applyAlignment="1">
      <alignment vertical="center"/>
    </xf>
    <xf numFmtId="1" fontId="8" fillId="0" borderId="93" xfId="0" applyNumberFormat="1" applyFont="1" applyBorder="1" applyAlignment="1">
      <alignment horizontal="center" vertical="center"/>
    </xf>
    <xf numFmtId="164" fontId="8" fillId="0" borderId="101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8" fillId="0" borderId="41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0" fontId="0" fillId="0" borderId="47" xfId="0" applyBorder="1"/>
    <xf numFmtId="0" fontId="0" fillId="0" borderId="91" xfId="0" applyBorder="1"/>
    <xf numFmtId="0" fontId="0" fillId="0" borderId="21" xfId="0" applyBorder="1"/>
    <xf numFmtId="0" fontId="23" fillId="0" borderId="21" xfId="0" applyFont="1" applyBorder="1"/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2" fontId="0" fillId="0" borderId="19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1" fontId="10" fillId="5" borderId="104" xfId="1" applyNumberFormat="1" applyFont="1" applyFill="1" applyBorder="1" applyAlignment="1">
      <alignment horizontal="center" vertical="center"/>
    </xf>
    <xf numFmtId="1" fontId="10" fillId="5" borderId="105" xfId="1" applyNumberFormat="1" applyFont="1" applyFill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5" xfId="1" applyNumberFormat="1" applyFont="1" applyBorder="1" applyAlignment="1">
      <alignment horizontal="left" vertical="center" wrapText="1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1" fontId="10" fillId="0" borderId="47" xfId="1" applyNumberFormat="1" applyFont="1" applyBorder="1" applyAlignment="1">
      <alignment horizontal="center" vertical="center"/>
    </xf>
    <xf numFmtId="1" fontId="10" fillId="0" borderId="48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 wrapText="1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16" fillId="0" borderId="49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25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8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2" fillId="0" borderId="92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37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  <xf numFmtId="0" fontId="25" fillId="0" borderId="94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1" fontId="2" fillId="0" borderId="39" xfId="1" applyNumberFormat="1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1" fontId="2" fillId="4" borderId="41" xfId="1" applyNumberFormat="1" applyFont="1" applyFill="1" applyBorder="1" applyAlignment="1">
      <alignment horizontal="center"/>
    </xf>
    <xf numFmtId="1" fontId="2" fillId="4" borderId="38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0" borderId="37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2" fontId="0" fillId="0" borderId="106" xfId="0" applyNumberFormat="1" applyBorder="1" applyAlignment="1">
      <alignment horizontal="center"/>
    </xf>
    <xf numFmtId="2" fontId="0" fillId="0" borderId="10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'06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'!$B$9:$B$32</c:f>
              <c:numCache>
                <c:formatCode>General</c:formatCode>
                <c:ptCount val="24"/>
                <c:pt idx="0">
                  <c:v>16.12</c:v>
                </c:pt>
                <c:pt idx="1">
                  <c:v>11.28</c:v>
                </c:pt>
                <c:pt idx="2">
                  <c:v>12.65</c:v>
                </c:pt>
                <c:pt idx="3">
                  <c:v>10.33</c:v>
                </c:pt>
                <c:pt idx="4">
                  <c:v>20.190000000000001</c:v>
                </c:pt>
                <c:pt idx="5">
                  <c:v>21.7</c:v>
                </c:pt>
                <c:pt idx="6">
                  <c:v>18.940000000000001</c:v>
                </c:pt>
                <c:pt idx="7">
                  <c:v>50.08</c:v>
                </c:pt>
                <c:pt idx="8">
                  <c:v>42.77</c:v>
                </c:pt>
                <c:pt idx="9">
                  <c:v>30.36</c:v>
                </c:pt>
                <c:pt idx="10">
                  <c:v>35.979999999999997</c:v>
                </c:pt>
                <c:pt idx="11">
                  <c:v>50.03</c:v>
                </c:pt>
                <c:pt idx="12">
                  <c:v>65.36</c:v>
                </c:pt>
                <c:pt idx="13">
                  <c:v>65.59</c:v>
                </c:pt>
                <c:pt idx="14">
                  <c:v>85.81</c:v>
                </c:pt>
                <c:pt idx="15">
                  <c:v>74.72</c:v>
                </c:pt>
                <c:pt idx="16">
                  <c:v>65.22</c:v>
                </c:pt>
                <c:pt idx="17">
                  <c:v>45.17</c:v>
                </c:pt>
                <c:pt idx="18">
                  <c:v>55.95</c:v>
                </c:pt>
                <c:pt idx="19">
                  <c:v>45.72</c:v>
                </c:pt>
                <c:pt idx="20">
                  <c:v>37.380000000000003</c:v>
                </c:pt>
                <c:pt idx="21">
                  <c:v>9.56</c:v>
                </c:pt>
                <c:pt idx="22">
                  <c:v>66.16</c:v>
                </c:pt>
                <c:pt idx="23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'06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'!$C$9:$C$32</c:f>
              <c:numCache>
                <c:formatCode>General</c:formatCode>
                <c:ptCount val="24"/>
                <c:pt idx="0">
                  <c:v>4.7093621943621997</c:v>
                </c:pt>
                <c:pt idx="1">
                  <c:v>4.7262501531755987</c:v>
                </c:pt>
                <c:pt idx="2">
                  <c:v>4.0321070612251475</c:v>
                </c:pt>
                <c:pt idx="3">
                  <c:v>0.42373220739609962</c:v>
                </c:pt>
                <c:pt idx="4">
                  <c:v>-0.96437272867699164</c:v>
                </c:pt>
                <c:pt idx="5">
                  <c:v>-1.0630654457544182</c:v>
                </c:pt>
                <c:pt idx="6">
                  <c:v>4.4158805878013254</c:v>
                </c:pt>
                <c:pt idx="7">
                  <c:v>13.216019900185145</c:v>
                </c:pt>
                <c:pt idx="8">
                  <c:v>-4.9287755337611827</c:v>
                </c:pt>
                <c:pt idx="9">
                  <c:v>2.2944612108404385</c:v>
                </c:pt>
                <c:pt idx="10">
                  <c:v>0.67763852880523245</c:v>
                </c:pt>
                <c:pt idx="11">
                  <c:v>1.4508705788738041</c:v>
                </c:pt>
                <c:pt idx="12">
                  <c:v>12.651303060106585</c:v>
                </c:pt>
                <c:pt idx="13">
                  <c:v>16.115252322018534</c:v>
                </c:pt>
                <c:pt idx="14">
                  <c:v>20.134443658616277</c:v>
                </c:pt>
                <c:pt idx="15">
                  <c:v>14.223667640471632</c:v>
                </c:pt>
                <c:pt idx="16">
                  <c:v>5.8593349260488736</c:v>
                </c:pt>
                <c:pt idx="17">
                  <c:v>4.378446528277351</c:v>
                </c:pt>
                <c:pt idx="18">
                  <c:v>16.44791793400077</c:v>
                </c:pt>
                <c:pt idx="19">
                  <c:v>15.780080201968602</c:v>
                </c:pt>
                <c:pt idx="20">
                  <c:v>12.291799831159068</c:v>
                </c:pt>
                <c:pt idx="21">
                  <c:v>-19.724121324219524</c:v>
                </c:pt>
                <c:pt idx="22">
                  <c:v>-36.982757202158091</c:v>
                </c:pt>
                <c:pt idx="23">
                  <c:v>-22.983640669947363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'06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'!$D$9:$D$32</c:f>
              <c:numCache>
                <c:formatCode>0.00</c:formatCode>
                <c:ptCount val="24"/>
                <c:pt idx="0">
                  <c:v>24.538373460912595</c:v>
                </c:pt>
                <c:pt idx="1">
                  <c:v>20.081830449847317</c:v>
                </c:pt>
                <c:pt idx="2">
                  <c:v>21.928012305106463</c:v>
                </c:pt>
                <c:pt idx="3">
                  <c:v>23.24326438064324</c:v>
                </c:pt>
                <c:pt idx="4">
                  <c:v>34.630593443080016</c:v>
                </c:pt>
                <c:pt idx="5">
                  <c:v>36.216135100466644</c:v>
                </c:pt>
                <c:pt idx="6">
                  <c:v>28.084697461067435</c:v>
                </c:pt>
                <c:pt idx="7">
                  <c:v>49.572040224226171</c:v>
                </c:pt>
                <c:pt idx="8">
                  <c:v>59.8302390995797</c:v>
                </c:pt>
                <c:pt idx="9">
                  <c:v>40.274392995656171</c:v>
                </c:pt>
                <c:pt idx="10">
                  <c:v>47.678304713331784</c:v>
                </c:pt>
                <c:pt idx="11">
                  <c:v>60.866192582281883</c:v>
                </c:pt>
                <c:pt idx="12">
                  <c:v>64.557212745654141</c:v>
                </c:pt>
                <c:pt idx="13">
                  <c:v>61.375616121694634</c:v>
                </c:pt>
                <c:pt idx="14">
                  <c:v>76.964379470444982</c:v>
                </c:pt>
                <c:pt idx="15">
                  <c:v>71.806154382302793</c:v>
                </c:pt>
                <c:pt idx="16">
                  <c:v>70.680997904611772</c:v>
                </c:pt>
                <c:pt idx="17">
                  <c:v>52.580240260491806</c:v>
                </c:pt>
                <c:pt idx="18">
                  <c:v>50.412239862075182</c:v>
                </c:pt>
                <c:pt idx="19">
                  <c:v>41.174145777781462</c:v>
                </c:pt>
                <c:pt idx="20">
                  <c:v>36.330137272624341</c:v>
                </c:pt>
                <c:pt idx="21">
                  <c:v>41.725867099185564</c:v>
                </c:pt>
                <c:pt idx="22">
                  <c:v>96.808398025124461</c:v>
                </c:pt>
                <c:pt idx="23">
                  <c:v>61.622582791028719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'06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'!$E$9:$E$32</c:f>
              <c:numCache>
                <c:formatCode>0.00</c:formatCode>
                <c:ptCount val="24"/>
                <c:pt idx="0">
                  <c:v>-13.127735655274794</c:v>
                </c:pt>
                <c:pt idx="1">
                  <c:v>-13.528080603022918</c:v>
                </c:pt>
                <c:pt idx="2">
                  <c:v>-13.310119366331627</c:v>
                </c:pt>
                <c:pt idx="3">
                  <c:v>-13.336996588039362</c:v>
                </c:pt>
                <c:pt idx="4">
                  <c:v>-13.476220714403027</c:v>
                </c:pt>
                <c:pt idx="5">
                  <c:v>-13.453069654712248</c:v>
                </c:pt>
                <c:pt idx="6">
                  <c:v>-13.560578048868745</c:v>
                </c:pt>
                <c:pt idx="7">
                  <c:v>-12.708060124411315</c:v>
                </c:pt>
                <c:pt idx="8">
                  <c:v>-12.1314635658185</c:v>
                </c:pt>
                <c:pt idx="9">
                  <c:v>-12.208854206496628</c:v>
                </c:pt>
                <c:pt idx="10">
                  <c:v>-12.375943242137065</c:v>
                </c:pt>
                <c:pt idx="11">
                  <c:v>-12.287063161155672</c:v>
                </c:pt>
                <c:pt idx="12">
                  <c:v>-11.848515805760746</c:v>
                </c:pt>
                <c:pt idx="13">
                  <c:v>-11.900868443713163</c:v>
                </c:pt>
                <c:pt idx="14">
                  <c:v>-11.288823129061226</c:v>
                </c:pt>
                <c:pt idx="15">
                  <c:v>-11.309822022774453</c:v>
                </c:pt>
                <c:pt idx="16">
                  <c:v>-11.320332830660673</c:v>
                </c:pt>
                <c:pt idx="17">
                  <c:v>-11.788686788769196</c:v>
                </c:pt>
                <c:pt idx="18">
                  <c:v>-10.910157796075966</c:v>
                </c:pt>
                <c:pt idx="19">
                  <c:v>-11.234225979750049</c:v>
                </c:pt>
                <c:pt idx="20">
                  <c:v>-11.241937103783412</c:v>
                </c:pt>
                <c:pt idx="21">
                  <c:v>-12.441745774966048</c:v>
                </c:pt>
                <c:pt idx="22">
                  <c:v>6.334359177033634</c:v>
                </c:pt>
                <c:pt idx="23">
                  <c:v>6.1610578789186272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'06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'!$Q$9:$Q$32</c:f>
              <c:numCache>
                <c:formatCode>0.00</c:formatCode>
                <c:ptCount val="24"/>
                <c:pt idx="0">
                  <c:v>19.91</c:v>
                </c:pt>
                <c:pt idx="1">
                  <c:v>20.16</c:v>
                </c:pt>
                <c:pt idx="2">
                  <c:v>19.93</c:v>
                </c:pt>
                <c:pt idx="3">
                  <c:v>19.93</c:v>
                </c:pt>
                <c:pt idx="4">
                  <c:v>19.920000000000002</c:v>
                </c:pt>
                <c:pt idx="5">
                  <c:v>19.98</c:v>
                </c:pt>
                <c:pt idx="6">
                  <c:v>19.98</c:v>
                </c:pt>
                <c:pt idx="7">
                  <c:v>19.98</c:v>
                </c:pt>
                <c:pt idx="8">
                  <c:v>19.96</c:v>
                </c:pt>
                <c:pt idx="9">
                  <c:v>19.91</c:v>
                </c:pt>
                <c:pt idx="10">
                  <c:v>20.2</c:v>
                </c:pt>
                <c:pt idx="11">
                  <c:v>20.11</c:v>
                </c:pt>
                <c:pt idx="12">
                  <c:v>20.149999999999999</c:v>
                </c:pt>
                <c:pt idx="13">
                  <c:v>20.079999999999998</c:v>
                </c:pt>
                <c:pt idx="14">
                  <c:v>20.079999999999998</c:v>
                </c:pt>
                <c:pt idx="15">
                  <c:v>20.079999999999998</c:v>
                </c:pt>
                <c:pt idx="16">
                  <c:v>19.920000000000002</c:v>
                </c:pt>
                <c:pt idx="17">
                  <c:v>20.28</c:v>
                </c:pt>
                <c:pt idx="18">
                  <c:v>19.989999999999998</c:v>
                </c:pt>
                <c:pt idx="19">
                  <c:v>20.079999999999998</c:v>
                </c:pt>
                <c:pt idx="20">
                  <c:v>19.920000000000002</c:v>
                </c:pt>
                <c:pt idx="21">
                  <c:v>19.98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'06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'!$AE$9:$AE$32</c:f>
              <c:numCache>
                <c:formatCode>0.00</c:formatCode>
                <c:ptCount val="24"/>
                <c:pt idx="0">
                  <c:v>73.58</c:v>
                </c:pt>
                <c:pt idx="1">
                  <c:v>72.25</c:v>
                </c:pt>
                <c:pt idx="2">
                  <c:v>72.09</c:v>
                </c:pt>
                <c:pt idx="3">
                  <c:v>72.03</c:v>
                </c:pt>
                <c:pt idx="4">
                  <c:v>71.62</c:v>
                </c:pt>
                <c:pt idx="5">
                  <c:v>73.040000000000006</c:v>
                </c:pt>
                <c:pt idx="6">
                  <c:v>71.11</c:v>
                </c:pt>
                <c:pt idx="7">
                  <c:v>71.09</c:v>
                </c:pt>
                <c:pt idx="8">
                  <c:v>96</c:v>
                </c:pt>
                <c:pt idx="9">
                  <c:v>92.88</c:v>
                </c:pt>
                <c:pt idx="10">
                  <c:v>92.82</c:v>
                </c:pt>
                <c:pt idx="11">
                  <c:v>93.92</c:v>
                </c:pt>
                <c:pt idx="12">
                  <c:v>94.76</c:v>
                </c:pt>
                <c:pt idx="13">
                  <c:v>91.09</c:v>
                </c:pt>
                <c:pt idx="14">
                  <c:v>92.44</c:v>
                </c:pt>
                <c:pt idx="15">
                  <c:v>93.71</c:v>
                </c:pt>
                <c:pt idx="16">
                  <c:v>106.11</c:v>
                </c:pt>
                <c:pt idx="17">
                  <c:v>104.9</c:v>
                </c:pt>
                <c:pt idx="18">
                  <c:v>104.16</c:v>
                </c:pt>
                <c:pt idx="19">
                  <c:v>104.62</c:v>
                </c:pt>
                <c:pt idx="20">
                  <c:v>106.62</c:v>
                </c:pt>
                <c:pt idx="21">
                  <c:v>103.04</c:v>
                </c:pt>
                <c:pt idx="22">
                  <c:v>84.79</c:v>
                </c:pt>
                <c:pt idx="23">
                  <c:v>83.46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'06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'!$AK$9:$AK$32</c:f>
              <c:numCache>
                <c:formatCode>0.00</c:formatCode>
                <c:ptCount val="24"/>
                <c:pt idx="0">
                  <c:v>78.289362194362198</c:v>
                </c:pt>
                <c:pt idx="1">
                  <c:v>76.976250153175599</c:v>
                </c:pt>
                <c:pt idx="2">
                  <c:v>76.122107061225151</c:v>
                </c:pt>
                <c:pt idx="3">
                  <c:v>72.453732207396101</c:v>
                </c:pt>
                <c:pt idx="4">
                  <c:v>70.655627271323013</c:v>
                </c:pt>
                <c:pt idx="5">
                  <c:v>71.976934554245588</c:v>
                </c:pt>
                <c:pt idx="6">
                  <c:v>75.525880587801325</c:v>
                </c:pt>
                <c:pt idx="7">
                  <c:v>84.306019900185149</c:v>
                </c:pt>
                <c:pt idx="8">
                  <c:v>91.071224466238817</c:v>
                </c:pt>
                <c:pt idx="9">
                  <c:v>95.174461210840434</c:v>
                </c:pt>
                <c:pt idx="10">
                  <c:v>93.497638528805226</c:v>
                </c:pt>
                <c:pt idx="11">
                  <c:v>95.370870578873806</c:v>
                </c:pt>
                <c:pt idx="12">
                  <c:v>107.41130306010659</c:v>
                </c:pt>
                <c:pt idx="13">
                  <c:v>107.20525232201854</c:v>
                </c:pt>
                <c:pt idx="14">
                  <c:v>112.57444365861627</c:v>
                </c:pt>
                <c:pt idx="15">
                  <c:v>107.93366764047163</c:v>
                </c:pt>
                <c:pt idx="16">
                  <c:v>111.96933492604887</c:v>
                </c:pt>
                <c:pt idx="17">
                  <c:v>109.27844652827736</c:v>
                </c:pt>
                <c:pt idx="18">
                  <c:v>120.60791793400077</c:v>
                </c:pt>
                <c:pt idx="19">
                  <c:v>120.40008020196861</c:v>
                </c:pt>
                <c:pt idx="20">
                  <c:v>118.91179983115907</c:v>
                </c:pt>
                <c:pt idx="21">
                  <c:v>83.315878675780482</c:v>
                </c:pt>
                <c:pt idx="22">
                  <c:v>47.807242797841916</c:v>
                </c:pt>
                <c:pt idx="23">
                  <c:v>60.476359330052631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'06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'!$AM$9:$AM$32</c:f>
              <c:numCache>
                <c:formatCode>0.00</c:formatCode>
                <c:ptCount val="24"/>
                <c:pt idx="0">
                  <c:v>143.8183734609126</c:v>
                </c:pt>
                <c:pt idx="1">
                  <c:v>139.91183044984732</c:v>
                </c:pt>
                <c:pt idx="2">
                  <c:v>140.34801230510647</c:v>
                </c:pt>
                <c:pt idx="3">
                  <c:v>143.08326438064324</c:v>
                </c:pt>
                <c:pt idx="4">
                  <c:v>139.70059344308001</c:v>
                </c:pt>
                <c:pt idx="5">
                  <c:v>141.26613510046664</c:v>
                </c:pt>
                <c:pt idx="6">
                  <c:v>133.98469746106744</c:v>
                </c:pt>
                <c:pt idx="7">
                  <c:v>154.80204022422618</c:v>
                </c:pt>
                <c:pt idx="8">
                  <c:v>167.3602390995797</c:v>
                </c:pt>
                <c:pt idx="9">
                  <c:v>158.83439299565617</c:v>
                </c:pt>
                <c:pt idx="10">
                  <c:v>164.77830471333178</c:v>
                </c:pt>
                <c:pt idx="11">
                  <c:v>162.86619258228188</c:v>
                </c:pt>
                <c:pt idx="12">
                  <c:v>167.90721274565414</c:v>
                </c:pt>
                <c:pt idx="13">
                  <c:v>163.86561612169464</c:v>
                </c:pt>
                <c:pt idx="14">
                  <c:v>179.74437947044498</c:v>
                </c:pt>
                <c:pt idx="15">
                  <c:v>183.65615438230279</c:v>
                </c:pt>
                <c:pt idx="16">
                  <c:v>173.70099790461177</c:v>
                </c:pt>
                <c:pt idx="17">
                  <c:v>172.6302402604918</c:v>
                </c:pt>
                <c:pt idx="18">
                  <c:v>181.73223986207518</c:v>
                </c:pt>
                <c:pt idx="19">
                  <c:v>173.81414577778145</c:v>
                </c:pt>
                <c:pt idx="20">
                  <c:v>169.48013727262435</c:v>
                </c:pt>
                <c:pt idx="21">
                  <c:v>165.50586709918556</c:v>
                </c:pt>
                <c:pt idx="22">
                  <c:v>159.21839802512446</c:v>
                </c:pt>
                <c:pt idx="23">
                  <c:v>140.53258279102872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'06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'!$F$9:$F$32</c:f>
              <c:numCache>
                <c:formatCode>General</c:formatCode>
                <c:ptCount val="24"/>
                <c:pt idx="0">
                  <c:v>237.11</c:v>
                </c:pt>
                <c:pt idx="1">
                  <c:v>232.81</c:v>
                </c:pt>
                <c:pt idx="2">
                  <c:v>222.4</c:v>
                </c:pt>
                <c:pt idx="3">
                  <c:v>218.87</c:v>
                </c:pt>
                <c:pt idx="4">
                  <c:v>224.18</c:v>
                </c:pt>
                <c:pt idx="5">
                  <c:v>226.28</c:v>
                </c:pt>
                <c:pt idx="6">
                  <c:v>207.1</c:v>
                </c:pt>
                <c:pt idx="7">
                  <c:v>215.74</c:v>
                </c:pt>
                <c:pt idx="8">
                  <c:v>234.69</c:v>
                </c:pt>
                <c:pt idx="9">
                  <c:v>199.96</c:v>
                </c:pt>
                <c:pt idx="10">
                  <c:v>195.54</c:v>
                </c:pt>
                <c:pt idx="11">
                  <c:v>193.25</c:v>
                </c:pt>
                <c:pt idx="12">
                  <c:v>142.22999999999999</c:v>
                </c:pt>
                <c:pt idx="13">
                  <c:v>170.43</c:v>
                </c:pt>
                <c:pt idx="14">
                  <c:v>180.27</c:v>
                </c:pt>
                <c:pt idx="15">
                  <c:v>207.52</c:v>
                </c:pt>
                <c:pt idx="16">
                  <c:v>233.71</c:v>
                </c:pt>
                <c:pt idx="17">
                  <c:v>227.19</c:v>
                </c:pt>
                <c:pt idx="18">
                  <c:v>267.52999999999997</c:v>
                </c:pt>
                <c:pt idx="19">
                  <c:v>263.58999999999997</c:v>
                </c:pt>
                <c:pt idx="20">
                  <c:v>260.85000000000002</c:v>
                </c:pt>
                <c:pt idx="21">
                  <c:v>229.67</c:v>
                </c:pt>
                <c:pt idx="22">
                  <c:v>187.38</c:v>
                </c:pt>
                <c:pt idx="23">
                  <c:v>196.94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'06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'!$G$9:$G$32</c:f>
              <c:numCache>
                <c:formatCode>0.00</c:formatCode>
                <c:ptCount val="24"/>
                <c:pt idx="0">
                  <c:v>149.58903145077699</c:v>
                </c:pt>
                <c:pt idx="1">
                  <c:v>143.78102233496708</c:v>
                </c:pt>
                <c:pt idx="2">
                  <c:v>141.31497714879163</c:v>
                </c:pt>
                <c:pt idx="3">
                  <c:v>139.88090605266547</c:v>
                </c:pt>
                <c:pt idx="4">
                  <c:v>142.11371459425905</c:v>
                </c:pt>
                <c:pt idx="5">
                  <c:v>136.07859826534798</c:v>
                </c:pt>
                <c:pt idx="6">
                  <c:v>133.96665577700273</c:v>
                </c:pt>
                <c:pt idx="7">
                  <c:v>149.98838782845471</c:v>
                </c:pt>
                <c:pt idx="8">
                  <c:v>157.87847988333209</c:v>
                </c:pt>
                <c:pt idx="9">
                  <c:v>143.84379590029073</c:v>
                </c:pt>
                <c:pt idx="10">
                  <c:v>139.15395621842356</c:v>
                </c:pt>
                <c:pt idx="11">
                  <c:v>133.27230556413016</c:v>
                </c:pt>
                <c:pt idx="12">
                  <c:v>88.67071065261122</c:v>
                </c:pt>
                <c:pt idx="13">
                  <c:v>116.70121330224221</c:v>
                </c:pt>
                <c:pt idx="14">
                  <c:v>126.69085183331113</c:v>
                </c:pt>
                <c:pt idx="15">
                  <c:v>133.09563983119764</c:v>
                </c:pt>
                <c:pt idx="16">
                  <c:v>137.83772260703898</c:v>
                </c:pt>
                <c:pt idx="17">
                  <c:v>133.37094409664002</c:v>
                </c:pt>
                <c:pt idx="18">
                  <c:v>156.28538831598237</c:v>
                </c:pt>
                <c:pt idx="19">
                  <c:v>159.47506846145362</c:v>
                </c:pt>
                <c:pt idx="20">
                  <c:v>154.43677274066178</c:v>
                </c:pt>
                <c:pt idx="21">
                  <c:v>124.67267197670712</c:v>
                </c:pt>
                <c:pt idx="22">
                  <c:v>97.269987443426032</c:v>
                </c:pt>
                <c:pt idx="23">
                  <c:v>118.90771323539671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'06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'!$H$9:$H$32</c:f>
              <c:numCache>
                <c:formatCode>0.00</c:formatCode>
                <c:ptCount val="24"/>
                <c:pt idx="0">
                  <c:v>78.331899324789987</c:v>
                </c:pt>
                <c:pt idx="1">
                  <c:v>80.003305849306784</c:v>
                </c:pt>
                <c:pt idx="2">
                  <c:v>72.454924346863777</c:v>
                </c:pt>
                <c:pt idx="3">
                  <c:v>70.493133030320095</c:v>
                </c:pt>
                <c:pt idx="4">
                  <c:v>73.36854808914299</c:v>
                </c:pt>
                <c:pt idx="5">
                  <c:v>81.409806035288611</c:v>
                </c:pt>
                <c:pt idx="6">
                  <c:v>64.947457419130728</c:v>
                </c:pt>
                <c:pt idx="7">
                  <c:v>56.474384306519397</c:v>
                </c:pt>
                <c:pt idx="8">
                  <c:v>66.443707121557807</c:v>
                </c:pt>
                <c:pt idx="9">
                  <c:v>46.802876783758812</c:v>
                </c:pt>
                <c:pt idx="10">
                  <c:v>47.114515829455527</c:v>
                </c:pt>
                <c:pt idx="11">
                  <c:v>50.502109535171577</c:v>
                </c:pt>
                <c:pt idx="12">
                  <c:v>46.143989073662127</c:v>
                </c:pt>
                <c:pt idx="13">
                  <c:v>45.183773650567431</c:v>
                </c:pt>
                <c:pt idx="14">
                  <c:v>45.026915269814751</c:v>
                </c:pt>
                <c:pt idx="15">
                  <c:v>65.233739608672025</c:v>
                </c:pt>
                <c:pt idx="16">
                  <c:v>86.340042741234825</c:v>
                </c:pt>
                <c:pt idx="17">
                  <c:v>84.919889935531316</c:v>
                </c:pt>
                <c:pt idx="18">
                  <c:v>100.88664967254491</c:v>
                </c:pt>
                <c:pt idx="19">
                  <c:v>93.906687389990395</c:v>
                </c:pt>
                <c:pt idx="20">
                  <c:v>96.309101586498841</c:v>
                </c:pt>
                <c:pt idx="21">
                  <c:v>96.078022440765167</c:v>
                </c:pt>
                <c:pt idx="22">
                  <c:v>82.797689370930513</c:v>
                </c:pt>
                <c:pt idx="23">
                  <c:v>70.356693493602165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'06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'!$I$9:$I$32</c:f>
              <c:numCache>
                <c:formatCode>0.00</c:formatCode>
                <c:ptCount val="24"/>
                <c:pt idx="0">
                  <c:v>9.1890692244330321</c:v>
                </c:pt>
                <c:pt idx="1">
                  <c:v>9.0256718157261187</c:v>
                </c:pt>
                <c:pt idx="2">
                  <c:v>8.630098504344593</c:v>
                </c:pt>
                <c:pt idx="3">
                  <c:v>8.4959609170144201</c:v>
                </c:pt>
                <c:pt idx="4">
                  <c:v>8.6977373165979568</c:v>
                </c:pt>
                <c:pt idx="5">
                  <c:v>8.7915956993633895</c:v>
                </c:pt>
                <c:pt idx="6">
                  <c:v>8.1858868038665289</c:v>
                </c:pt>
                <c:pt idx="7">
                  <c:v>9.2772278650258979</c:v>
                </c:pt>
                <c:pt idx="8">
                  <c:v>10.367812995110134</c:v>
                </c:pt>
                <c:pt idx="9">
                  <c:v>9.3133273159504508</c:v>
                </c:pt>
                <c:pt idx="10">
                  <c:v>9.2715279521209109</c:v>
                </c:pt>
                <c:pt idx="11">
                  <c:v>9.4755849006982285</c:v>
                </c:pt>
                <c:pt idx="12">
                  <c:v>7.4153002737266753</c:v>
                </c:pt>
                <c:pt idx="13">
                  <c:v>8.5450130471903982</c:v>
                </c:pt>
                <c:pt idx="14">
                  <c:v>8.5522328968741341</c:v>
                </c:pt>
                <c:pt idx="15">
                  <c:v>9.190620560130359</c:v>
                </c:pt>
                <c:pt idx="16">
                  <c:v>9.5322346517261884</c:v>
                </c:pt>
                <c:pt idx="17">
                  <c:v>8.8991659678286545</c:v>
                </c:pt>
                <c:pt idx="18">
                  <c:v>10.357962011472669</c:v>
                </c:pt>
                <c:pt idx="19">
                  <c:v>10.208244148555966</c:v>
                </c:pt>
                <c:pt idx="20">
                  <c:v>10.10412567283942</c:v>
                </c:pt>
                <c:pt idx="21">
                  <c:v>8.9193055825277021</c:v>
                </c:pt>
                <c:pt idx="22">
                  <c:v>7.3123231856434252</c:v>
                </c:pt>
                <c:pt idx="23">
                  <c:v>7.6755932710010946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'06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</c:v>
                </c:pt>
                <c:pt idx="7">
                  <c:v>5.6</c:v>
                </c:pt>
                <c:pt idx="8">
                  <c:v>14.7</c:v>
                </c:pt>
                <c:pt idx="9">
                  <c:v>14.6</c:v>
                </c:pt>
                <c:pt idx="10">
                  <c:v>9.1</c:v>
                </c:pt>
                <c:pt idx="11">
                  <c:v>20.3</c:v>
                </c:pt>
                <c:pt idx="12">
                  <c:v>13.3</c:v>
                </c:pt>
                <c:pt idx="13">
                  <c:v>15.3</c:v>
                </c:pt>
                <c:pt idx="14">
                  <c:v>7.3</c:v>
                </c:pt>
                <c:pt idx="15">
                  <c:v>6.2</c:v>
                </c:pt>
                <c:pt idx="16">
                  <c:v>3.5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'06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'06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'06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'06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MAR 23 '!$AJ$9:$AJ$32</c:f>
              <c:numCache>
                <c:formatCode>0.00</c:formatCode>
                <c:ptCount val="24"/>
                <c:pt idx="0">
                  <c:v>149.58903145077699</c:v>
                </c:pt>
                <c:pt idx="1">
                  <c:v>143.78102233496708</c:v>
                </c:pt>
                <c:pt idx="2">
                  <c:v>141.31497714879163</c:v>
                </c:pt>
                <c:pt idx="3">
                  <c:v>139.88090605266547</c:v>
                </c:pt>
                <c:pt idx="4">
                  <c:v>142.11371459425905</c:v>
                </c:pt>
                <c:pt idx="5">
                  <c:v>136.07859826534798</c:v>
                </c:pt>
                <c:pt idx="6">
                  <c:v>135.16665577700272</c:v>
                </c:pt>
                <c:pt idx="7">
                  <c:v>155.5883878284547</c:v>
                </c:pt>
                <c:pt idx="8">
                  <c:v>172.57847988333208</c:v>
                </c:pt>
                <c:pt idx="9">
                  <c:v>158.44379590029072</c:v>
                </c:pt>
                <c:pt idx="10">
                  <c:v>148.25395621842355</c:v>
                </c:pt>
                <c:pt idx="11">
                  <c:v>153.57230556413018</c:v>
                </c:pt>
                <c:pt idx="12">
                  <c:v>101.97071065261122</c:v>
                </c:pt>
                <c:pt idx="13">
                  <c:v>132.00121330224221</c:v>
                </c:pt>
                <c:pt idx="14">
                  <c:v>133.99085183331113</c:v>
                </c:pt>
                <c:pt idx="15">
                  <c:v>139.29563983119763</c:v>
                </c:pt>
                <c:pt idx="16">
                  <c:v>141.33772260703898</c:v>
                </c:pt>
                <c:pt idx="17">
                  <c:v>133.37094409664002</c:v>
                </c:pt>
                <c:pt idx="18">
                  <c:v>156.28538831598237</c:v>
                </c:pt>
                <c:pt idx="19">
                  <c:v>159.47506846145362</c:v>
                </c:pt>
                <c:pt idx="20">
                  <c:v>154.43677274066178</c:v>
                </c:pt>
                <c:pt idx="21">
                  <c:v>124.67267197670712</c:v>
                </c:pt>
                <c:pt idx="22">
                  <c:v>97.269987443426032</c:v>
                </c:pt>
                <c:pt idx="23">
                  <c:v>118.90771323539671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'06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'06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MAR 23 '!$AL$9:$AL$32</c:f>
              <c:numCache>
                <c:formatCode>0.00</c:formatCode>
                <c:ptCount val="24"/>
                <c:pt idx="0">
                  <c:v>78.331899324789987</c:v>
                </c:pt>
                <c:pt idx="1">
                  <c:v>80.003305849306784</c:v>
                </c:pt>
                <c:pt idx="2">
                  <c:v>72.454924346863777</c:v>
                </c:pt>
                <c:pt idx="3">
                  <c:v>70.493133030320095</c:v>
                </c:pt>
                <c:pt idx="4">
                  <c:v>73.36854808914299</c:v>
                </c:pt>
                <c:pt idx="5">
                  <c:v>81.779806035288615</c:v>
                </c:pt>
                <c:pt idx="6">
                  <c:v>67.357457419130725</c:v>
                </c:pt>
                <c:pt idx="7">
                  <c:v>74.564384306519401</c:v>
                </c:pt>
                <c:pt idx="8">
                  <c:v>85.183707121557802</c:v>
                </c:pt>
                <c:pt idx="9">
                  <c:v>72.622876783758812</c:v>
                </c:pt>
                <c:pt idx="10">
                  <c:v>81.754515829455528</c:v>
                </c:pt>
                <c:pt idx="11">
                  <c:v>81.602109535171579</c:v>
                </c:pt>
                <c:pt idx="12">
                  <c:v>80.703989073662129</c:v>
                </c:pt>
                <c:pt idx="13">
                  <c:v>79.273773650567435</c:v>
                </c:pt>
                <c:pt idx="14">
                  <c:v>77.466915269814749</c:v>
                </c:pt>
                <c:pt idx="15">
                  <c:v>88.323739608672028</c:v>
                </c:pt>
                <c:pt idx="16">
                  <c:v>94.930042741234828</c:v>
                </c:pt>
                <c:pt idx="17">
                  <c:v>86.869889935531319</c:v>
                </c:pt>
                <c:pt idx="18">
                  <c:v>100.88664967254491</c:v>
                </c:pt>
                <c:pt idx="19">
                  <c:v>93.906687389990395</c:v>
                </c:pt>
                <c:pt idx="20">
                  <c:v>96.309101586498841</c:v>
                </c:pt>
                <c:pt idx="21">
                  <c:v>96.078022440765167</c:v>
                </c:pt>
                <c:pt idx="22">
                  <c:v>82.797689370930513</c:v>
                </c:pt>
                <c:pt idx="23">
                  <c:v>70.356693493602165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G46" sqref="G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425781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38" t="s">
        <v>103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</row>
    <row r="2" spans="1:54" ht="20.25" x14ac:dyDescent="0.25">
      <c r="A2" s="139">
        <v>44991</v>
      </c>
      <c r="B2" s="139"/>
      <c r="C2" s="139"/>
      <c r="D2" s="139"/>
      <c r="E2" s="139"/>
      <c r="F2" s="139"/>
      <c r="G2" s="139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0" t="s">
        <v>0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69" t="s">
        <v>91</v>
      </c>
      <c r="AG4" s="170"/>
      <c r="AH4" s="170"/>
      <c r="AI4" s="170"/>
      <c r="AJ4" s="145" t="s">
        <v>104</v>
      </c>
      <c r="AK4" s="146"/>
      <c r="AL4" s="145" t="s">
        <v>105</v>
      </c>
      <c r="AM4" s="146"/>
      <c r="AN4" s="132" t="s">
        <v>69</v>
      </c>
      <c r="AO4" s="133"/>
      <c r="AP4" s="133"/>
      <c r="AQ4" s="133"/>
      <c r="AR4" s="133"/>
      <c r="AS4" s="134"/>
    </row>
    <row r="5" spans="1:54" ht="15.75" customHeight="1" thickBot="1" x14ac:dyDescent="0.3">
      <c r="B5" s="142"/>
      <c r="C5" s="143"/>
      <c r="D5" s="143"/>
      <c r="E5" s="143"/>
      <c r="F5" s="143"/>
      <c r="G5" s="143"/>
      <c r="H5" s="143"/>
      <c r="I5" s="143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71"/>
      <c r="AG5" s="172"/>
      <c r="AH5" s="172"/>
      <c r="AI5" s="172"/>
      <c r="AJ5" s="147"/>
      <c r="AK5" s="148"/>
      <c r="AL5" s="147"/>
      <c r="AM5" s="148"/>
      <c r="AN5" s="135"/>
      <c r="AO5" s="136"/>
      <c r="AP5" s="136"/>
      <c r="AQ5" s="136"/>
      <c r="AR5" s="136"/>
      <c r="AS5" s="137"/>
    </row>
    <row r="6" spans="1:54" ht="18.75" customHeight="1" thickBot="1" x14ac:dyDescent="0.3">
      <c r="B6" s="160" t="s">
        <v>1</v>
      </c>
      <c r="C6" s="161"/>
      <c r="D6" s="161"/>
      <c r="E6" s="161"/>
      <c r="F6" s="161"/>
      <c r="G6" s="161"/>
      <c r="H6" s="161"/>
      <c r="I6" s="162"/>
      <c r="J6" s="160" t="s">
        <v>74</v>
      </c>
      <c r="K6" s="163"/>
      <c r="L6" s="161"/>
      <c r="M6" s="161"/>
      <c r="N6" s="161"/>
      <c r="O6" s="161"/>
      <c r="P6" s="162"/>
      <c r="Q6" s="164"/>
      <c r="R6" s="154" t="s">
        <v>92</v>
      </c>
      <c r="S6" s="155"/>
      <c r="T6" s="155"/>
      <c r="U6" s="155"/>
      <c r="V6" s="155"/>
      <c r="W6" s="155"/>
      <c r="X6" s="155"/>
      <c r="Y6" s="155"/>
      <c r="Z6" s="154" t="s">
        <v>93</v>
      </c>
      <c r="AA6" s="155"/>
      <c r="AB6" s="155"/>
      <c r="AC6" s="155"/>
      <c r="AD6" s="155"/>
      <c r="AE6" s="155"/>
      <c r="AF6" s="156" t="s">
        <v>14</v>
      </c>
      <c r="AG6" s="157"/>
      <c r="AH6" s="165" t="s">
        <v>11</v>
      </c>
      <c r="AI6" s="166"/>
      <c r="AJ6" s="147"/>
      <c r="AK6" s="148"/>
      <c r="AL6" s="147"/>
      <c r="AM6" s="148"/>
      <c r="AN6" s="135"/>
      <c r="AO6" s="136"/>
      <c r="AP6" s="136"/>
      <c r="AQ6" s="136"/>
      <c r="AR6" s="136"/>
      <c r="AS6" s="137"/>
    </row>
    <row r="7" spans="1:54" ht="36.75" customHeight="1" thickBot="1" x14ac:dyDescent="0.3">
      <c r="B7" s="201" t="s">
        <v>12</v>
      </c>
      <c r="C7" s="202"/>
      <c r="D7" s="202"/>
      <c r="E7" s="203"/>
      <c r="F7" s="202" t="s">
        <v>13</v>
      </c>
      <c r="G7" s="202"/>
      <c r="H7" s="202"/>
      <c r="I7" s="204"/>
      <c r="J7" s="176" t="s">
        <v>7</v>
      </c>
      <c r="K7" s="152"/>
      <c r="L7" s="151" t="s">
        <v>8</v>
      </c>
      <c r="M7" s="152"/>
      <c r="N7" s="151" t="s">
        <v>9</v>
      </c>
      <c r="O7" s="152"/>
      <c r="P7" s="151" t="s">
        <v>10</v>
      </c>
      <c r="Q7" s="153"/>
      <c r="R7" s="176" t="s">
        <v>4</v>
      </c>
      <c r="S7" s="177"/>
      <c r="T7" s="177"/>
      <c r="U7" s="177"/>
      <c r="V7" s="177"/>
      <c r="W7" s="177"/>
      <c r="X7" s="151" t="s">
        <v>90</v>
      </c>
      <c r="Y7" s="153"/>
      <c r="Z7" s="176" t="s">
        <v>3</v>
      </c>
      <c r="AA7" s="177"/>
      <c r="AB7" s="177"/>
      <c r="AC7" s="152"/>
      <c r="AD7" s="205" t="s">
        <v>90</v>
      </c>
      <c r="AE7" s="205"/>
      <c r="AF7" s="158"/>
      <c r="AG7" s="159"/>
      <c r="AH7" s="167"/>
      <c r="AI7" s="168"/>
      <c r="AJ7" s="149"/>
      <c r="AK7" s="150"/>
      <c r="AL7" s="149"/>
      <c r="AM7" s="150"/>
      <c r="AN7" s="135"/>
      <c r="AO7" s="136"/>
      <c r="AP7" s="136"/>
      <c r="AQ7" s="136"/>
      <c r="AR7" s="136"/>
      <c r="AS7" s="137"/>
    </row>
    <row r="8" spans="1:54" ht="34.5" thickTop="1" thickBot="1" x14ac:dyDescent="0.3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16.12</v>
      </c>
      <c r="C9" s="51">
        <f t="shared" ref="C9:C32" si="0">AK9-AE9</f>
        <v>4.7093621943621997</v>
      </c>
      <c r="D9" s="52">
        <f t="shared" ref="D9:D32" si="1">AM9-Y9</f>
        <v>24.538373460912595</v>
      </c>
      <c r="E9" s="59">
        <f t="shared" ref="E9:E32" si="2">(AG9+AI9)-Q9</f>
        <v>-13.127735655274794</v>
      </c>
      <c r="F9" s="76">
        <v>237.11</v>
      </c>
      <c r="G9" s="52">
        <f t="shared" ref="G9:G32" si="3">AJ9-AD9</f>
        <v>149.58903145077699</v>
      </c>
      <c r="H9" s="52">
        <f t="shared" ref="H9:H32" si="4">AL9-X9</f>
        <v>78.331899324789987</v>
      </c>
      <c r="I9" s="53">
        <f t="shared" ref="I9:I32" si="5">(AH9+AF9)-P9</f>
        <v>9.1890692244330321</v>
      </c>
      <c r="J9" s="58">
        <v>0</v>
      </c>
      <c r="K9" s="84">
        <v>19.91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19.91</v>
      </c>
      <c r="R9" s="91">
        <v>0</v>
      </c>
      <c r="S9" s="84">
        <v>0</v>
      </c>
      <c r="T9" s="84">
        <v>0</v>
      </c>
      <c r="U9" s="84">
        <v>56.08</v>
      </c>
      <c r="V9" s="68">
        <v>0</v>
      </c>
      <c r="W9" s="90">
        <v>63.2</v>
      </c>
      <c r="X9" s="94">
        <f>R9+T9+V9</f>
        <v>0</v>
      </c>
      <c r="Y9" s="95">
        <f>S9+U9+W9</f>
        <v>119.28</v>
      </c>
      <c r="Z9" s="91">
        <v>0</v>
      </c>
      <c r="AA9" s="84">
        <v>0</v>
      </c>
      <c r="AB9" s="84">
        <v>0</v>
      </c>
      <c r="AC9" s="84">
        <v>73.58</v>
      </c>
      <c r="AD9" s="96">
        <f>Z9+AB9</f>
        <v>0</v>
      </c>
      <c r="AE9" s="52">
        <f>AA9+AC9</f>
        <v>73.58</v>
      </c>
      <c r="AF9" s="211">
        <v>0.18580981182795686</v>
      </c>
      <c r="AG9" s="212">
        <v>0.38345564516129038</v>
      </c>
      <c r="AH9" s="54">
        <f t="shared" ref="AH9:AH32" si="6">(F9+P9+X9+AD9)-(AJ9+AL9+AF9)</f>
        <v>9.0032594126050753</v>
      </c>
      <c r="AI9" s="63">
        <f t="shared" ref="AI9:AI32" si="7">(B9+Q9+Y9+AE9)-(AM9+AK9+AG9)</f>
        <v>6.3988086995639151</v>
      </c>
      <c r="AJ9" s="64">
        <v>149.58903145077699</v>
      </c>
      <c r="AK9" s="61">
        <v>78.289362194362198</v>
      </c>
      <c r="AL9" s="66">
        <v>78.331899324789987</v>
      </c>
      <c r="AM9" s="61">
        <v>143.8183734609126</v>
      </c>
      <c r="AS9" s="118"/>
      <c r="BA9" s="42"/>
      <c r="BB9" s="42"/>
    </row>
    <row r="10" spans="1:54" ht="15.75" x14ac:dyDescent="0.25">
      <c r="A10" s="25">
        <v>2</v>
      </c>
      <c r="B10" s="69">
        <v>11.28</v>
      </c>
      <c r="C10" s="51">
        <f t="shared" si="0"/>
        <v>4.7262501531755987</v>
      </c>
      <c r="D10" s="52">
        <f t="shared" si="1"/>
        <v>20.081830449847317</v>
      </c>
      <c r="E10" s="59">
        <f t="shared" si="2"/>
        <v>-13.528080603022918</v>
      </c>
      <c r="F10" s="68">
        <v>232.81</v>
      </c>
      <c r="G10" s="52">
        <f t="shared" si="3"/>
        <v>143.78102233496708</v>
      </c>
      <c r="H10" s="52">
        <f t="shared" si="4"/>
        <v>80.003305849306784</v>
      </c>
      <c r="I10" s="53">
        <f t="shared" si="5"/>
        <v>9.0256718157261187</v>
      </c>
      <c r="J10" s="58">
        <v>0</v>
      </c>
      <c r="K10" s="81">
        <v>20.16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20.16</v>
      </c>
      <c r="R10" s="91">
        <v>0</v>
      </c>
      <c r="S10" s="84">
        <v>0</v>
      </c>
      <c r="T10" s="84">
        <v>0</v>
      </c>
      <c r="U10" s="84">
        <v>56.23</v>
      </c>
      <c r="V10" s="84">
        <v>0</v>
      </c>
      <c r="W10" s="84">
        <v>63.6</v>
      </c>
      <c r="X10" s="94">
        <f t="shared" ref="X10:X32" si="10">R10+T10+V10</f>
        <v>0</v>
      </c>
      <c r="Y10" s="95">
        <f t="shared" ref="Y10:Y32" si="11">S10+U10+W10</f>
        <v>119.83</v>
      </c>
      <c r="Z10" s="91">
        <v>0</v>
      </c>
      <c r="AA10" s="84">
        <v>0</v>
      </c>
      <c r="AB10" s="84">
        <v>0</v>
      </c>
      <c r="AC10" s="84">
        <v>72.25</v>
      </c>
      <c r="AD10" s="96">
        <f t="shared" ref="AD10:AD32" si="12">Z10+AB10</f>
        <v>0</v>
      </c>
      <c r="AE10" s="52">
        <f t="shared" ref="AE10:AE32" si="13">AA10+AC10</f>
        <v>72.25</v>
      </c>
      <c r="AF10" s="213">
        <v>0.18580981182795686</v>
      </c>
      <c r="AG10" s="214">
        <v>0.38345564516129038</v>
      </c>
      <c r="AH10" s="54">
        <f t="shared" si="6"/>
        <v>8.8398620038981619</v>
      </c>
      <c r="AI10" s="63">
        <f t="shared" si="7"/>
        <v>6.2484637518157911</v>
      </c>
      <c r="AJ10" s="64">
        <v>143.78102233496708</v>
      </c>
      <c r="AK10" s="61">
        <v>76.976250153175599</v>
      </c>
      <c r="AL10" s="66">
        <v>80.003305849306784</v>
      </c>
      <c r="AM10" s="61">
        <v>139.91183044984732</v>
      </c>
      <c r="AS10" s="118"/>
      <c r="BA10" s="42"/>
      <c r="BB10" s="42"/>
    </row>
    <row r="11" spans="1:54" ht="15" customHeight="1" x14ac:dyDescent="0.25">
      <c r="A11" s="25">
        <v>3</v>
      </c>
      <c r="B11" s="69">
        <v>12.65</v>
      </c>
      <c r="C11" s="51">
        <f t="shared" si="0"/>
        <v>4.0321070612251475</v>
      </c>
      <c r="D11" s="52">
        <f t="shared" si="1"/>
        <v>21.928012305106463</v>
      </c>
      <c r="E11" s="59">
        <f t="shared" si="2"/>
        <v>-13.310119366331627</v>
      </c>
      <c r="F11" s="68">
        <v>222.4</v>
      </c>
      <c r="G11" s="52">
        <f t="shared" si="3"/>
        <v>141.31497714879163</v>
      </c>
      <c r="H11" s="52">
        <f t="shared" si="4"/>
        <v>72.454924346863777</v>
      </c>
      <c r="I11" s="53">
        <f t="shared" si="5"/>
        <v>8.630098504344593</v>
      </c>
      <c r="J11" s="58">
        <v>0</v>
      </c>
      <c r="K11" s="81">
        <v>19.93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19.93</v>
      </c>
      <c r="R11" s="91">
        <v>0</v>
      </c>
      <c r="S11" s="84">
        <v>0</v>
      </c>
      <c r="T11" s="84">
        <v>0</v>
      </c>
      <c r="U11" s="84">
        <v>55.99</v>
      </c>
      <c r="V11" s="84">
        <v>0</v>
      </c>
      <c r="W11" s="84">
        <v>62.43</v>
      </c>
      <c r="X11" s="94">
        <f t="shared" si="10"/>
        <v>0</v>
      </c>
      <c r="Y11" s="95">
        <f t="shared" si="11"/>
        <v>118.42</v>
      </c>
      <c r="Z11" s="91">
        <v>0</v>
      </c>
      <c r="AA11" s="84">
        <v>0</v>
      </c>
      <c r="AB11" s="84">
        <v>0</v>
      </c>
      <c r="AC11" s="84">
        <v>72.09</v>
      </c>
      <c r="AD11" s="96">
        <f t="shared" si="12"/>
        <v>0</v>
      </c>
      <c r="AE11" s="52">
        <f t="shared" si="13"/>
        <v>72.09</v>
      </c>
      <c r="AF11" s="213">
        <v>0.18580981182795686</v>
      </c>
      <c r="AG11" s="214">
        <v>0.38345564516129038</v>
      </c>
      <c r="AH11" s="54">
        <f t="shared" si="6"/>
        <v>8.4442886925166363</v>
      </c>
      <c r="AI11" s="63">
        <f t="shared" si="7"/>
        <v>6.2364249885070819</v>
      </c>
      <c r="AJ11" s="64">
        <v>141.31497714879163</v>
      </c>
      <c r="AK11" s="61">
        <v>76.122107061225151</v>
      </c>
      <c r="AL11" s="66">
        <v>72.454924346863777</v>
      </c>
      <c r="AM11" s="61">
        <v>140.34801230510647</v>
      </c>
      <c r="AS11" s="118"/>
      <c r="BA11" s="42"/>
      <c r="BB11" s="42"/>
    </row>
    <row r="12" spans="1:54" ht="15" customHeight="1" x14ac:dyDescent="0.25">
      <c r="A12" s="25">
        <v>4</v>
      </c>
      <c r="B12" s="69">
        <v>10.33</v>
      </c>
      <c r="C12" s="51">
        <f t="shared" si="0"/>
        <v>0.42373220739609962</v>
      </c>
      <c r="D12" s="52">
        <f t="shared" si="1"/>
        <v>23.24326438064324</v>
      </c>
      <c r="E12" s="59">
        <f t="shared" si="2"/>
        <v>-13.336996588039362</v>
      </c>
      <c r="F12" s="68">
        <v>218.87</v>
      </c>
      <c r="G12" s="52">
        <f t="shared" si="3"/>
        <v>139.88090605266547</v>
      </c>
      <c r="H12" s="52">
        <f t="shared" si="4"/>
        <v>70.493133030320095</v>
      </c>
      <c r="I12" s="53">
        <f t="shared" si="5"/>
        <v>8.4959609170144201</v>
      </c>
      <c r="J12" s="58">
        <v>0</v>
      </c>
      <c r="K12" s="81">
        <v>19.93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19.93</v>
      </c>
      <c r="R12" s="91">
        <v>0</v>
      </c>
      <c r="S12" s="84">
        <v>0</v>
      </c>
      <c r="T12" s="84">
        <v>0</v>
      </c>
      <c r="U12" s="84">
        <v>55.94</v>
      </c>
      <c r="V12" s="84">
        <v>0</v>
      </c>
      <c r="W12" s="84">
        <v>63.9</v>
      </c>
      <c r="X12" s="94">
        <f t="shared" si="10"/>
        <v>0</v>
      </c>
      <c r="Y12" s="95">
        <f t="shared" si="11"/>
        <v>119.84</v>
      </c>
      <c r="Z12" s="91">
        <v>0</v>
      </c>
      <c r="AA12" s="84">
        <v>0</v>
      </c>
      <c r="AB12" s="84">
        <v>0</v>
      </c>
      <c r="AC12" s="84">
        <v>72.03</v>
      </c>
      <c r="AD12" s="96">
        <f t="shared" si="12"/>
        <v>0</v>
      </c>
      <c r="AE12" s="52">
        <f t="shared" si="13"/>
        <v>72.03</v>
      </c>
      <c r="AF12" s="213">
        <v>0.18580981182795686</v>
      </c>
      <c r="AG12" s="214">
        <v>0.38345564516129038</v>
      </c>
      <c r="AH12" s="54">
        <f t="shared" si="6"/>
        <v>8.3101511051864634</v>
      </c>
      <c r="AI12" s="63">
        <f t="shared" si="7"/>
        <v>6.2095477667993464</v>
      </c>
      <c r="AJ12" s="64">
        <v>139.88090605266547</v>
      </c>
      <c r="AK12" s="61">
        <v>72.453732207396101</v>
      </c>
      <c r="AL12" s="66">
        <v>70.493133030320095</v>
      </c>
      <c r="AM12" s="61">
        <v>143.08326438064324</v>
      </c>
      <c r="AS12" s="118"/>
      <c r="BA12" s="42"/>
      <c r="BB12" s="42"/>
    </row>
    <row r="13" spans="1:54" ht="15.75" x14ac:dyDescent="0.25">
      <c r="A13" s="25">
        <v>5</v>
      </c>
      <c r="B13" s="69">
        <v>20.190000000000001</v>
      </c>
      <c r="C13" s="51">
        <f t="shared" si="0"/>
        <v>-0.96437272867699164</v>
      </c>
      <c r="D13" s="52">
        <f t="shared" si="1"/>
        <v>34.630593443080016</v>
      </c>
      <c r="E13" s="59">
        <f t="shared" si="2"/>
        <v>-13.476220714403027</v>
      </c>
      <c r="F13" s="68">
        <v>224.18</v>
      </c>
      <c r="G13" s="52">
        <f t="shared" si="3"/>
        <v>142.11371459425905</v>
      </c>
      <c r="H13" s="52">
        <f t="shared" si="4"/>
        <v>73.36854808914299</v>
      </c>
      <c r="I13" s="53">
        <f t="shared" si="5"/>
        <v>8.6977373165979568</v>
      </c>
      <c r="J13" s="58">
        <v>0</v>
      </c>
      <c r="K13" s="81">
        <v>19.920000000000002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19.920000000000002</v>
      </c>
      <c r="R13" s="91">
        <v>0</v>
      </c>
      <c r="S13" s="84">
        <v>0</v>
      </c>
      <c r="T13" s="84">
        <v>0</v>
      </c>
      <c r="U13" s="84">
        <v>41.12</v>
      </c>
      <c r="V13" s="84">
        <v>0</v>
      </c>
      <c r="W13" s="84">
        <v>63.95</v>
      </c>
      <c r="X13" s="94">
        <f t="shared" si="10"/>
        <v>0</v>
      </c>
      <c r="Y13" s="95">
        <f t="shared" si="11"/>
        <v>105.07</v>
      </c>
      <c r="Z13" s="91">
        <v>0</v>
      </c>
      <c r="AA13" s="84">
        <v>0</v>
      </c>
      <c r="AB13" s="84">
        <v>0</v>
      </c>
      <c r="AC13" s="84">
        <v>71.62</v>
      </c>
      <c r="AD13" s="96">
        <f t="shared" si="12"/>
        <v>0</v>
      </c>
      <c r="AE13" s="52">
        <f t="shared" si="13"/>
        <v>71.62</v>
      </c>
      <c r="AF13" s="213">
        <v>0.18580981182795686</v>
      </c>
      <c r="AG13" s="214">
        <v>0.38345564516129038</v>
      </c>
      <c r="AH13" s="54">
        <f t="shared" si="6"/>
        <v>8.51192750477</v>
      </c>
      <c r="AI13" s="63">
        <f t="shared" si="7"/>
        <v>6.0603236404356835</v>
      </c>
      <c r="AJ13" s="64">
        <v>142.11371459425905</v>
      </c>
      <c r="AK13" s="61">
        <v>70.655627271323013</v>
      </c>
      <c r="AL13" s="66">
        <v>73.36854808914299</v>
      </c>
      <c r="AM13" s="61">
        <v>139.70059344308001</v>
      </c>
      <c r="AS13" s="118"/>
      <c r="BA13" s="42"/>
      <c r="BB13" s="42"/>
    </row>
    <row r="14" spans="1:54" ht="15.75" customHeight="1" x14ac:dyDescent="0.25">
      <c r="A14" s="25">
        <v>6</v>
      </c>
      <c r="B14" s="69">
        <v>21.7</v>
      </c>
      <c r="C14" s="51">
        <f t="shared" si="0"/>
        <v>-1.0630654457544182</v>
      </c>
      <c r="D14" s="52">
        <f t="shared" si="1"/>
        <v>36.216135100466644</v>
      </c>
      <c r="E14" s="59">
        <f t="shared" si="2"/>
        <v>-13.453069654712248</v>
      </c>
      <c r="F14" s="68">
        <v>226.28</v>
      </c>
      <c r="G14" s="52">
        <f t="shared" si="3"/>
        <v>136.07859826534798</v>
      </c>
      <c r="H14" s="52">
        <f t="shared" si="4"/>
        <v>81.409806035288611</v>
      </c>
      <c r="I14" s="53">
        <f t="shared" si="5"/>
        <v>8.7915956993633895</v>
      </c>
      <c r="J14" s="58">
        <v>0</v>
      </c>
      <c r="K14" s="81">
        <v>19.98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19.98</v>
      </c>
      <c r="R14" s="91">
        <v>0.37</v>
      </c>
      <c r="S14" s="84">
        <v>0</v>
      </c>
      <c r="T14" s="84">
        <v>0</v>
      </c>
      <c r="U14" s="84">
        <v>41.33</v>
      </c>
      <c r="V14" s="84">
        <v>0</v>
      </c>
      <c r="W14" s="84">
        <v>63.72</v>
      </c>
      <c r="X14" s="94">
        <f t="shared" si="10"/>
        <v>0.37</v>
      </c>
      <c r="Y14" s="95">
        <f t="shared" si="11"/>
        <v>105.05</v>
      </c>
      <c r="Z14" s="91">
        <v>0</v>
      </c>
      <c r="AA14" s="84">
        <v>0</v>
      </c>
      <c r="AB14" s="84">
        <v>0</v>
      </c>
      <c r="AC14" s="84">
        <v>73.040000000000006</v>
      </c>
      <c r="AD14" s="96">
        <f t="shared" si="12"/>
        <v>0</v>
      </c>
      <c r="AE14" s="52">
        <f t="shared" si="13"/>
        <v>73.040000000000006</v>
      </c>
      <c r="AF14" s="213">
        <v>0.18580981182795686</v>
      </c>
      <c r="AG14" s="214">
        <v>0.38345564516129038</v>
      </c>
      <c r="AH14" s="54">
        <f t="shared" si="6"/>
        <v>8.6057858875354327</v>
      </c>
      <c r="AI14" s="63">
        <f t="shared" si="7"/>
        <v>6.1434747001264611</v>
      </c>
      <c r="AJ14" s="64">
        <v>136.07859826534798</v>
      </c>
      <c r="AK14" s="61">
        <v>71.976934554245588</v>
      </c>
      <c r="AL14" s="66">
        <v>81.779806035288615</v>
      </c>
      <c r="AM14" s="61">
        <v>141.26613510046664</v>
      </c>
      <c r="AS14" s="118"/>
      <c r="BA14" s="42"/>
      <c r="BB14" s="42"/>
    </row>
    <row r="15" spans="1:54" ht="15.75" x14ac:dyDescent="0.25">
      <c r="A15" s="25">
        <v>7</v>
      </c>
      <c r="B15" s="69">
        <v>18.940000000000001</v>
      </c>
      <c r="C15" s="51">
        <f t="shared" si="0"/>
        <v>4.4158805878013254</v>
      </c>
      <c r="D15" s="52">
        <f t="shared" si="1"/>
        <v>28.084697461067435</v>
      </c>
      <c r="E15" s="59">
        <f t="shared" si="2"/>
        <v>-13.560578048868745</v>
      </c>
      <c r="F15" s="68">
        <v>207.1</v>
      </c>
      <c r="G15" s="52">
        <f t="shared" si="3"/>
        <v>133.96665577700273</v>
      </c>
      <c r="H15" s="52">
        <f t="shared" si="4"/>
        <v>64.947457419130728</v>
      </c>
      <c r="I15" s="53">
        <f t="shared" si="5"/>
        <v>8.1858868038665289</v>
      </c>
      <c r="J15" s="58">
        <v>0</v>
      </c>
      <c r="K15" s="81">
        <v>19.98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19.98</v>
      </c>
      <c r="R15" s="91">
        <v>2.41</v>
      </c>
      <c r="S15" s="84">
        <v>0</v>
      </c>
      <c r="T15" s="84">
        <v>0</v>
      </c>
      <c r="U15" s="84">
        <v>41.7</v>
      </c>
      <c r="V15" s="84">
        <v>0</v>
      </c>
      <c r="W15" s="84">
        <v>64.2</v>
      </c>
      <c r="X15" s="94">
        <f t="shared" si="10"/>
        <v>2.41</v>
      </c>
      <c r="Y15" s="95">
        <f t="shared" si="11"/>
        <v>105.9</v>
      </c>
      <c r="Z15" s="91">
        <v>1.2</v>
      </c>
      <c r="AA15" s="84">
        <v>0</v>
      </c>
      <c r="AB15" s="84">
        <v>0</v>
      </c>
      <c r="AC15" s="84">
        <v>71.11</v>
      </c>
      <c r="AD15" s="96">
        <f t="shared" si="12"/>
        <v>1.2</v>
      </c>
      <c r="AE15" s="52">
        <f t="shared" si="13"/>
        <v>71.11</v>
      </c>
      <c r="AF15" s="213">
        <v>0.18580981182795686</v>
      </c>
      <c r="AG15" s="214">
        <v>0.38345564516129038</v>
      </c>
      <c r="AH15" s="54">
        <f t="shared" si="6"/>
        <v>8.0000769920385721</v>
      </c>
      <c r="AI15" s="63">
        <f t="shared" si="7"/>
        <v>6.0359663059699642</v>
      </c>
      <c r="AJ15" s="64">
        <v>135.16665577700272</v>
      </c>
      <c r="AK15" s="61">
        <v>75.525880587801325</v>
      </c>
      <c r="AL15" s="66">
        <v>67.357457419130725</v>
      </c>
      <c r="AM15" s="61">
        <v>133.98469746106744</v>
      </c>
      <c r="AS15" s="118"/>
      <c r="BA15" s="42"/>
      <c r="BB15" s="42"/>
    </row>
    <row r="16" spans="1:54" ht="15.75" x14ac:dyDescent="0.25">
      <c r="A16" s="25">
        <v>8</v>
      </c>
      <c r="B16" s="69">
        <v>50.08</v>
      </c>
      <c r="C16" s="51">
        <f t="shared" si="0"/>
        <v>13.216019900185145</v>
      </c>
      <c r="D16" s="52">
        <f t="shared" si="1"/>
        <v>49.572040224226171</v>
      </c>
      <c r="E16" s="59">
        <f t="shared" si="2"/>
        <v>-12.708060124411315</v>
      </c>
      <c r="F16" s="68">
        <v>215.74</v>
      </c>
      <c r="G16" s="52">
        <f t="shared" si="3"/>
        <v>149.98838782845471</v>
      </c>
      <c r="H16" s="52">
        <f t="shared" si="4"/>
        <v>56.474384306519397</v>
      </c>
      <c r="I16" s="53">
        <f t="shared" si="5"/>
        <v>9.2772278650258979</v>
      </c>
      <c r="J16" s="58">
        <v>0</v>
      </c>
      <c r="K16" s="81">
        <v>19.98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19.98</v>
      </c>
      <c r="R16" s="91">
        <v>18.09</v>
      </c>
      <c r="S16" s="84">
        <v>0</v>
      </c>
      <c r="T16" s="84">
        <v>0</v>
      </c>
      <c r="U16" s="84">
        <v>41.7</v>
      </c>
      <c r="V16" s="84">
        <v>0</v>
      </c>
      <c r="W16" s="84">
        <v>63.53</v>
      </c>
      <c r="X16" s="94">
        <f t="shared" si="10"/>
        <v>18.09</v>
      </c>
      <c r="Y16" s="95">
        <f t="shared" si="11"/>
        <v>105.23</v>
      </c>
      <c r="Z16" s="91">
        <v>5.6</v>
      </c>
      <c r="AA16" s="84">
        <v>0</v>
      </c>
      <c r="AB16" s="84">
        <v>0</v>
      </c>
      <c r="AC16" s="84">
        <v>71.09</v>
      </c>
      <c r="AD16" s="96">
        <f t="shared" si="12"/>
        <v>5.6</v>
      </c>
      <c r="AE16" s="52">
        <f t="shared" si="13"/>
        <v>71.09</v>
      </c>
      <c r="AF16" s="213">
        <v>0.18580981182795686</v>
      </c>
      <c r="AG16" s="214">
        <v>0.38345564516129038</v>
      </c>
      <c r="AH16" s="54">
        <f t="shared" si="6"/>
        <v>9.0914180531979412</v>
      </c>
      <c r="AI16" s="63">
        <f t="shared" si="7"/>
        <v>6.8884842304273946</v>
      </c>
      <c r="AJ16" s="64">
        <v>155.5883878284547</v>
      </c>
      <c r="AK16" s="61">
        <v>84.306019900185149</v>
      </c>
      <c r="AL16" s="66">
        <v>74.564384306519401</v>
      </c>
      <c r="AM16" s="61">
        <v>154.80204022422618</v>
      </c>
      <c r="AS16" s="118"/>
      <c r="BA16" s="42"/>
      <c r="BB16" s="42"/>
    </row>
    <row r="17" spans="1:54" ht="15.75" x14ac:dyDescent="0.25">
      <c r="A17" s="25">
        <v>9</v>
      </c>
      <c r="B17" s="69">
        <v>42.77</v>
      </c>
      <c r="C17" s="51">
        <f t="shared" si="0"/>
        <v>-4.9287755337611827</v>
      </c>
      <c r="D17" s="52">
        <f t="shared" si="1"/>
        <v>59.8302390995797</v>
      </c>
      <c r="E17" s="59">
        <f t="shared" si="2"/>
        <v>-12.1314635658185</v>
      </c>
      <c r="F17" s="68">
        <v>234.69</v>
      </c>
      <c r="G17" s="52">
        <f t="shared" si="3"/>
        <v>157.87847988333209</v>
      </c>
      <c r="H17" s="52">
        <f t="shared" si="4"/>
        <v>66.443707121557807</v>
      </c>
      <c r="I17" s="53">
        <f t="shared" si="5"/>
        <v>10.367812995110134</v>
      </c>
      <c r="J17" s="58">
        <v>0</v>
      </c>
      <c r="K17" s="81">
        <v>19.96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19.96</v>
      </c>
      <c r="R17" s="91">
        <v>18.739999999999998</v>
      </c>
      <c r="S17" s="84">
        <v>0</v>
      </c>
      <c r="T17" s="84">
        <v>0</v>
      </c>
      <c r="U17" s="84">
        <v>45.23</v>
      </c>
      <c r="V17" s="84">
        <v>0</v>
      </c>
      <c r="W17" s="84">
        <v>62.3</v>
      </c>
      <c r="X17" s="94">
        <f t="shared" si="10"/>
        <v>18.739999999999998</v>
      </c>
      <c r="Y17" s="95">
        <f t="shared" si="11"/>
        <v>107.53</v>
      </c>
      <c r="Z17" s="91">
        <v>14.7</v>
      </c>
      <c r="AA17" s="84">
        <v>0</v>
      </c>
      <c r="AB17" s="84">
        <v>0</v>
      </c>
      <c r="AC17" s="84">
        <v>96</v>
      </c>
      <c r="AD17" s="96">
        <f t="shared" si="12"/>
        <v>14.7</v>
      </c>
      <c r="AE17" s="52">
        <f t="shared" si="13"/>
        <v>96</v>
      </c>
      <c r="AF17" s="213">
        <v>0.18580981182795686</v>
      </c>
      <c r="AG17" s="214">
        <v>0.38345564516129038</v>
      </c>
      <c r="AH17" s="54">
        <f t="shared" si="6"/>
        <v>10.182003183282177</v>
      </c>
      <c r="AI17" s="63">
        <f t="shared" si="7"/>
        <v>7.44508078902021</v>
      </c>
      <c r="AJ17" s="64">
        <v>172.57847988333208</v>
      </c>
      <c r="AK17" s="61">
        <v>91.071224466238817</v>
      </c>
      <c r="AL17" s="66">
        <v>85.183707121557802</v>
      </c>
      <c r="AM17" s="61">
        <v>167.3602390995797</v>
      </c>
      <c r="AS17" s="118"/>
      <c r="BA17" s="42"/>
      <c r="BB17" s="42"/>
    </row>
    <row r="18" spans="1:54" ht="15.75" x14ac:dyDescent="0.25">
      <c r="A18" s="25">
        <v>10</v>
      </c>
      <c r="B18" s="69">
        <v>30.36</v>
      </c>
      <c r="C18" s="51">
        <f t="shared" si="0"/>
        <v>2.2944612108404385</v>
      </c>
      <c r="D18" s="52">
        <f t="shared" si="1"/>
        <v>40.274392995656171</v>
      </c>
      <c r="E18" s="59">
        <f t="shared" si="2"/>
        <v>-12.208854206496628</v>
      </c>
      <c r="F18" s="68">
        <v>199.96</v>
      </c>
      <c r="G18" s="52">
        <f t="shared" si="3"/>
        <v>143.84379590029073</v>
      </c>
      <c r="H18" s="52">
        <f t="shared" si="4"/>
        <v>46.802876783758812</v>
      </c>
      <c r="I18" s="53">
        <f t="shared" si="5"/>
        <v>9.3133273159504508</v>
      </c>
      <c r="J18" s="58">
        <v>0</v>
      </c>
      <c r="K18" s="81">
        <v>19.91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19.91</v>
      </c>
      <c r="R18" s="91">
        <v>25.82</v>
      </c>
      <c r="S18" s="84">
        <v>0</v>
      </c>
      <c r="T18" s="84">
        <v>0</v>
      </c>
      <c r="U18" s="84">
        <v>56.19</v>
      </c>
      <c r="V18" s="84">
        <v>0</v>
      </c>
      <c r="W18" s="84">
        <v>62.37</v>
      </c>
      <c r="X18" s="94">
        <f t="shared" si="10"/>
        <v>25.82</v>
      </c>
      <c r="Y18" s="95">
        <f t="shared" si="11"/>
        <v>118.56</v>
      </c>
      <c r="Z18" s="91">
        <v>14.6</v>
      </c>
      <c r="AA18" s="84">
        <v>0</v>
      </c>
      <c r="AB18" s="84">
        <v>0</v>
      </c>
      <c r="AC18" s="84">
        <v>92.88</v>
      </c>
      <c r="AD18" s="96">
        <f t="shared" si="12"/>
        <v>14.6</v>
      </c>
      <c r="AE18" s="52">
        <f t="shared" si="13"/>
        <v>92.88</v>
      </c>
      <c r="AF18" s="213">
        <v>0.18580981182795686</v>
      </c>
      <c r="AG18" s="214">
        <v>0.38345564516129038</v>
      </c>
      <c r="AH18" s="54">
        <f t="shared" si="6"/>
        <v>9.1275175041224941</v>
      </c>
      <c r="AI18" s="63">
        <f t="shared" si="7"/>
        <v>7.3176901483420806</v>
      </c>
      <c r="AJ18" s="64">
        <v>158.44379590029072</v>
      </c>
      <c r="AK18" s="61">
        <v>95.174461210840434</v>
      </c>
      <c r="AL18" s="66">
        <v>72.622876783758812</v>
      </c>
      <c r="AM18" s="61">
        <v>158.83439299565617</v>
      </c>
      <c r="AS18" s="118"/>
      <c r="BA18" s="42"/>
      <c r="BB18" s="42"/>
    </row>
    <row r="19" spans="1:54" ht="15.75" x14ac:dyDescent="0.25">
      <c r="A19" s="25">
        <v>11</v>
      </c>
      <c r="B19" s="69">
        <v>35.979999999999997</v>
      </c>
      <c r="C19" s="51">
        <f t="shared" si="0"/>
        <v>0.67763852880523245</v>
      </c>
      <c r="D19" s="52">
        <f t="shared" si="1"/>
        <v>47.678304713331784</v>
      </c>
      <c r="E19" s="59">
        <f t="shared" si="2"/>
        <v>-12.375943242137065</v>
      </c>
      <c r="F19" s="68">
        <v>195.54</v>
      </c>
      <c r="G19" s="52">
        <f t="shared" si="3"/>
        <v>139.15395621842356</v>
      </c>
      <c r="H19" s="52">
        <f t="shared" si="4"/>
        <v>47.114515829455527</v>
      </c>
      <c r="I19" s="53">
        <f t="shared" si="5"/>
        <v>9.2715279521209109</v>
      </c>
      <c r="J19" s="58">
        <v>0</v>
      </c>
      <c r="K19" s="81">
        <v>20.2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20.2</v>
      </c>
      <c r="R19" s="91">
        <v>34.64</v>
      </c>
      <c r="S19" s="84">
        <v>0</v>
      </c>
      <c r="T19" s="84">
        <v>0</v>
      </c>
      <c r="U19" s="84">
        <v>55.46</v>
      </c>
      <c r="V19" s="84">
        <v>0</v>
      </c>
      <c r="W19" s="84">
        <v>61.64</v>
      </c>
      <c r="X19" s="94">
        <f t="shared" si="10"/>
        <v>34.64</v>
      </c>
      <c r="Y19" s="95">
        <f t="shared" si="11"/>
        <v>117.1</v>
      </c>
      <c r="Z19" s="91">
        <v>9.1</v>
      </c>
      <c r="AA19" s="84">
        <v>0</v>
      </c>
      <c r="AB19" s="84">
        <v>0</v>
      </c>
      <c r="AC19" s="84">
        <v>92.82</v>
      </c>
      <c r="AD19" s="96">
        <f t="shared" si="12"/>
        <v>9.1</v>
      </c>
      <c r="AE19" s="52">
        <f t="shared" si="13"/>
        <v>92.82</v>
      </c>
      <c r="AF19" s="213">
        <v>0.18580981182795686</v>
      </c>
      <c r="AG19" s="214">
        <v>0.38345564516129038</v>
      </c>
      <c r="AH19" s="54">
        <f t="shared" si="6"/>
        <v>9.0857181402929541</v>
      </c>
      <c r="AI19" s="63">
        <f t="shared" si="7"/>
        <v>7.4406011127016427</v>
      </c>
      <c r="AJ19" s="64">
        <v>148.25395621842355</v>
      </c>
      <c r="AK19" s="61">
        <v>93.497638528805226</v>
      </c>
      <c r="AL19" s="66">
        <v>81.754515829455528</v>
      </c>
      <c r="AM19" s="61">
        <v>164.77830471333178</v>
      </c>
      <c r="AS19" s="118"/>
      <c r="BA19" s="42"/>
      <c r="BB19" s="42"/>
    </row>
    <row r="20" spans="1:54" ht="15.75" x14ac:dyDescent="0.25">
      <c r="A20" s="25">
        <v>12</v>
      </c>
      <c r="B20" s="69">
        <v>50.03</v>
      </c>
      <c r="C20" s="51">
        <f t="shared" si="0"/>
        <v>1.4508705788738041</v>
      </c>
      <c r="D20" s="52">
        <f t="shared" si="1"/>
        <v>60.866192582281883</v>
      </c>
      <c r="E20" s="59">
        <f t="shared" si="2"/>
        <v>-12.287063161155672</v>
      </c>
      <c r="F20" s="68">
        <v>193.25</v>
      </c>
      <c r="G20" s="52">
        <f t="shared" si="3"/>
        <v>133.27230556413016</v>
      </c>
      <c r="H20" s="52">
        <f t="shared" si="4"/>
        <v>50.502109535171577</v>
      </c>
      <c r="I20" s="53">
        <f t="shared" si="5"/>
        <v>9.4755849006982285</v>
      </c>
      <c r="J20" s="58">
        <v>0</v>
      </c>
      <c r="K20" s="81">
        <v>20.11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20.11</v>
      </c>
      <c r="R20" s="91">
        <v>31.1</v>
      </c>
      <c r="S20" s="84">
        <v>0</v>
      </c>
      <c r="T20" s="84">
        <v>0</v>
      </c>
      <c r="U20" s="84">
        <v>39.81</v>
      </c>
      <c r="V20" s="84">
        <v>0</v>
      </c>
      <c r="W20" s="84">
        <v>62.19</v>
      </c>
      <c r="X20" s="94">
        <f t="shared" si="10"/>
        <v>31.1</v>
      </c>
      <c r="Y20" s="95">
        <f t="shared" si="11"/>
        <v>102</v>
      </c>
      <c r="Z20" s="91">
        <v>20.3</v>
      </c>
      <c r="AA20" s="84">
        <v>0</v>
      </c>
      <c r="AB20" s="84">
        <v>0</v>
      </c>
      <c r="AC20" s="84">
        <v>93.92</v>
      </c>
      <c r="AD20" s="96">
        <f t="shared" si="12"/>
        <v>20.3</v>
      </c>
      <c r="AE20" s="52">
        <f t="shared" si="13"/>
        <v>93.92</v>
      </c>
      <c r="AF20" s="213">
        <v>0.18580981182795686</v>
      </c>
      <c r="AG20" s="214">
        <v>0.38345564516129038</v>
      </c>
      <c r="AH20" s="54">
        <f t="shared" si="6"/>
        <v>9.2897750888702717</v>
      </c>
      <c r="AI20" s="63">
        <f t="shared" si="7"/>
        <v>7.4394811936830365</v>
      </c>
      <c r="AJ20" s="64">
        <v>153.57230556413018</v>
      </c>
      <c r="AK20" s="61">
        <v>95.370870578873806</v>
      </c>
      <c r="AL20" s="66">
        <v>81.602109535171579</v>
      </c>
      <c r="AM20" s="61">
        <v>162.86619258228188</v>
      </c>
      <c r="AS20" s="118"/>
      <c r="BA20" s="42"/>
      <c r="BB20" s="42"/>
    </row>
    <row r="21" spans="1:54" ht="15.75" x14ac:dyDescent="0.25">
      <c r="A21" s="25">
        <v>13</v>
      </c>
      <c r="B21" s="69">
        <v>65.36</v>
      </c>
      <c r="C21" s="51">
        <f t="shared" si="0"/>
        <v>12.651303060106585</v>
      </c>
      <c r="D21" s="52">
        <f t="shared" si="1"/>
        <v>64.557212745654141</v>
      </c>
      <c r="E21" s="59">
        <f t="shared" si="2"/>
        <v>-11.848515805760746</v>
      </c>
      <c r="F21" s="68">
        <v>142.22999999999999</v>
      </c>
      <c r="G21" s="52">
        <f t="shared" si="3"/>
        <v>88.67071065261122</v>
      </c>
      <c r="H21" s="52">
        <f t="shared" si="4"/>
        <v>46.143989073662127</v>
      </c>
      <c r="I21" s="53">
        <f t="shared" si="5"/>
        <v>7.4153002737266753</v>
      </c>
      <c r="J21" s="58">
        <v>0</v>
      </c>
      <c r="K21" s="81">
        <v>20.149999999999999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20.149999999999999</v>
      </c>
      <c r="R21" s="91">
        <v>34.56</v>
      </c>
      <c r="S21" s="84">
        <v>0</v>
      </c>
      <c r="T21" s="84">
        <v>0</v>
      </c>
      <c r="U21" s="84">
        <v>42.16</v>
      </c>
      <c r="V21" s="84">
        <v>0</v>
      </c>
      <c r="W21" s="84">
        <v>61.19</v>
      </c>
      <c r="X21" s="94">
        <f t="shared" si="10"/>
        <v>34.56</v>
      </c>
      <c r="Y21" s="95">
        <f t="shared" si="11"/>
        <v>103.35</v>
      </c>
      <c r="Z21" s="91">
        <v>13.3</v>
      </c>
      <c r="AA21" s="84">
        <v>0</v>
      </c>
      <c r="AB21" s="84">
        <v>0</v>
      </c>
      <c r="AC21" s="84">
        <v>94.76</v>
      </c>
      <c r="AD21" s="96">
        <f t="shared" si="12"/>
        <v>13.3</v>
      </c>
      <c r="AE21" s="52">
        <f t="shared" si="13"/>
        <v>94.76</v>
      </c>
      <c r="AF21" s="213">
        <v>0.19925067204301067</v>
      </c>
      <c r="AG21" s="214">
        <v>0.37001478494623657</v>
      </c>
      <c r="AH21" s="54">
        <f t="shared" si="6"/>
        <v>7.2160496016836646</v>
      </c>
      <c r="AI21" s="63">
        <f t="shared" si="7"/>
        <v>7.9314694092930154</v>
      </c>
      <c r="AJ21" s="64">
        <v>101.97071065261122</v>
      </c>
      <c r="AK21" s="61">
        <v>107.41130306010659</v>
      </c>
      <c r="AL21" s="66">
        <v>80.703989073662129</v>
      </c>
      <c r="AM21" s="61">
        <v>167.90721274565414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65.59</v>
      </c>
      <c r="C22" s="51">
        <f t="shared" si="0"/>
        <v>16.115252322018534</v>
      </c>
      <c r="D22" s="52">
        <f t="shared" si="1"/>
        <v>61.375616121694634</v>
      </c>
      <c r="E22" s="59">
        <f t="shared" si="2"/>
        <v>-11.900868443713163</v>
      </c>
      <c r="F22" s="68">
        <v>170.43</v>
      </c>
      <c r="G22" s="52">
        <f t="shared" si="3"/>
        <v>116.70121330224221</v>
      </c>
      <c r="H22" s="52">
        <f t="shared" si="4"/>
        <v>45.183773650567431</v>
      </c>
      <c r="I22" s="53">
        <f t="shared" si="5"/>
        <v>8.5450130471903982</v>
      </c>
      <c r="J22" s="58">
        <v>0</v>
      </c>
      <c r="K22" s="81">
        <v>20.079999999999998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20.079999999999998</v>
      </c>
      <c r="R22" s="91">
        <v>34.090000000000003</v>
      </c>
      <c r="S22" s="84">
        <v>0</v>
      </c>
      <c r="T22" s="84">
        <v>0</v>
      </c>
      <c r="U22" s="84">
        <v>40.43</v>
      </c>
      <c r="V22" s="84">
        <v>0</v>
      </c>
      <c r="W22" s="84">
        <v>62.06</v>
      </c>
      <c r="X22" s="94">
        <f t="shared" si="10"/>
        <v>34.090000000000003</v>
      </c>
      <c r="Y22" s="95">
        <f t="shared" si="11"/>
        <v>102.49000000000001</v>
      </c>
      <c r="Z22" s="91">
        <v>15.3</v>
      </c>
      <c r="AA22" s="84">
        <v>0</v>
      </c>
      <c r="AB22" s="84">
        <v>0</v>
      </c>
      <c r="AC22" s="84">
        <v>91.09</v>
      </c>
      <c r="AD22" s="96">
        <f t="shared" si="12"/>
        <v>15.3</v>
      </c>
      <c r="AE22" s="52">
        <f t="shared" si="13"/>
        <v>91.09</v>
      </c>
      <c r="AF22" s="213">
        <v>0.19925067204301067</v>
      </c>
      <c r="AG22" s="214">
        <v>0.37001478494623657</v>
      </c>
      <c r="AH22" s="54">
        <f t="shared" si="6"/>
        <v>8.3457623751473875</v>
      </c>
      <c r="AI22" s="63">
        <f t="shared" si="7"/>
        <v>7.809116771340598</v>
      </c>
      <c r="AJ22" s="64">
        <v>132.00121330224221</v>
      </c>
      <c r="AK22" s="61">
        <v>107.20525232201854</v>
      </c>
      <c r="AL22" s="66">
        <v>79.273773650567435</v>
      </c>
      <c r="AM22" s="61">
        <v>163.86561612169464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85.81</v>
      </c>
      <c r="C23" s="51">
        <f t="shared" si="0"/>
        <v>20.134443658616277</v>
      </c>
      <c r="D23" s="52">
        <f t="shared" si="1"/>
        <v>76.964379470444982</v>
      </c>
      <c r="E23" s="59">
        <f t="shared" si="2"/>
        <v>-11.288823129061226</v>
      </c>
      <c r="F23" s="68">
        <v>180.27</v>
      </c>
      <c r="G23" s="52">
        <f t="shared" si="3"/>
        <v>126.69085183331113</v>
      </c>
      <c r="H23" s="52">
        <f t="shared" si="4"/>
        <v>45.026915269814751</v>
      </c>
      <c r="I23" s="53">
        <f t="shared" si="5"/>
        <v>8.5522328968741341</v>
      </c>
      <c r="J23" s="58">
        <v>0</v>
      </c>
      <c r="K23" s="81">
        <v>20.079999999999998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20.079999999999998</v>
      </c>
      <c r="R23" s="91">
        <v>32.44</v>
      </c>
      <c r="S23" s="84">
        <v>0</v>
      </c>
      <c r="T23" s="84">
        <v>0</v>
      </c>
      <c r="U23" s="84">
        <v>40.42</v>
      </c>
      <c r="V23" s="84">
        <v>0</v>
      </c>
      <c r="W23" s="84">
        <v>62.36</v>
      </c>
      <c r="X23" s="94">
        <f t="shared" si="10"/>
        <v>32.44</v>
      </c>
      <c r="Y23" s="95">
        <f t="shared" si="11"/>
        <v>102.78</v>
      </c>
      <c r="Z23" s="91">
        <v>7.3</v>
      </c>
      <c r="AA23" s="84">
        <v>0</v>
      </c>
      <c r="AB23" s="84">
        <v>0</v>
      </c>
      <c r="AC23" s="84">
        <v>92.44</v>
      </c>
      <c r="AD23" s="96">
        <f t="shared" si="12"/>
        <v>7.3</v>
      </c>
      <c r="AE23" s="52">
        <f t="shared" si="13"/>
        <v>92.44</v>
      </c>
      <c r="AF23" s="213">
        <v>0.19925067204301067</v>
      </c>
      <c r="AG23" s="214">
        <v>0.37001478494623657</v>
      </c>
      <c r="AH23" s="54">
        <f t="shared" si="6"/>
        <v>8.3529822248311234</v>
      </c>
      <c r="AI23" s="63">
        <f t="shared" si="7"/>
        <v>8.4211620859925347</v>
      </c>
      <c r="AJ23" s="64">
        <v>133.99085183331113</v>
      </c>
      <c r="AK23" s="61">
        <v>112.57444365861627</v>
      </c>
      <c r="AL23" s="66">
        <v>77.466915269814749</v>
      </c>
      <c r="AM23" s="61">
        <v>179.74437947044498</v>
      </c>
      <c r="AS23" s="118"/>
      <c r="BA23" s="42"/>
      <c r="BB23" s="42"/>
    </row>
    <row r="24" spans="1:54" ht="15.75" x14ac:dyDescent="0.25">
      <c r="A24" s="25">
        <v>16</v>
      </c>
      <c r="B24" s="69">
        <v>74.72</v>
      </c>
      <c r="C24" s="51">
        <f t="shared" si="0"/>
        <v>14.223667640471632</v>
      </c>
      <c r="D24" s="52">
        <f t="shared" si="1"/>
        <v>71.806154382302793</v>
      </c>
      <c r="E24" s="59">
        <f t="shared" si="2"/>
        <v>-11.309822022774453</v>
      </c>
      <c r="F24" s="68">
        <v>207.52</v>
      </c>
      <c r="G24" s="52">
        <f t="shared" si="3"/>
        <v>133.09563983119764</v>
      </c>
      <c r="H24" s="52">
        <f t="shared" si="4"/>
        <v>65.233739608672025</v>
      </c>
      <c r="I24" s="53">
        <f t="shared" si="5"/>
        <v>9.190620560130359</v>
      </c>
      <c r="J24" s="58">
        <v>0</v>
      </c>
      <c r="K24" s="81">
        <v>20.079999999999998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20.079999999999998</v>
      </c>
      <c r="R24" s="91">
        <v>23.09</v>
      </c>
      <c r="S24" s="84">
        <v>0</v>
      </c>
      <c r="T24" s="84">
        <v>0</v>
      </c>
      <c r="U24" s="84">
        <v>50.6</v>
      </c>
      <c r="V24" s="84">
        <v>0</v>
      </c>
      <c r="W24" s="84">
        <v>61.25</v>
      </c>
      <c r="X24" s="94">
        <f t="shared" si="10"/>
        <v>23.09</v>
      </c>
      <c r="Y24" s="95">
        <f t="shared" si="11"/>
        <v>111.85</v>
      </c>
      <c r="Z24" s="91">
        <v>6.2</v>
      </c>
      <c r="AA24" s="84">
        <v>0</v>
      </c>
      <c r="AB24" s="84">
        <v>0</v>
      </c>
      <c r="AC24" s="84">
        <v>93.71</v>
      </c>
      <c r="AD24" s="96">
        <f t="shared" si="12"/>
        <v>6.2</v>
      </c>
      <c r="AE24" s="52">
        <f t="shared" si="13"/>
        <v>93.71</v>
      </c>
      <c r="AF24" s="213">
        <v>0.19925067204301067</v>
      </c>
      <c r="AG24" s="214">
        <v>0.37001478494623657</v>
      </c>
      <c r="AH24" s="54">
        <f t="shared" si="6"/>
        <v>8.9913698880873483</v>
      </c>
      <c r="AI24" s="63">
        <f t="shared" si="7"/>
        <v>8.4001631922793081</v>
      </c>
      <c r="AJ24" s="64">
        <v>139.29563983119763</v>
      </c>
      <c r="AK24" s="61">
        <v>107.93366764047163</v>
      </c>
      <c r="AL24" s="66">
        <v>88.323739608672028</v>
      </c>
      <c r="AM24" s="61">
        <v>183.65615438230279</v>
      </c>
      <c r="AS24" s="118"/>
      <c r="BA24" s="42"/>
      <c r="BB24" s="42"/>
    </row>
    <row r="25" spans="1:54" ht="15.75" x14ac:dyDescent="0.25">
      <c r="A25" s="25">
        <v>17</v>
      </c>
      <c r="B25" s="69">
        <v>65.22</v>
      </c>
      <c r="C25" s="51">
        <f t="shared" si="0"/>
        <v>5.8593349260488736</v>
      </c>
      <c r="D25" s="52">
        <f t="shared" si="1"/>
        <v>70.680997904611772</v>
      </c>
      <c r="E25" s="59">
        <f t="shared" si="2"/>
        <v>-11.320332830660673</v>
      </c>
      <c r="F25" s="68">
        <v>233.71</v>
      </c>
      <c r="G25" s="52">
        <f t="shared" si="3"/>
        <v>137.83772260703898</v>
      </c>
      <c r="H25" s="52">
        <f t="shared" si="4"/>
        <v>86.340042741234825</v>
      </c>
      <c r="I25" s="53">
        <f t="shared" si="5"/>
        <v>9.5322346517261884</v>
      </c>
      <c r="J25" s="58">
        <v>0</v>
      </c>
      <c r="K25" s="81">
        <v>19.920000000000002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19.920000000000002</v>
      </c>
      <c r="R25" s="91">
        <v>8.59</v>
      </c>
      <c r="S25" s="84">
        <v>0</v>
      </c>
      <c r="T25" s="84">
        <v>0</v>
      </c>
      <c r="U25" s="84">
        <v>40.36</v>
      </c>
      <c r="V25" s="84">
        <v>0</v>
      </c>
      <c r="W25" s="84">
        <v>62.66</v>
      </c>
      <c r="X25" s="94">
        <f t="shared" si="10"/>
        <v>8.59</v>
      </c>
      <c r="Y25" s="95">
        <f t="shared" si="11"/>
        <v>103.02</v>
      </c>
      <c r="Z25" s="91">
        <v>3.5</v>
      </c>
      <c r="AA25" s="84">
        <v>0</v>
      </c>
      <c r="AB25" s="84">
        <v>0</v>
      </c>
      <c r="AC25" s="84">
        <v>106.11</v>
      </c>
      <c r="AD25" s="96">
        <f t="shared" si="12"/>
        <v>3.5</v>
      </c>
      <c r="AE25" s="52">
        <f t="shared" si="13"/>
        <v>106.11</v>
      </c>
      <c r="AF25" s="213">
        <v>0.19925067204301067</v>
      </c>
      <c r="AG25" s="214">
        <v>0.37001478494623657</v>
      </c>
      <c r="AH25" s="54">
        <f t="shared" si="6"/>
        <v>9.3329839796831777</v>
      </c>
      <c r="AI25" s="63">
        <f t="shared" si="7"/>
        <v>8.2296523843930913</v>
      </c>
      <c r="AJ25" s="64">
        <v>141.33772260703898</v>
      </c>
      <c r="AK25" s="61">
        <v>111.96933492604887</v>
      </c>
      <c r="AL25" s="66">
        <v>94.930042741234828</v>
      </c>
      <c r="AM25" s="61">
        <v>173.70099790461177</v>
      </c>
      <c r="AS25" s="118"/>
      <c r="BA25" s="42"/>
      <c r="BB25" s="42"/>
    </row>
    <row r="26" spans="1:54" ht="15.75" x14ac:dyDescent="0.25">
      <c r="A26" s="25">
        <v>18</v>
      </c>
      <c r="B26" s="69">
        <v>45.17</v>
      </c>
      <c r="C26" s="51">
        <f t="shared" si="0"/>
        <v>4.378446528277351</v>
      </c>
      <c r="D26" s="52">
        <f t="shared" si="1"/>
        <v>52.580240260491806</v>
      </c>
      <c r="E26" s="59">
        <f t="shared" si="2"/>
        <v>-11.788686788769196</v>
      </c>
      <c r="F26" s="68">
        <v>227.19</v>
      </c>
      <c r="G26" s="52">
        <f t="shared" si="3"/>
        <v>133.37094409664002</v>
      </c>
      <c r="H26" s="52">
        <f t="shared" si="4"/>
        <v>84.919889935531316</v>
      </c>
      <c r="I26" s="53">
        <f t="shared" si="5"/>
        <v>8.8991659678286545</v>
      </c>
      <c r="J26" s="58">
        <v>0</v>
      </c>
      <c r="K26" s="81">
        <v>20.28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20.28</v>
      </c>
      <c r="R26" s="91">
        <v>1.95</v>
      </c>
      <c r="S26" s="84">
        <v>0</v>
      </c>
      <c r="T26" s="84">
        <v>0</v>
      </c>
      <c r="U26" s="84">
        <v>57.04</v>
      </c>
      <c r="V26" s="84">
        <v>0</v>
      </c>
      <c r="W26" s="84">
        <v>63.01</v>
      </c>
      <c r="X26" s="94">
        <f t="shared" si="10"/>
        <v>1.95</v>
      </c>
      <c r="Y26" s="95">
        <f t="shared" si="11"/>
        <v>120.05</v>
      </c>
      <c r="Z26" s="91">
        <v>0</v>
      </c>
      <c r="AA26" s="84">
        <v>0</v>
      </c>
      <c r="AB26" s="84">
        <v>0</v>
      </c>
      <c r="AC26" s="84">
        <v>104.9</v>
      </c>
      <c r="AD26" s="96">
        <f t="shared" si="12"/>
        <v>0</v>
      </c>
      <c r="AE26" s="52">
        <f t="shared" si="13"/>
        <v>104.9</v>
      </c>
      <c r="AF26" s="213">
        <v>0.19925067204301067</v>
      </c>
      <c r="AG26" s="214">
        <v>0.37001478494623657</v>
      </c>
      <c r="AH26" s="54">
        <f t="shared" si="6"/>
        <v>8.6999152957856438</v>
      </c>
      <c r="AI26" s="63">
        <f t="shared" si="7"/>
        <v>8.121298426284568</v>
      </c>
      <c r="AJ26" s="64">
        <v>133.37094409664002</v>
      </c>
      <c r="AK26" s="61">
        <v>109.27844652827736</v>
      </c>
      <c r="AL26" s="125">
        <v>86.869889935531319</v>
      </c>
      <c r="AM26" s="61">
        <v>172.6302402604918</v>
      </c>
      <c r="AS26" s="118"/>
      <c r="BA26" s="42"/>
      <c r="BB26" s="42"/>
    </row>
    <row r="27" spans="1:54" ht="15.75" x14ac:dyDescent="0.25">
      <c r="A27" s="25">
        <v>19</v>
      </c>
      <c r="B27" s="69">
        <v>55.95</v>
      </c>
      <c r="C27" s="51">
        <f t="shared" si="0"/>
        <v>16.44791793400077</v>
      </c>
      <c r="D27" s="52">
        <f t="shared" si="1"/>
        <v>50.412239862075182</v>
      </c>
      <c r="E27" s="59">
        <f t="shared" si="2"/>
        <v>-10.910157796075966</v>
      </c>
      <c r="F27" s="68">
        <v>267.52999999999997</v>
      </c>
      <c r="G27" s="52">
        <f t="shared" si="3"/>
        <v>156.28538831598237</v>
      </c>
      <c r="H27" s="52">
        <f t="shared" si="4"/>
        <v>100.88664967254491</v>
      </c>
      <c r="I27" s="53">
        <f t="shared" si="5"/>
        <v>10.357962011472669</v>
      </c>
      <c r="J27" s="58">
        <v>0</v>
      </c>
      <c r="K27" s="81">
        <v>19.989999999999998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19.989999999999998</v>
      </c>
      <c r="R27" s="91">
        <v>0</v>
      </c>
      <c r="S27" s="84">
        <v>0</v>
      </c>
      <c r="T27" s="84">
        <v>0</v>
      </c>
      <c r="U27" s="84">
        <v>68.72</v>
      </c>
      <c r="V27" s="84">
        <v>0</v>
      </c>
      <c r="W27" s="84">
        <v>62.6</v>
      </c>
      <c r="X27" s="94">
        <f t="shared" si="10"/>
        <v>0</v>
      </c>
      <c r="Y27" s="95">
        <f t="shared" si="11"/>
        <v>131.32</v>
      </c>
      <c r="Z27" s="91">
        <v>0</v>
      </c>
      <c r="AA27" s="84">
        <v>0</v>
      </c>
      <c r="AB27" s="84">
        <v>0</v>
      </c>
      <c r="AC27" s="84">
        <v>104.16</v>
      </c>
      <c r="AD27" s="96">
        <f t="shared" si="12"/>
        <v>0</v>
      </c>
      <c r="AE27" s="52">
        <f t="shared" si="13"/>
        <v>104.16</v>
      </c>
      <c r="AF27" s="213">
        <v>0.19925067204301067</v>
      </c>
      <c r="AG27" s="214">
        <v>0.37001478494623657</v>
      </c>
      <c r="AH27" s="54">
        <f t="shared" si="6"/>
        <v>10.158711339429658</v>
      </c>
      <c r="AI27" s="63">
        <f t="shared" si="7"/>
        <v>8.7098274189777953</v>
      </c>
      <c r="AJ27" s="64">
        <v>156.28538831598237</v>
      </c>
      <c r="AK27" s="61">
        <v>120.60791793400077</v>
      </c>
      <c r="AL27" s="125">
        <v>100.88664967254491</v>
      </c>
      <c r="AM27" s="61">
        <v>181.73223986207518</v>
      </c>
      <c r="AS27" s="118"/>
      <c r="BA27" s="42"/>
      <c r="BB27" s="42"/>
    </row>
    <row r="28" spans="1:54" ht="15.75" x14ac:dyDescent="0.25">
      <c r="A28" s="25">
        <v>20</v>
      </c>
      <c r="B28" s="69">
        <v>45.72</v>
      </c>
      <c r="C28" s="51">
        <f t="shared" si="0"/>
        <v>15.780080201968602</v>
      </c>
      <c r="D28" s="52">
        <f t="shared" si="1"/>
        <v>41.174145777781462</v>
      </c>
      <c r="E28" s="59">
        <f t="shared" si="2"/>
        <v>-11.234225979750049</v>
      </c>
      <c r="F28" s="68">
        <v>263.58999999999997</v>
      </c>
      <c r="G28" s="52">
        <f t="shared" si="3"/>
        <v>159.47506846145362</v>
      </c>
      <c r="H28" s="52">
        <f t="shared" si="4"/>
        <v>93.906687389990395</v>
      </c>
      <c r="I28" s="53">
        <f t="shared" si="5"/>
        <v>10.208244148555966</v>
      </c>
      <c r="J28" s="58">
        <v>0</v>
      </c>
      <c r="K28" s="81">
        <v>20.079999999999998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20.079999999999998</v>
      </c>
      <c r="R28" s="91">
        <v>0</v>
      </c>
      <c r="S28" s="84">
        <v>0</v>
      </c>
      <c r="T28" s="84">
        <v>0</v>
      </c>
      <c r="U28" s="84">
        <v>71.239999999999995</v>
      </c>
      <c r="V28" s="84">
        <v>0</v>
      </c>
      <c r="W28" s="84">
        <v>61.4</v>
      </c>
      <c r="X28" s="94">
        <f t="shared" si="10"/>
        <v>0</v>
      </c>
      <c r="Y28" s="95">
        <f t="shared" si="11"/>
        <v>132.63999999999999</v>
      </c>
      <c r="Z28" s="91">
        <v>0</v>
      </c>
      <c r="AA28" s="84">
        <v>0</v>
      </c>
      <c r="AB28" s="84">
        <v>0</v>
      </c>
      <c r="AC28" s="84">
        <v>104.62</v>
      </c>
      <c r="AD28" s="96">
        <f t="shared" si="12"/>
        <v>0</v>
      </c>
      <c r="AE28" s="52">
        <f t="shared" si="13"/>
        <v>104.62</v>
      </c>
      <c r="AF28" s="213">
        <v>0.19925067204301067</v>
      </c>
      <c r="AG28" s="214">
        <v>0.37001478494623657</v>
      </c>
      <c r="AH28" s="54">
        <f t="shared" si="6"/>
        <v>10.008993476512956</v>
      </c>
      <c r="AI28" s="63">
        <f t="shared" si="7"/>
        <v>8.4757592353037126</v>
      </c>
      <c r="AJ28" s="64">
        <v>159.47506846145362</v>
      </c>
      <c r="AK28" s="61">
        <v>120.40008020196861</v>
      </c>
      <c r="AL28" s="125">
        <v>93.906687389990395</v>
      </c>
      <c r="AM28" s="61">
        <v>173.81414577778145</v>
      </c>
      <c r="AS28" s="118"/>
      <c r="BA28" s="42"/>
      <c r="BB28" s="42"/>
    </row>
    <row r="29" spans="1:54" ht="15.75" x14ac:dyDescent="0.25">
      <c r="A29" s="25">
        <v>21</v>
      </c>
      <c r="B29" s="69">
        <v>37.380000000000003</v>
      </c>
      <c r="C29" s="51">
        <f t="shared" si="0"/>
        <v>12.291799831159068</v>
      </c>
      <c r="D29" s="52">
        <f t="shared" si="1"/>
        <v>36.330137272624341</v>
      </c>
      <c r="E29" s="59">
        <f t="shared" si="2"/>
        <v>-11.241937103783412</v>
      </c>
      <c r="F29" s="68">
        <v>260.85000000000002</v>
      </c>
      <c r="G29" s="52">
        <f t="shared" si="3"/>
        <v>154.43677274066178</v>
      </c>
      <c r="H29" s="52">
        <f t="shared" si="4"/>
        <v>96.309101586498841</v>
      </c>
      <c r="I29" s="53">
        <f t="shared" si="5"/>
        <v>10.10412567283942</v>
      </c>
      <c r="J29" s="58">
        <v>0</v>
      </c>
      <c r="K29" s="81">
        <v>19.920000000000002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19.920000000000002</v>
      </c>
      <c r="R29" s="91">
        <v>0</v>
      </c>
      <c r="S29" s="84">
        <v>0</v>
      </c>
      <c r="T29" s="84">
        <v>0</v>
      </c>
      <c r="U29" s="84">
        <v>70.91</v>
      </c>
      <c r="V29" s="84">
        <v>0</v>
      </c>
      <c r="W29" s="84">
        <v>62.24</v>
      </c>
      <c r="X29" s="94">
        <f t="shared" si="10"/>
        <v>0</v>
      </c>
      <c r="Y29" s="95">
        <f t="shared" si="11"/>
        <v>133.15</v>
      </c>
      <c r="Z29" s="91">
        <v>0</v>
      </c>
      <c r="AA29" s="84">
        <v>0</v>
      </c>
      <c r="AB29" s="84">
        <v>0</v>
      </c>
      <c r="AC29" s="84">
        <v>106.62</v>
      </c>
      <c r="AD29" s="96">
        <f t="shared" si="12"/>
        <v>0</v>
      </c>
      <c r="AE29" s="52">
        <f t="shared" si="13"/>
        <v>106.62</v>
      </c>
      <c r="AF29" s="213">
        <v>0.19925067204301067</v>
      </c>
      <c r="AG29" s="214">
        <v>0.37001478494623657</v>
      </c>
      <c r="AH29" s="54">
        <f t="shared" si="6"/>
        <v>9.9048750007964088</v>
      </c>
      <c r="AI29" s="63">
        <f t="shared" si="7"/>
        <v>8.3080481112703524</v>
      </c>
      <c r="AJ29" s="64">
        <v>154.43677274066178</v>
      </c>
      <c r="AK29" s="61">
        <v>118.91179983115907</v>
      </c>
      <c r="AL29" s="125">
        <v>96.309101586498841</v>
      </c>
      <c r="AM29" s="61">
        <v>169.48013727262435</v>
      </c>
      <c r="AS29" s="118"/>
      <c r="BA29" s="42"/>
      <c r="BB29" s="42"/>
    </row>
    <row r="30" spans="1:54" ht="15.75" x14ac:dyDescent="0.25">
      <c r="A30" s="25">
        <v>22</v>
      </c>
      <c r="B30" s="69">
        <v>9.56</v>
      </c>
      <c r="C30" s="51">
        <f t="shared" si="0"/>
        <v>-19.724121324219524</v>
      </c>
      <c r="D30" s="52">
        <f t="shared" si="1"/>
        <v>41.725867099185564</v>
      </c>
      <c r="E30" s="59">
        <f t="shared" si="2"/>
        <v>-12.441745774966048</v>
      </c>
      <c r="F30" s="68">
        <v>229.67</v>
      </c>
      <c r="G30" s="52">
        <f t="shared" si="3"/>
        <v>124.67267197670712</v>
      </c>
      <c r="H30" s="52">
        <f t="shared" si="4"/>
        <v>96.078022440765167</v>
      </c>
      <c r="I30" s="53">
        <f t="shared" si="5"/>
        <v>8.9193055825277021</v>
      </c>
      <c r="J30" s="58">
        <v>0</v>
      </c>
      <c r="K30" s="81">
        <v>19.98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19.98</v>
      </c>
      <c r="R30" s="91">
        <v>0</v>
      </c>
      <c r="S30" s="84">
        <v>0</v>
      </c>
      <c r="T30" s="84">
        <v>0</v>
      </c>
      <c r="U30" s="84">
        <v>60.94</v>
      </c>
      <c r="V30" s="84">
        <v>0</v>
      </c>
      <c r="W30" s="84">
        <v>62.84</v>
      </c>
      <c r="X30" s="94">
        <f t="shared" si="10"/>
        <v>0</v>
      </c>
      <c r="Y30" s="95">
        <f t="shared" si="11"/>
        <v>123.78</v>
      </c>
      <c r="Z30" s="91">
        <v>0</v>
      </c>
      <c r="AA30" s="84">
        <v>0</v>
      </c>
      <c r="AB30" s="84">
        <v>0</v>
      </c>
      <c r="AC30" s="84">
        <v>103.04</v>
      </c>
      <c r="AD30" s="96">
        <f t="shared" si="12"/>
        <v>0</v>
      </c>
      <c r="AE30" s="52">
        <f t="shared" si="13"/>
        <v>103.04</v>
      </c>
      <c r="AF30" s="213">
        <v>0.19925067204301067</v>
      </c>
      <c r="AG30" s="214">
        <v>0.37001478494623657</v>
      </c>
      <c r="AH30" s="54">
        <f t="shared" si="6"/>
        <v>8.7200549104846914</v>
      </c>
      <c r="AI30" s="63">
        <f t="shared" si="7"/>
        <v>7.1682394400877172</v>
      </c>
      <c r="AJ30" s="64">
        <v>124.67267197670712</v>
      </c>
      <c r="AK30" s="61">
        <v>83.315878675780482</v>
      </c>
      <c r="AL30" s="125">
        <v>96.078022440765167</v>
      </c>
      <c r="AM30" s="61">
        <v>165.50586709918556</v>
      </c>
      <c r="AS30" s="118"/>
      <c r="BA30" s="42"/>
      <c r="BB30" s="42"/>
    </row>
    <row r="31" spans="1:54" ht="15.75" x14ac:dyDescent="0.25">
      <c r="A31" s="25">
        <v>23</v>
      </c>
      <c r="B31" s="69">
        <v>66.16</v>
      </c>
      <c r="C31" s="51">
        <f t="shared" si="0"/>
        <v>-36.982757202158091</v>
      </c>
      <c r="D31" s="52">
        <f t="shared" si="1"/>
        <v>96.808398025124461</v>
      </c>
      <c r="E31" s="59">
        <f t="shared" si="2"/>
        <v>6.334359177033634</v>
      </c>
      <c r="F31" s="68">
        <v>187.38</v>
      </c>
      <c r="G31" s="52">
        <f t="shared" si="3"/>
        <v>97.269987443426032</v>
      </c>
      <c r="H31" s="52">
        <f t="shared" si="4"/>
        <v>82.797689370930513</v>
      </c>
      <c r="I31" s="53">
        <f t="shared" si="5"/>
        <v>7.3123231856434252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0</v>
      </c>
      <c r="V31" s="84">
        <v>0</v>
      </c>
      <c r="W31" s="84">
        <v>62.41</v>
      </c>
      <c r="X31" s="94">
        <f t="shared" si="10"/>
        <v>0</v>
      </c>
      <c r="Y31" s="95">
        <f t="shared" si="11"/>
        <v>62.41</v>
      </c>
      <c r="Z31" s="91">
        <v>0</v>
      </c>
      <c r="AA31" s="84">
        <v>0</v>
      </c>
      <c r="AB31" s="84">
        <v>0</v>
      </c>
      <c r="AC31" s="84">
        <v>84.79</v>
      </c>
      <c r="AD31" s="96">
        <f t="shared" si="12"/>
        <v>0</v>
      </c>
      <c r="AE31" s="52">
        <f t="shared" si="13"/>
        <v>84.79</v>
      </c>
      <c r="AF31" s="213">
        <v>0.44962029569892464</v>
      </c>
      <c r="AG31" s="214">
        <v>0.11964516129032259</v>
      </c>
      <c r="AH31" s="54">
        <f t="shared" si="6"/>
        <v>6.8627028899445008</v>
      </c>
      <c r="AI31" s="63">
        <f t="shared" si="7"/>
        <v>6.2147140157433114</v>
      </c>
      <c r="AJ31" s="64">
        <v>97.269987443426032</v>
      </c>
      <c r="AK31" s="61">
        <v>47.807242797841916</v>
      </c>
      <c r="AL31" s="125">
        <v>82.797689370930513</v>
      </c>
      <c r="AM31" s="61">
        <v>159.21839802512446</v>
      </c>
      <c r="AS31" s="118"/>
      <c r="BA31" s="42"/>
      <c r="BB31" s="42"/>
    </row>
    <row r="32" spans="1:54" ht="16.5" thickBot="1" x14ac:dyDescent="0.3">
      <c r="A32" s="26">
        <v>24</v>
      </c>
      <c r="B32" s="70">
        <v>44.8</v>
      </c>
      <c r="C32" s="55">
        <f t="shared" si="0"/>
        <v>-22.983640669947363</v>
      </c>
      <c r="D32" s="52">
        <f t="shared" si="1"/>
        <v>61.622582791028719</v>
      </c>
      <c r="E32" s="59">
        <f t="shared" si="2"/>
        <v>6.1610578789186272</v>
      </c>
      <c r="F32" s="71">
        <v>196.94</v>
      </c>
      <c r="G32" s="56">
        <f t="shared" si="3"/>
        <v>118.90771323539671</v>
      </c>
      <c r="H32" s="52">
        <f t="shared" si="4"/>
        <v>70.356693493602165</v>
      </c>
      <c r="I32" s="53">
        <f t="shared" si="5"/>
        <v>7.6755932710010946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13.96</v>
      </c>
      <c r="V32" s="84">
        <v>0</v>
      </c>
      <c r="W32" s="84">
        <v>64.95</v>
      </c>
      <c r="X32" s="94">
        <f t="shared" si="10"/>
        <v>0</v>
      </c>
      <c r="Y32" s="95">
        <f t="shared" si="11"/>
        <v>78.91</v>
      </c>
      <c r="Z32" s="92">
        <v>0</v>
      </c>
      <c r="AA32" s="93">
        <v>0</v>
      </c>
      <c r="AB32" s="93">
        <v>0</v>
      </c>
      <c r="AC32" s="93">
        <v>83.46</v>
      </c>
      <c r="AD32" s="96">
        <f t="shared" si="12"/>
        <v>0</v>
      </c>
      <c r="AE32" s="52">
        <f t="shared" si="13"/>
        <v>83.46</v>
      </c>
      <c r="AF32" s="213">
        <v>0.44962029569892464</v>
      </c>
      <c r="AG32" s="214">
        <v>0.11964516129032259</v>
      </c>
      <c r="AH32" s="54">
        <f t="shared" si="6"/>
        <v>7.2259729753021702</v>
      </c>
      <c r="AI32" s="63">
        <f t="shared" si="7"/>
        <v>6.0414127176283046</v>
      </c>
      <c r="AJ32" s="65">
        <v>118.90771323539671</v>
      </c>
      <c r="AK32" s="62">
        <v>60.476359330052631</v>
      </c>
      <c r="AL32" s="126">
        <v>70.356693493602165</v>
      </c>
      <c r="AM32" s="62">
        <v>140.53258279102872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85.81</v>
      </c>
      <c r="C33" s="40">
        <f t="shared" ref="C33:AE33" si="14">MAX(C9:C32)</f>
        <v>20.134443658616277</v>
      </c>
      <c r="D33" s="40">
        <f t="shared" si="14"/>
        <v>96.808398025124461</v>
      </c>
      <c r="E33" s="40">
        <f t="shared" si="14"/>
        <v>6.334359177033634</v>
      </c>
      <c r="F33" s="40">
        <f t="shared" si="14"/>
        <v>267.52999999999997</v>
      </c>
      <c r="G33" s="40">
        <f t="shared" si="14"/>
        <v>159.47506846145362</v>
      </c>
      <c r="H33" s="40">
        <f t="shared" si="14"/>
        <v>100.88664967254491</v>
      </c>
      <c r="I33" s="40">
        <f t="shared" si="14"/>
        <v>10.367812995110134</v>
      </c>
      <c r="J33" s="40">
        <f t="shared" si="14"/>
        <v>0</v>
      </c>
      <c r="K33" s="40">
        <f t="shared" si="14"/>
        <v>20.28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20.28</v>
      </c>
      <c r="R33" s="40">
        <f t="shared" si="14"/>
        <v>34.64</v>
      </c>
      <c r="S33" s="40">
        <f t="shared" si="14"/>
        <v>0</v>
      </c>
      <c r="T33" s="40">
        <f t="shared" si="14"/>
        <v>0</v>
      </c>
      <c r="U33" s="40">
        <f t="shared" si="14"/>
        <v>71.239999999999995</v>
      </c>
      <c r="V33" s="40">
        <f t="shared" si="14"/>
        <v>0</v>
      </c>
      <c r="W33" s="40">
        <f t="shared" si="14"/>
        <v>64.95</v>
      </c>
      <c r="X33" s="40">
        <f t="shared" si="14"/>
        <v>34.64</v>
      </c>
      <c r="Y33" s="40">
        <f t="shared" si="14"/>
        <v>133.15</v>
      </c>
      <c r="Z33" s="40"/>
      <c r="AA33" s="40"/>
      <c r="AB33" s="40"/>
      <c r="AC33" s="40"/>
      <c r="AD33" s="40">
        <f t="shared" si="14"/>
        <v>20.3</v>
      </c>
      <c r="AE33" s="40">
        <f t="shared" si="14"/>
        <v>106.62</v>
      </c>
      <c r="AF33" s="40">
        <f t="shared" ref="AF33:AM33" si="15">MAX(AF9:AF32)</f>
        <v>0.44962029569892464</v>
      </c>
      <c r="AG33" s="40">
        <f t="shared" si="15"/>
        <v>0.38345564516129038</v>
      </c>
      <c r="AH33" s="40">
        <f t="shared" si="15"/>
        <v>10.182003183282177</v>
      </c>
      <c r="AI33" s="40">
        <f t="shared" si="15"/>
        <v>8.7098274189777953</v>
      </c>
      <c r="AJ33" s="40">
        <f t="shared" si="15"/>
        <v>172.57847988333208</v>
      </c>
      <c r="AK33" s="40">
        <f t="shared" si="15"/>
        <v>120.60791793400077</v>
      </c>
      <c r="AL33" s="40">
        <f t="shared" si="15"/>
        <v>100.88664967254491</v>
      </c>
      <c r="AM33" s="127">
        <f t="shared" si="15"/>
        <v>183.65615438230279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41.827551020408166</v>
      </c>
      <c r="C34" s="41">
        <f t="shared" ref="C34:AE34" si="16">AVERAGE(C9:C33,C9:C32)</f>
        <v>3.153022753066256</v>
      </c>
      <c r="D34" s="41">
        <f t="shared" si="16"/>
        <v>49.852499875174757</v>
      </c>
      <c r="E34" s="41">
        <f t="shared" si="16"/>
        <v>-10.413334855572149</v>
      </c>
      <c r="F34" s="41">
        <f t="shared" si="16"/>
        <v>216.69408163265305</v>
      </c>
      <c r="G34" s="41">
        <f t="shared" si="16"/>
        <v>136.24547141819744</v>
      </c>
      <c r="H34" s="41">
        <f t="shared" si="16"/>
        <v>71.509109662914014</v>
      </c>
      <c r="I34" s="41">
        <f t="shared" si="16"/>
        <v>9.0047971051968769</v>
      </c>
      <c r="J34" s="41">
        <f t="shared" si="16"/>
        <v>0</v>
      </c>
      <c r="K34" s="41">
        <f t="shared" si="16"/>
        <v>18.39469387755102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18.39469387755102</v>
      </c>
      <c r="R34" s="41">
        <f t="shared" si="16"/>
        <v>11.559591836734695</v>
      </c>
      <c r="S34" s="41">
        <f t="shared" si="16"/>
        <v>0</v>
      </c>
      <c r="T34" s="41">
        <f t="shared" si="16"/>
        <v>0</v>
      </c>
      <c r="U34" s="41">
        <f t="shared" si="16"/>
        <v>48.129795918367343</v>
      </c>
      <c r="V34" s="41">
        <f t="shared" si="16"/>
        <v>0</v>
      </c>
      <c r="W34" s="41">
        <f t="shared" si="16"/>
        <v>62.794897959183679</v>
      </c>
      <c r="X34" s="41">
        <f t="shared" si="16"/>
        <v>11.559591836734695</v>
      </c>
      <c r="Y34" s="41">
        <f t="shared" si="16"/>
        <v>110.86265306122449</v>
      </c>
      <c r="Z34" s="41">
        <f>AVERAGE(Z9:Z33,Z9:Z32)</f>
        <v>4.6291666666666673</v>
      </c>
      <c r="AA34" s="41">
        <f>AVERAGE(AA9:AA33,AA9:AA32)</f>
        <v>0</v>
      </c>
      <c r="AB34" s="41">
        <f>AVERAGE(AB9:AB33,AB9:AB32)</f>
        <v>0</v>
      </c>
      <c r="AC34" s="41">
        <f t="shared" si="16"/>
        <v>88.422083333333362</v>
      </c>
      <c r="AD34" s="41">
        <f t="shared" si="16"/>
        <v>4.9489795918367347</v>
      </c>
      <c r="AE34" s="41">
        <f t="shared" si="16"/>
        <v>88.793469387755124</v>
      </c>
      <c r="AF34" s="41">
        <f t="shared" ref="AF34:AM34" si="17">AVERAGE(AF9:AF33,AF9:AF32)</f>
        <v>0.2182153143515469</v>
      </c>
      <c r="AG34" s="41">
        <f t="shared" si="17"/>
        <v>0.35643403006363844</v>
      </c>
      <c r="AH34" s="41">
        <f t="shared" si="17"/>
        <v>8.7919656782712643</v>
      </c>
      <c r="AI34" s="41">
        <f t="shared" si="17"/>
        <v>7.2673520100194224</v>
      </c>
      <c r="AJ34" s="41">
        <f t="shared" si="17"/>
        <v>141.04758185537867</v>
      </c>
      <c r="AK34" s="41">
        <f t="shared" si="17"/>
        <v>91.821052840318998</v>
      </c>
      <c r="AL34" s="41">
        <f t="shared" si="17"/>
        <v>82.361762724138501</v>
      </c>
      <c r="AM34" s="128">
        <f t="shared" si="17"/>
        <v>159.77020918858651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6" t="s">
        <v>15</v>
      </c>
      <c r="B36" s="207"/>
      <c r="C36" s="207"/>
      <c r="D36" s="207"/>
      <c r="E36" s="207"/>
      <c r="F36" s="208"/>
      <c r="G36" s="114"/>
      <c r="H36" s="197" t="s">
        <v>96</v>
      </c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9"/>
      <c r="W36" s="197" t="s">
        <v>97</v>
      </c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9"/>
      <c r="AL36" s="197" t="s">
        <v>98</v>
      </c>
      <c r="AM36" s="198"/>
      <c r="AN36" s="198"/>
      <c r="AO36" s="198"/>
      <c r="AP36" s="198"/>
      <c r="AQ36" s="198"/>
      <c r="AR36" s="198"/>
      <c r="AS36" s="199"/>
    </row>
    <row r="37" spans="1:45" ht="23.25" customHeight="1" x14ac:dyDescent="0.25">
      <c r="A37" s="195" t="s">
        <v>95</v>
      </c>
      <c r="B37" s="196"/>
      <c r="C37" s="196"/>
      <c r="D37" s="195" t="s">
        <v>102</v>
      </c>
      <c r="E37" s="196"/>
      <c r="F37" s="200"/>
      <c r="G37" s="115"/>
      <c r="H37" s="192" t="s">
        <v>19</v>
      </c>
      <c r="I37" s="193"/>
      <c r="J37" s="193"/>
      <c r="K37" s="193"/>
      <c r="L37" s="194"/>
      <c r="M37" s="209" t="s">
        <v>17</v>
      </c>
      <c r="N37" s="193"/>
      <c r="O37" s="193"/>
      <c r="P37" s="193"/>
      <c r="Q37" s="194"/>
      <c r="R37" s="209" t="s">
        <v>18</v>
      </c>
      <c r="S37" s="193"/>
      <c r="T37" s="193"/>
      <c r="U37" s="193"/>
      <c r="V37" s="210"/>
      <c r="W37" s="192" t="s">
        <v>99</v>
      </c>
      <c r="X37" s="193"/>
      <c r="Y37" s="193"/>
      <c r="Z37" s="193"/>
      <c r="AA37" s="194"/>
      <c r="AB37" s="209" t="s">
        <v>16</v>
      </c>
      <c r="AC37" s="193"/>
      <c r="AD37" s="193"/>
      <c r="AE37" s="193"/>
      <c r="AF37" s="194"/>
      <c r="AG37" s="209" t="s">
        <v>75</v>
      </c>
      <c r="AH37" s="193"/>
      <c r="AI37" s="193"/>
      <c r="AJ37" s="193"/>
      <c r="AK37" s="210"/>
      <c r="AL37" s="192" t="s">
        <v>94</v>
      </c>
      <c r="AM37" s="193"/>
      <c r="AN37" s="193"/>
      <c r="AO37" s="194"/>
      <c r="AP37" s="209" t="s">
        <v>100</v>
      </c>
      <c r="AQ37" s="193"/>
      <c r="AR37" s="193"/>
      <c r="AS37" s="210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0">
        <v>458</v>
      </c>
      <c r="K38" s="129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0">
        <v>268.72000000000003</v>
      </c>
      <c r="Z38" s="129"/>
      <c r="AA38" s="8" t="s">
        <v>21</v>
      </c>
      <c r="AB38" s="5" t="s">
        <v>23</v>
      </c>
      <c r="AC38" s="30"/>
      <c r="AD38" s="130">
        <v>1229.7</v>
      </c>
      <c r="AE38" s="129"/>
      <c r="AF38" s="7" t="s">
        <v>21</v>
      </c>
      <c r="AG38" s="5" t="s">
        <v>24</v>
      </c>
      <c r="AH38" s="6"/>
      <c r="AI38" s="130">
        <v>1514.5630000000001</v>
      </c>
      <c r="AJ38" s="129"/>
      <c r="AK38" s="100" t="s">
        <v>21</v>
      </c>
      <c r="AL38" s="99" t="s">
        <v>24</v>
      </c>
      <c r="AM38" s="129">
        <v>106.07</v>
      </c>
      <c r="AN38" s="131"/>
      <c r="AO38" s="8" t="s">
        <v>21</v>
      </c>
      <c r="AP38" s="5" t="s">
        <v>24</v>
      </c>
      <c r="AQ38" s="129">
        <v>2030</v>
      </c>
      <c r="AR38" s="129"/>
      <c r="AS38" s="110" t="s">
        <v>21</v>
      </c>
    </row>
    <row r="39" spans="1:45" ht="15.75" thickBot="1" x14ac:dyDescent="0.3">
      <c r="A39" s="9" t="s">
        <v>22</v>
      </c>
      <c r="B39" s="10">
        <v>5251.44</v>
      </c>
      <c r="C39" s="11" t="s">
        <v>21</v>
      </c>
      <c r="D39" s="9" t="s">
        <v>72</v>
      </c>
      <c r="E39" s="10">
        <v>956</v>
      </c>
      <c r="F39" s="12" t="s">
        <v>21</v>
      </c>
      <c r="G39" s="98"/>
      <c r="H39" s="101" t="s">
        <v>25</v>
      </c>
      <c r="I39" s="102"/>
      <c r="J39" s="103">
        <v>20.28</v>
      </c>
      <c r="K39" s="104" t="s">
        <v>63</v>
      </c>
      <c r="L39" s="105">
        <v>64.750000000004903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34.64</v>
      </c>
      <c r="Z39" s="102" t="s">
        <v>63</v>
      </c>
      <c r="AA39" s="108">
        <v>64.458333333338203</v>
      </c>
      <c r="AB39" s="106" t="s">
        <v>25</v>
      </c>
      <c r="AC39" s="109"/>
      <c r="AD39" s="103">
        <v>74.290000000000006</v>
      </c>
      <c r="AE39" s="104" t="s">
        <v>73</v>
      </c>
      <c r="AF39" s="108">
        <v>0.87708333333333333</v>
      </c>
      <c r="AG39" s="106" t="s">
        <v>25</v>
      </c>
      <c r="AH39" s="102"/>
      <c r="AI39" s="103">
        <v>64.95</v>
      </c>
      <c r="AJ39" s="102" t="s">
        <v>78</v>
      </c>
      <c r="AK39" s="107">
        <v>0</v>
      </c>
      <c r="AL39" s="101" t="s">
        <v>25</v>
      </c>
      <c r="AM39" s="102">
        <v>20.3</v>
      </c>
      <c r="AN39" s="103" t="s">
        <v>78</v>
      </c>
      <c r="AO39" s="111">
        <v>0.5</v>
      </c>
      <c r="AP39" s="106" t="s">
        <v>25</v>
      </c>
      <c r="AQ39" s="102">
        <v>106.62</v>
      </c>
      <c r="AR39" s="104" t="s">
        <v>62</v>
      </c>
      <c r="AS39" s="107">
        <v>0.875</v>
      </c>
    </row>
    <row r="40" spans="1:45" ht="16.5" thickTop="1" thickBot="1" x14ac:dyDescent="0.3"/>
    <row r="41" spans="1:45" ht="24" customHeight="1" thickTop="1" thickBot="1" x14ac:dyDescent="0.3">
      <c r="A41" s="178" t="s">
        <v>26</v>
      </c>
      <c r="B41" s="178"/>
      <c r="C41" s="178"/>
      <c r="D41" s="179"/>
      <c r="E41" s="180" t="s">
        <v>27</v>
      </c>
      <c r="F41" s="181"/>
      <c r="G41" s="182"/>
    </row>
    <row r="42" spans="1:45" ht="25.5" customHeight="1" thickTop="1" thickBot="1" x14ac:dyDescent="0.3">
      <c r="A42" s="183" t="s">
        <v>28</v>
      </c>
      <c r="B42" s="184"/>
      <c r="C42" s="184"/>
      <c r="D42" s="185"/>
      <c r="E42" s="43">
        <v>578.95000000000005</v>
      </c>
      <c r="F42" s="44" t="s">
        <v>70</v>
      </c>
      <c r="G42" s="47">
        <v>64.791666666671603</v>
      </c>
    </row>
    <row r="43" spans="1:45" ht="32.25" customHeight="1" thickBot="1" x14ac:dyDescent="0.3">
      <c r="A43" s="186" t="s">
        <v>71</v>
      </c>
      <c r="B43" s="187"/>
      <c r="C43" s="187"/>
      <c r="D43" s="188"/>
      <c r="E43" s="77" t="s">
        <v>76</v>
      </c>
      <c r="F43" s="78"/>
      <c r="G43" s="79">
        <v>131.32</v>
      </c>
    </row>
    <row r="44" spans="1:45" ht="32.25" customHeight="1" thickBot="1" x14ac:dyDescent="0.3">
      <c r="A44" s="186" t="s">
        <v>29</v>
      </c>
      <c r="B44" s="187"/>
      <c r="C44" s="187"/>
      <c r="D44" s="188"/>
      <c r="E44" s="77" t="s">
        <v>77</v>
      </c>
      <c r="F44" s="78"/>
      <c r="G44" s="79">
        <v>104.16</v>
      </c>
    </row>
    <row r="45" spans="1:45" ht="29.25" customHeight="1" thickBot="1" x14ac:dyDescent="0.3">
      <c r="A45" s="189" t="s">
        <v>30</v>
      </c>
      <c r="B45" s="190"/>
      <c r="C45" s="190"/>
      <c r="D45" s="191"/>
      <c r="E45" s="45">
        <v>292.14</v>
      </c>
      <c r="F45" s="83" t="s">
        <v>73</v>
      </c>
      <c r="G45" s="48">
        <v>64.791666666671603</v>
      </c>
    </row>
    <row r="46" spans="1:45" ht="34.5" customHeight="1" thickBot="1" x14ac:dyDescent="0.3">
      <c r="A46" s="173" t="s">
        <v>31</v>
      </c>
      <c r="B46" s="174"/>
      <c r="C46" s="174"/>
      <c r="D46" s="175"/>
      <c r="E46" s="46">
        <v>289.91999999999996</v>
      </c>
      <c r="F46" s="80" t="s">
        <v>73</v>
      </c>
      <c r="G46" s="60">
        <v>0.83333333333333304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6"/>
      <c r="AN80" s="136"/>
      <c r="AO80" s="136"/>
    </row>
    <row r="81" spans="39:41" x14ac:dyDescent="0.25">
      <c r="AM81" s="136"/>
      <c r="AN81" s="136"/>
      <c r="AO81" s="13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 MAR 23 </vt:lpstr>
      <vt:lpstr>'06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2023-03-07T07:22:38Z</dcterms:modified>
</cp:coreProperties>
</file>