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F1901D8E-A95B-4ACB-BE8F-A3AD9B343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 MAR 23 " sheetId="3" r:id="rId1"/>
  </sheets>
  <externalReferences>
    <externalReference r:id="rId2"/>
  </externalReferences>
  <definedNames>
    <definedName name="_xlnm.Print_Area" localSheetId="0">'07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<sst xmlns="http://schemas.openxmlformats.org/spreadsheetml/2006/main" count="141" uniqueCount="108">
  <si>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</si>
  <si>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</si>
  <si>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</si>
  <si>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</si>
  <si>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</si>
  <si>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</si>
  <si>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</si>
  <si>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</si>
  <si>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</si>
  <si>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</si>
  <si>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</si>
  <si>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</si>
  <si>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</si>
  <si>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</si>
  <si>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</si>
  <si>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</si>
  <si>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</si>
  <si>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</si>
  <si>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</si>
  <si>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</si>
  <si>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</si>
  <si>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</si>
  <si>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</si>
  <si>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</si>
  <si>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</si>
  <si>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</si>
  <si>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</si>
  <si>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</si>
  <si>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</si>
  <si>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</si>
  <si>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</si>
  <si>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</si>
  <si>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</si>
  <si>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</si>
  <si>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</si>
  <si>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</si>
  <si>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</si>
  <si>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</si>
  <si>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</si>
  <si>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</si>
  <si>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</si>
  <si>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</si>
  <si>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</si>
  <si>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</si>
  <si>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</si>
  <si>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</si>
  <si>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</si>
  <si>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</si>
  <si>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</si>
  <si>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</si>
  <si>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</si>
  <si>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</si>
  <si>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</si>
  <si>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</si>
  <si>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</si>
  <si>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</si>
  <si>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</si>
  <si>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</si>
  <si>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</si>
  <si>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</si>
  <si>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</si>
  <si>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</si>
  <si>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</si>
  <si>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</si>
  <si>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</si>
  <si>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</si>
  <si>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</si>
  <si>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</si>
  <si>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</si>
  <si>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</si>
  <si>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</si>
  <si>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</si>
  <si>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</si>
  <si>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</si>
  <si>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</si>
  <si>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</si>
  <si>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</si>
  <si>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</si>
  <si>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</si>
  <si>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</si>
  <si>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</si>
  <si>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</si>
  <si>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</si>
  <si>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</si>
  <si>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</si>
  <si>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</si>
  <si>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</si>
  <si>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</si>
  <si>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</si>
  <si>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</si>
  <si>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</si>
  <si>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</si>
  <si>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</si>
  <si>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</si>
  <si>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</si>
  <si>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</si>
  <si>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</si>
  <si>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</si>
  <si>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</si>
  <si>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</si>
  <si>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</si>
  <si>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</si>
  <si>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</si>
  <si>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</si>
  <si>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</si>
  <si>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MONCTHO ET TETE</t>
  </si>
  <si>
    <t>DOSSA ET FOFANA</t>
  </si>
  <si>
    <t>FOFANA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</si>
</sst>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'07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'!$B$9:$B$32</c:f>
              <c:numCache>
                <c:formatCode>General</c:formatCode>
                <c:ptCount val="24"/>
                <c:pt idx="0">
                  <c:v>31.7</c:v>
                </c:pt>
                <c:pt idx="1">
                  <c:v>2.06</c:v>
                </c:pt>
                <c:pt idx="2">
                  <c:v>37.630000000000003</c:v>
                </c:pt>
                <c:pt idx="3">
                  <c:v>39.94</c:v>
                </c:pt>
                <c:pt idx="4">
                  <c:v>46.72</c:v>
                </c:pt>
                <c:pt idx="5">
                  <c:v>48.64</c:v>
                </c:pt>
                <c:pt idx="6">
                  <c:v>48.91</c:v>
                </c:pt>
                <c:pt idx="7">
                  <c:v>53.11</c:v>
                </c:pt>
                <c:pt idx="8">
                  <c:v>46.25</c:v>
                </c:pt>
                <c:pt idx="9">
                  <c:v>34.78</c:v>
                </c:pt>
                <c:pt idx="10">
                  <c:v>46.67</c:v>
                </c:pt>
                <c:pt idx="11">
                  <c:v>52.14</c:v>
                </c:pt>
                <c:pt idx="12">
                  <c:v>48.89</c:v>
                </c:pt>
                <c:pt idx="13">
                  <c:v>30.14</c:v>
                </c:pt>
                <c:pt idx="14">
                  <c:v>52.75</c:v>
                </c:pt>
                <c:pt idx="15">
                  <c:v>58.05</c:v>
                </c:pt>
                <c:pt idx="16">
                  <c:v>49.48</c:v>
                </c:pt>
                <c:pt idx="17">
                  <c:v>29.83</c:v>
                </c:pt>
                <c:pt idx="18">
                  <c:v>48.23</c:v>
                </c:pt>
                <c:pt idx="19">
                  <c:v>57.14</c:v>
                </c:pt>
                <c:pt idx="20">
                  <c:v>57.27</c:v>
                </c:pt>
                <c:pt idx="21">
                  <c:v>55.36</c:v>
                </c:pt>
                <c:pt idx="22">
                  <c:v>45.37</c:v>
                </c:pt>
                <c:pt idx="23">
                  <c:v>31.63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'07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'!$C$9:$C$32</c:f>
              <c:numCache>
                <c:formatCode>General</c:formatCode>
                <c:ptCount val="24"/>
                <c:pt idx="0">
                  <c:v>-15.222608349025663</c:v>
                </c:pt>
                <c:pt idx="1">
                  <c:v>-25.130501457052262</c:v>
                </c:pt>
                <c:pt idx="2">
                  <c:v>-3.2925755496329572</c:v>
                </c:pt>
                <c:pt idx="3">
                  <c:v>0.9200583279691088</c:v>
                </c:pt>
                <c:pt idx="4">
                  <c:v>8.4088271244808652</c:v>
                </c:pt>
                <c:pt idx="5">
                  <c:v>9.3423574679331622</c:v>
                </c:pt>
                <c:pt idx="6">
                  <c:v>5.6478324434453668</c:v>
                </c:pt>
                <c:pt idx="7">
                  <c:v>7.2072348664211816</c:v>
                </c:pt>
                <c:pt idx="8">
                  <c:v>-3.1776412755494761</c:v>
                </c:pt>
                <c:pt idx="9">
                  <c:v>3.827138787598912</c:v>
                </c:pt>
                <c:pt idx="10">
                  <c:v>6.8582409560122812</c:v>
                </c:pt>
                <c:pt idx="11">
                  <c:v>6.6028019177282999</c:v>
                </c:pt>
                <c:pt idx="12">
                  <c:v>19.639966950241448</c:v>
                </c:pt>
                <c:pt idx="13">
                  <c:v>-1.1994871158519516</c:v>
                </c:pt>
                <c:pt idx="14">
                  <c:v>14.800186077016377</c:v>
                </c:pt>
                <c:pt idx="15">
                  <c:v>2.1393266276301972</c:v>
                </c:pt>
                <c:pt idx="16">
                  <c:v>0.56003879072521556</c:v>
                </c:pt>
                <c:pt idx="17">
                  <c:v>-4.2549180999012606</c:v>
                </c:pt>
                <c:pt idx="18">
                  <c:v>2.6081583044392858</c:v>
                </c:pt>
                <c:pt idx="19">
                  <c:v>7.0131307554567002</c:v>
                </c:pt>
                <c:pt idx="20">
                  <c:v>8.5554756122793663</c:v>
                </c:pt>
                <c:pt idx="21">
                  <c:v>5.452147570062948</c:v>
                </c:pt>
                <c:pt idx="22">
                  <c:v>1.698132192631661</c:v>
                </c:pt>
                <c:pt idx="23">
                  <c:v>-2.1820573006730939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'07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'!$D$9:$D$32</c:f>
              <c:numCache>
                <c:formatCode>0.00</c:formatCode>
                <c:ptCount val="24"/>
                <c:pt idx="0">
                  <c:v>41.156124257749909</c:v>
                </c:pt>
                <c:pt idx="1">
                  <c:v>21.588655293725139</c:v>
                </c:pt>
                <c:pt idx="2">
                  <c:v>35.329969266322649</c:v>
                </c:pt>
                <c:pt idx="3">
                  <c:v>33.295177067209181</c:v>
                </c:pt>
                <c:pt idx="4">
                  <c:v>32.450609914912718</c:v>
                </c:pt>
                <c:pt idx="5">
                  <c:v>33.330960803159854</c:v>
                </c:pt>
                <c:pt idx="6">
                  <c:v>37.688601024724164</c:v>
                </c:pt>
                <c:pt idx="7">
                  <c:v>40.60919473580401</c:v>
                </c:pt>
                <c:pt idx="8">
                  <c:v>42.725966987365922</c:v>
                </c:pt>
                <c:pt idx="9">
                  <c:v>24.470424884664567</c:v>
                </c:pt>
                <c:pt idx="10">
                  <c:v>33.075085068892918</c:v>
                </c:pt>
                <c:pt idx="11">
                  <c:v>38.544886297269812</c:v>
                </c:pt>
                <c:pt idx="12">
                  <c:v>24.384295863801583</c:v>
                </c:pt>
                <c:pt idx="13">
                  <c:v>24.835770992218329</c:v>
                </c:pt>
                <c:pt idx="14">
                  <c:v>31.000901777724948</c:v>
                </c:pt>
                <c:pt idx="15">
                  <c:v>48.531964604904886</c:v>
                </c:pt>
                <c:pt idx="16">
                  <c:v>41.50233272803672</c:v>
                </c:pt>
                <c:pt idx="17">
                  <c:v>27.130965996713684</c:v>
                </c:pt>
                <c:pt idx="18">
                  <c:v>38.086614060926053</c:v>
                </c:pt>
                <c:pt idx="19">
                  <c:v>42.415802826850722</c:v>
                </c:pt>
                <c:pt idx="20">
                  <c:v>41.078217459591542</c:v>
                </c:pt>
                <c:pt idx="21">
                  <c:v>42.281905430271252</c:v>
                </c:pt>
                <c:pt idx="22">
                  <c:v>36.246959379330434</c:v>
                </c:pt>
                <c:pt idx="23">
                  <c:v>26.863985148396495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'07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'!$E$9:$E$32</c:f>
              <c:numCache>
                <c:formatCode>0.00</c:formatCode>
                <c:ptCount val="24"/>
                <c:pt idx="0">
                  <c:v>5.766484091275772</c:v>
                </c:pt>
                <c:pt idx="1">
                  <c:v>5.6018461633271111</c:v>
                </c:pt>
                <c:pt idx="2">
                  <c:v>5.5926062833102899</c:v>
                </c:pt>
                <c:pt idx="3">
                  <c:v>5.72476460482173</c:v>
                </c:pt>
                <c:pt idx="4">
                  <c:v>5.8605629606064165</c:v>
                </c:pt>
                <c:pt idx="5">
                  <c:v>5.966681728906992</c:v>
                </c:pt>
                <c:pt idx="6">
                  <c:v>5.5735665318304664</c:v>
                </c:pt>
                <c:pt idx="7">
                  <c:v>5.2935703977748298</c:v>
                </c:pt>
                <c:pt idx="8">
                  <c:v>6.7016742881835691</c:v>
                </c:pt>
                <c:pt idx="9">
                  <c:v>6.4824363277365373</c:v>
                </c:pt>
                <c:pt idx="10">
                  <c:v>6.7366739750947895</c:v>
                </c:pt>
                <c:pt idx="11">
                  <c:v>6.9923117850019034</c:v>
                </c:pt>
                <c:pt idx="12">
                  <c:v>4.8657371859569887</c:v>
                </c:pt>
                <c:pt idx="13">
                  <c:v>6.5037161236336383</c:v>
                </c:pt>
                <c:pt idx="14">
                  <c:v>6.9489121452586753</c:v>
                </c:pt>
                <c:pt idx="15">
                  <c:v>7.378708767464901</c:v>
                </c:pt>
                <c:pt idx="16">
                  <c:v>7.4176284812380695</c:v>
                </c:pt>
                <c:pt idx="17">
                  <c:v>6.9539521031875902</c:v>
                </c:pt>
                <c:pt idx="18">
                  <c:v>7.5352276346345954</c:v>
                </c:pt>
                <c:pt idx="19">
                  <c:v>7.7110664176925363</c:v>
                </c:pt>
                <c:pt idx="20">
                  <c:v>7.6363069281290743</c:v>
                </c:pt>
                <c:pt idx="21">
                  <c:v>7.6259469996658433</c:v>
                </c:pt>
                <c:pt idx="22">
                  <c:v>7.4249084280378961</c:v>
                </c:pt>
                <c:pt idx="23">
                  <c:v>6.9480721522766098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'07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'07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'!$AE$9:$AE$32</c:f>
              <c:numCache>
                <c:formatCode>0.00</c:formatCode>
                <c:ptCount val="24"/>
                <c:pt idx="0">
                  <c:v>75.14</c:v>
                </c:pt>
                <c:pt idx="1">
                  <c:v>71.349999999999994</c:v>
                </c:pt>
                <c:pt idx="2">
                  <c:v>50.6</c:v>
                </c:pt>
                <c:pt idx="3">
                  <c:v>51.42</c:v>
                </c:pt>
                <c:pt idx="4">
                  <c:v>50.46</c:v>
                </c:pt>
                <c:pt idx="5">
                  <c:v>52.83</c:v>
                </c:pt>
                <c:pt idx="6">
                  <c:v>44.02</c:v>
                </c:pt>
                <c:pt idx="7">
                  <c:v>24.78</c:v>
                </c:pt>
                <c:pt idx="8">
                  <c:v>69.239999999999995</c:v>
                </c:pt>
                <c:pt idx="9">
                  <c:v>70.55</c:v>
                </c:pt>
                <c:pt idx="10">
                  <c:v>69.58</c:v>
                </c:pt>
                <c:pt idx="11">
                  <c:v>72.459999999999994</c:v>
                </c:pt>
                <c:pt idx="12">
                  <c:v>0</c:v>
                </c:pt>
                <c:pt idx="13">
                  <c:v>77.17</c:v>
                </c:pt>
                <c:pt idx="14">
                  <c:v>72.19</c:v>
                </c:pt>
                <c:pt idx="15">
                  <c:v>82.92</c:v>
                </c:pt>
                <c:pt idx="16">
                  <c:v>81.75</c:v>
                </c:pt>
                <c:pt idx="17">
                  <c:v>82.55</c:v>
                </c:pt>
                <c:pt idx="18">
                  <c:v>84.57</c:v>
                </c:pt>
                <c:pt idx="19">
                  <c:v>84.47</c:v>
                </c:pt>
                <c:pt idx="20">
                  <c:v>82.15</c:v>
                </c:pt>
                <c:pt idx="21">
                  <c:v>84.34</c:v>
                </c:pt>
                <c:pt idx="22">
                  <c:v>85.46</c:v>
                </c:pt>
                <c:pt idx="23">
                  <c:v>83.79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'07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'!$AK$9:$AK$32</c:f>
              <c:numCache>
                <c:formatCode>0.00</c:formatCode>
                <c:ptCount val="24"/>
                <c:pt idx="0">
                  <c:v>59.917391650974338</c:v>
                </c:pt>
                <c:pt idx="1">
                  <c:v>46.219498542947733</c:v>
                </c:pt>
                <c:pt idx="2">
                  <c:v>47.307424450367044</c:v>
                </c:pt>
                <c:pt idx="3">
                  <c:v>52.340058327969111</c:v>
                </c:pt>
                <c:pt idx="4">
                  <c:v>58.868827124480866</c:v>
                </c:pt>
                <c:pt idx="5">
                  <c:v>62.172357467933161</c:v>
                </c:pt>
                <c:pt idx="6">
                  <c:v>49.66783244344537</c:v>
                </c:pt>
                <c:pt idx="7">
                  <c:v>31.987234866421183</c:v>
                </c:pt>
                <c:pt idx="8">
                  <c:v>66.062358724450519</c:v>
                </c:pt>
                <c:pt idx="9">
                  <c:v>74.377138787598909</c:v>
                </c:pt>
                <c:pt idx="10">
                  <c:v>76.43824095601228</c:v>
                </c:pt>
                <c:pt idx="11">
                  <c:v>79.062801917728294</c:v>
                </c:pt>
                <c:pt idx="12">
                  <c:v>19.639966950241448</c:v>
                </c:pt>
                <c:pt idx="13">
                  <c:v>75.97051288414805</c:v>
                </c:pt>
                <c:pt idx="14">
                  <c:v>86.990186077016375</c:v>
                </c:pt>
                <c:pt idx="15">
                  <c:v>85.059326627630199</c:v>
                </c:pt>
                <c:pt idx="16">
                  <c:v>82.310038790725216</c:v>
                </c:pt>
                <c:pt idx="17">
                  <c:v>78.295081900098737</c:v>
                </c:pt>
                <c:pt idx="18">
                  <c:v>87.178158304439279</c:v>
                </c:pt>
                <c:pt idx="19">
                  <c:v>91.483130755456699</c:v>
                </c:pt>
                <c:pt idx="20">
                  <c:v>90.705475612279372</c:v>
                </c:pt>
                <c:pt idx="21">
                  <c:v>89.792147570062951</c:v>
                </c:pt>
                <c:pt idx="22">
                  <c:v>87.158132192631655</c:v>
                </c:pt>
                <c:pt idx="23">
                  <c:v>81.607942699326912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'07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'!$AM$9:$AM$32</c:f>
              <c:numCache>
                <c:formatCode>0.00</c:formatCode>
                <c:ptCount val="24"/>
                <c:pt idx="0">
                  <c:v>136.10612425774991</c:v>
                </c:pt>
                <c:pt idx="1">
                  <c:v>144.08865529372514</c:v>
                </c:pt>
                <c:pt idx="2">
                  <c:v>142.67996926632264</c:v>
                </c:pt>
                <c:pt idx="3">
                  <c:v>142.23517706720918</c:v>
                </c:pt>
                <c:pt idx="4">
                  <c:v>140.42060991491272</c:v>
                </c:pt>
                <c:pt idx="5">
                  <c:v>140.80096080315985</c:v>
                </c:pt>
                <c:pt idx="6">
                  <c:v>139.65860102472416</c:v>
                </c:pt>
                <c:pt idx="7">
                  <c:v>147.619194735804</c:v>
                </c:pt>
                <c:pt idx="8">
                  <c:v>162.42596698736591</c:v>
                </c:pt>
                <c:pt idx="9">
                  <c:v>146.50042488466457</c:v>
                </c:pt>
                <c:pt idx="10">
                  <c:v>153.26508506889292</c:v>
                </c:pt>
                <c:pt idx="11">
                  <c:v>159.51488629726981</c:v>
                </c:pt>
                <c:pt idx="12">
                  <c:v>145.11429586380157</c:v>
                </c:pt>
                <c:pt idx="13">
                  <c:v>145.64577099221833</c:v>
                </c:pt>
                <c:pt idx="14">
                  <c:v>150.08090177772496</c:v>
                </c:pt>
                <c:pt idx="15">
                  <c:v>166.93196460490489</c:v>
                </c:pt>
                <c:pt idx="16">
                  <c:v>171.03233272803672</c:v>
                </c:pt>
                <c:pt idx="17">
                  <c:v>158.95096599671368</c:v>
                </c:pt>
                <c:pt idx="18">
                  <c:v>170.24661406092605</c:v>
                </c:pt>
                <c:pt idx="19">
                  <c:v>172.04580282685072</c:v>
                </c:pt>
                <c:pt idx="20">
                  <c:v>170.22821745959152</c:v>
                </c:pt>
                <c:pt idx="21">
                  <c:v>170.78190543027125</c:v>
                </c:pt>
                <c:pt idx="22">
                  <c:v>166.43695937933043</c:v>
                </c:pt>
                <c:pt idx="23">
                  <c:v>155.43398514839649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'07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'!$F$9:$F$32</c:f>
              <c:numCache>
                <c:formatCode>General</c:formatCode>
                <c:ptCount val="24"/>
                <c:pt idx="0">
                  <c:v>209.2</c:v>
                </c:pt>
                <c:pt idx="1">
                  <c:v>205.9</c:v>
                </c:pt>
                <c:pt idx="2">
                  <c:v>199.58</c:v>
                </c:pt>
                <c:pt idx="3">
                  <c:v>192.09</c:v>
                </c:pt>
                <c:pt idx="4">
                  <c:v>189.64</c:v>
                </c:pt>
                <c:pt idx="5">
                  <c:v>191.41</c:v>
                </c:pt>
                <c:pt idx="6">
                  <c:v>103.42</c:v>
                </c:pt>
                <c:pt idx="7">
                  <c:v>165.79</c:v>
                </c:pt>
                <c:pt idx="8">
                  <c:v>179.92</c:v>
                </c:pt>
                <c:pt idx="9">
                  <c:v>177.73</c:v>
                </c:pt>
                <c:pt idx="10">
                  <c:v>194.23</c:v>
                </c:pt>
                <c:pt idx="11">
                  <c:v>166.98</c:v>
                </c:pt>
                <c:pt idx="12">
                  <c:v>152.22</c:v>
                </c:pt>
                <c:pt idx="13">
                  <c:v>201.08</c:v>
                </c:pt>
                <c:pt idx="14">
                  <c:v>222.18</c:v>
                </c:pt>
                <c:pt idx="15">
                  <c:v>225.34</c:v>
                </c:pt>
                <c:pt idx="16">
                  <c:v>230.58</c:v>
                </c:pt>
                <c:pt idx="17">
                  <c:v>224.31</c:v>
                </c:pt>
                <c:pt idx="18">
                  <c:v>249.73</c:v>
                </c:pt>
                <c:pt idx="19">
                  <c:v>244.72</c:v>
                </c:pt>
                <c:pt idx="20">
                  <c:v>249.99</c:v>
                </c:pt>
                <c:pt idx="21">
                  <c:v>247.74</c:v>
                </c:pt>
                <c:pt idx="22">
                  <c:v>232.71</c:v>
                </c:pt>
                <c:pt idx="23">
                  <c:v>224.73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'07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'!$G$9:$G$32</c:f>
              <c:numCache>
                <c:formatCode>0.00</c:formatCode>
                <c:ptCount val="24"/>
                <c:pt idx="0">
                  <c:v>123.94590092437438</c:v>
                </c:pt>
                <c:pt idx="1">
                  <c:v>123.31767208394331</c:v>
                </c:pt>
                <c:pt idx="2">
                  <c:v>116.37913066670723</c:v>
                </c:pt>
                <c:pt idx="3">
                  <c:v>121.03318815891249</c:v>
                </c:pt>
                <c:pt idx="4">
                  <c:v>118.77417486514096</c:v>
                </c:pt>
                <c:pt idx="5">
                  <c:v>117.19372637548267</c:v>
                </c:pt>
                <c:pt idx="6">
                  <c:v>48.463792454641542</c:v>
                </c:pt>
                <c:pt idx="7">
                  <c:v>199.83936266611235</c:v>
                </c:pt>
                <c:pt idx="8">
                  <c:v>124.2646403646994</c:v>
                </c:pt>
                <c:pt idx="9">
                  <c:v>114.41562490250668</c:v>
                </c:pt>
                <c:pt idx="10">
                  <c:v>122.05127012762239</c:v>
                </c:pt>
                <c:pt idx="11">
                  <c:v>118.38538502166162</c:v>
                </c:pt>
                <c:pt idx="12">
                  <c:v>93.266405542206613</c:v>
                </c:pt>
                <c:pt idx="13">
                  <c:v>127.96794314933005</c:v>
                </c:pt>
                <c:pt idx="14">
                  <c:v>139.36395577802625</c:v>
                </c:pt>
                <c:pt idx="15">
                  <c:v>144.977570440205</c:v>
                </c:pt>
                <c:pt idx="16">
                  <c:v>143.72381868083386</c:v>
                </c:pt>
                <c:pt idx="17">
                  <c:v>140.14595201192705</c:v>
                </c:pt>
                <c:pt idx="18">
                  <c:v>163.06524272029208</c:v>
                </c:pt>
                <c:pt idx="19">
                  <c:v>160.51522329154611</c:v>
                </c:pt>
                <c:pt idx="20">
                  <c:v>160.79900297779162</c:v>
                </c:pt>
                <c:pt idx="21">
                  <c:v>160.61426908171427</c:v>
                </c:pt>
                <c:pt idx="22">
                  <c:v>147.36563165196182</c:v>
                </c:pt>
                <c:pt idx="23">
                  <c:v>144.07282275170024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'07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'!$H$9:$H$32</c:f>
              <c:numCache>
                <c:formatCode>0.00</c:formatCode>
                <c:ptCount val="24"/>
                <c:pt idx="0">
                  <c:v>76.871032729429245</c:v>
                </c:pt>
                <c:pt idx="1">
                  <c:v>74.32464660589811</c:v>
                </c:pt>
                <c:pt idx="2">
                  <c:v>75.18331798039732</c:v>
                </c:pt>
                <c:pt idx="3">
                  <c:v>63.323842318016375</c:v>
                </c:pt>
                <c:pt idx="4">
                  <c:v>63.225942470228553</c:v>
                </c:pt>
                <c:pt idx="5">
                  <c:v>66.496222297834862</c:v>
                </c:pt>
                <c:pt idx="6">
                  <c:v>63.541798982617188</c:v>
                </c:pt>
                <c:pt idx="7">
                  <c:v>-41.566523185334972</c:v>
                </c:pt>
                <c:pt idx="8">
                  <c:v>47.03823999228112</c:v>
                </c:pt>
                <c:pt idx="9">
                  <c:v>54.476499274552559</c:v>
                </c:pt>
                <c:pt idx="10">
                  <c:v>62.829804656924225</c:v>
                </c:pt>
                <c:pt idx="11">
                  <c:v>40.86962434202853</c:v>
                </c:pt>
                <c:pt idx="12">
                  <c:v>50.983536935587239</c:v>
                </c:pt>
                <c:pt idx="13">
                  <c:v>63.211040155585152</c:v>
                </c:pt>
                <c:pt idx="14">
                  <c:v>83.931750892338812</c:v>
                </c:pt>
                <c:pt idx="15">
                  <c:v>82.808530117803954</c:v>
                </c:pt>
                <c:pt idx="16">
                  <c:v>89.129776715776075</c:v>
                </c:pt>
                <c:pt idx="17">
                  <c:v>86.837489037809576</c:v>
                </c:pt>
                <c:pt idx="18">
                  <c:v>95.972140320624234</c:v>
                </c:pt>
                <c:pt idx="19">
                  <c:v>93.808346363038325</c:v>
                </c:pt>
                <c:pt idx="20">
                  <c:v>98.517360840123388</c:v>
                </c:pt>
                <c:pt idx="21">
                  <c:v>96.537588663560868</c:v>
                </c:pt>
                <c:pt idx="22">
                  <c:v>95.529343390702195</c:v>
                </c:pt>
                <c:pt idx="23">
                  <c:v>90.933726436856972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'07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'!$I$9:$I$32</c:f>
              <c:numCache>
                <c:formatCode>0.00</c:formatCode>
                <c:ptCount val="24"/>
                <c:pt idx="0">
                  <c:v>8.3830663461963475</c:v>
                </c:pt>
                <c:pt idx="1">
                  <c:v>8.2576813101585635</c:v>
                </c:pt>
                <c:pt idx="2">
                  <c:v>8.0175513528954703</c:v>
                </c:pt>
                <c:pt idx="3">
                  <c:v>7.7329695230711373</c:v>
                </c:pt>
                <c:pt idx="4">
                  <c:v>7.6398826646304663</c:v>
                </c:pt>
                <c:pt idx="5">
                  <c:v>7.7200513266824551</c:v>
                </c:pt>
                <c:pt idx="6">
                  <c:v>-8.5855914372587225</c:v>
                </c:pt>
                <c:pt idx="7">
                  <c:v>7.5171605192226032</c:v>
                </c:pt>
                <c:pt idx="8">
                  <c:v>8.6171196430194534</c:v>
                </c:pt>
                <c:pt idx="9">
                  <c:v>8.8378758229407204</c:v>
                </c:pt>
                <c:pt idx="10">
                  <c:v>9.3489252154533808</c:v>
                </c:pt>
                <c:pt idx="11">
                  <c:v>7.7249906363098439</c:v>
                </c:pt>
                <c:pt idx="12">
                  <c:v>7.9700575222061225</c:v>
                </c:pt>
                <c:pt idx="13">
                  <c:v>9.9010166950847811</c:v>
                </c:pt>
                <c:pt idx="14">
                  <c:v>-1.1157066703651015</c:v>
                </c:pt>
                <c:pt idx="15">
                  <c:v>-2.446100558008963</c:v>
                </c:pt>
                <c:pt idx="16">
                  <c:v>-2.2735953966099185</c:v>
                </c:pt>
                <c:pt idx="17">
                  <c:v>-2.6734410497366312</c:v>
                </c:pt>
                <c:pt idx="18">
                  <c:v>-9.3073830409163634</c:v>
                </c:pt>
                <c:pt idx="19">
                  <c:v>-9.6035696545844651</c:v>
                </c:pt>
                <c:pt idx="20">
                  <c:v>-9.326363817914995</c:v>
                </c:pt>
                <c:pt idx="21">
                  <c:v>-9.4118577452751708</c:v>
                </c:pt>
                <c:pt idx="22">
                  <c:v>-10.184975042664028</c:v>
                </c:pt>
                <c:pt idx="23">
                  <c:v>-10.276549188557247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'07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</c:v>
                </c:pt>
                <c:pt idx="7">
                  <c:v>4.5999999999999996</c:v>
                </c:pt>
                <c:pt idx="8">
                  <c:v>9.5</c:v>
                </c:pt>
                <c:pt idx="9">
                  <c:v>9.9</c:v>
                </c:pt>
                <c:pt idx="10">
                  <c:v>9</c:v>
                </c:pt>
                <c:pt idx="11">
                  <c:v>12.6</c:v>
                </c:pt>
                <c:pt idx="12">
                  <c:v>10</c:v>
                </c:pt>
                <c:pt idx="13">
                  <c:v>13.2</c:v>
                </c:pt>
                <c:pt idx="14">
                  <c:v>9.6999999999999993</c:v>
                </c:pt>
                <c:pt idx="15">
                  <c:v>4.7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'07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13.56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11.85</c:v>
                </c:pt>
                <c:pt idx="15">
                  <c:v>12.08</c:v>
                </c:pt>
                <c:pt idx="16">
                  <c:v>12.08</c:v>
                </c:pt>
                <c:pt idx="17">
                  <c:v>12.09</c:v>
                </c:pt>
                <c:pt idx="18">
                  <c:v>19.989999999999998</c:v>
                </c:pt>
                <c:pt idx="19">
                  <c:v>20.100000000000001</c:v>
                </c:pt>
                <c:pt idx="20">
                  <c:v>20.02</c:v>
                </c:pt>
                <c:pt idx="21">
                  <c:v>20.02</c:v>
                </c:pt>
                <c:pt idx="22">
                  <c:v>20.23</c:v>
                </c:pt>
                <c:pt idx="23">
                  <c:v>20.010000000000002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'07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'07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'07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MAR 23 '!$AJ$9:$AJ$32</c:f>
              <c:numCache>
                <c:formatCode>0.00</c:formatCode>
                <c:ptCount val="24"/>
                <c:pt idx="0">
                  <c:v>123.94590092437438</c:v>
                </c:pt>
                <c:pt idx="1">
                  <c:v>123.31767208394331</c:v>
                </c:pt>
                <c:pt idx="2">
                  <c:v>116.37913066670723</c:v>
                </c:pt>
                <c:pt idx="3">
                  <c:v>121.03318815891249</c:v>
                </c:pt>
                <c:pt idx="4">
                  <c:v>118.77417486514096</c:v>
                </c:pt>
                <c:pt idx="5">
                  <c:v>117.19372637548267</c:v>
                </c:pt>
                <c:pt idx="6">
                  <c:v>49.863792454641541</c:v>
                </c:pt>
                <c:pt idx="7">
                  <c:v>204.43936266611234</c:v>
                </c:pt>
                <c:pt idx="8">
                  <c:v>133.7646403646994</c:v>
                </c:pt>
                <c:pt idx="9">
                  <c:v>124.31562490250668</c:v>
                </c:pt>
                <c:pt idx="10">
                  <c:v>131.05127012762239</c:v>
                </c:pt>
                <c:pt idx="11">
                  <c:v>130.98538502166161</c:v>
                </c:pt>
                <c:pt idx="12">
                  <c:v>103.26640554220661</c:v>
                </c:pt>
                <c:pt idx="13">
                  <c:v>141.16794314933006</c:v>
                </c:pt>
                <c:pt idx="14">
                  <c:v>149.06395577802624</c:v>
                </c:pt>
                <c:pt idx="15">
                  <c:v>149.67757044020499</c:v>
                </c:pt>
                <c:pt idx="16">
                  <c:v>147.72381868083386</c:v>
                </c:pt>
                <c:pt idx="17">
                  <c:v>140.14595201192705</c:v>
                </c:pt>
                <c:pt idx="18">
                  <c:v>163.06524272029208</c:v>
                </c:pt>
                <c:pt idx="19">
                  <c:v>160.51522329154611</c:v>
                </c:pt>
                <c:pt idx="20">
                  <c:v>160.79900297779162</c:v>
                </c:pt>
                <c:pt idx="21">
                  <c:v>160.61426908171427</c:v>
                </c:pt>
                <c:pt idx="22">
                  <c:v>147.36563165196182</c:v>
                </c:pt>
                <c:pt idx="23">
                  <c:v>144.07282275170024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'07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'07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MAR 23 '!$AL$9:$AL$32</c:f>
              <c:numCache>
                <c:formatCode>0.00</c:formatCode>
                <c:ptCount val="24"/>
                <c:pt idx="0">
                  <c:v>76.871032729429245</c:v>
                </c:pt>
                <c:pt idx="1">
                  <c:v>74.32464660589811</c:v>
                </c:pt>
                <c:pt idx="2">
                  <c:v>75.18331798039732</c:v>
                </c:pt>
                <c:pt idx="3">
                  <c:v>63.323842318016375</c:v>
                </c:pt>
                <c:pt idx="4">
                  <c:v>63.225942470228553</c:v>
                </c:pt>
                <c:pt idx="5">
                  <c:v>66.836222297834865</c:v>
                </c:pt>
                <c:pt idx="6">
                  <c:v>64.641798982617189</c:v>
                </c:pt>
                <c:pt idx="7">
                  <c:v>-25.546523185334973</c:v>
                </c:pt>
                <c:pt idx="8">
                  <c:v>72.978239992281118</c:v>
                </c:pt>
                <c:pt idx="9">
                  <c:v>88.016499274552558</c:v>
                </c:pt>
                <c:pt idx="10">
                  <c:v>94.219804656924225</c:v>
                </c:pt>
                <c:pt idx="11">
                  <c:v>53.169624342028527</c:v>
                </c:pt>
                <c:pt idx="12">
                  <c:v>87.093536935587238</c:v>
                </c:pt>
                <c:pt idx="13">
                  <c:v>98.081040155585157</c:v>
                </c:pt>
                <c:pt idx="14">
                  <c:v>111.28175089233881</c:v>
                </c:pt>
                <c:pt idx="15">
                  <c:v>82.808530117803954</c:v>
                </c:pt>
                <c:pt idx="16">
                  <c:v>89.129776715776075</c:v>
                </c:pt>
                <c:pt idx="17">
                  <c:v>86.837489037809576</c:v>
                </c:pt>
                <c:pt idx="18">
                  <c:v>95.972140320624234</c:v>
                </c:pt>
                <c:pt idx="19">
                  <c:v>93.808346363038325</c:v>
                </c:pt>
                <c:pt idx="20">
                  <c:v>98.517360840123388</c:v>
                </c:pt>
                <c:pt idx="21">
                  <c:v>96.537588663560868</c:v>
                </c:pt>
                <c:pt idx="22">
                  <c:v>95.529343390702195</c:v>
                </c:pt>
                <c:pt idx="23">
                  <c:v>90.933726436856972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6" zoomScale="85" zoomScaleNormal="85" zoomScaleSheetLayoutView="85" workbookViewId="0">
      <selection activeCell="G51" sqref="G5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102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44992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90</v>
      </c>
      <c r="AG4" s="208"/>
      <c r="AH4" s="208"/>
      <c r="AI4" s="208"/>
      <c r="AJ4" s="186" t="s">
        <v>103</v>
      </c>
      <c r="AK4" s="187"/>
      <c r="AL4" s="186" t="s">
        <v>104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91</v>
      </c>
      <c r="S6" s="193"/>
      <c r="T6" s="193"/>
      <c r="U6" s="193"/>
      <c r="V6" s="193"/>
      <c r="W6" s="193"/>
      <c r="X6" s="193"/>
      <c r="Y6" s="193"/>
      <c r="Z6" s="192" t="s">
        <v>92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89</v>
      </c>
      <c r="Y7" s="159"/>
      <c r="Z7" s="143" t="s">
        <v>3</v>
      </c>
      <c r="AA7" s="157"/>
      <c r="AB7" s="157"/>
      <c r="AC7" s="144"/>
      <c r="AD7" s="149" t="s">
        <v>89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31.7</v>
      </c>
      <c r="C9" s="51">
        <f t="shared" ref="C9:C32" si="0">AK9-AE9</f>
        <v>-15.222608349025663</v>
      </c>
      <c r="D9" s="52">
        <f t="shared" ref="D9:D32" si="1">AM9-Y9</f>
        <v>41.156124257749909</v>
      </c>
      <c r="E9" s="59">
        <f t="shared" ref="E9:E32" si="2">(AG9+AI9)-Q9</f>
        <v>5.766484091275772</v>
      </c>
      <c r="F9" s="76">
        <v>209.2</v>
      </c>
      <c r="G9" s="52">
        <f t="shared" ref="G9:G32" si="3">AJ9-AD9</f>
        <v>123.94590092437438</v>
      </c>
      <c r="H9" s="52">
        <f t="shared" ref="H9:H32" si="4">AL9-X9</f>
        <v>76.871032729429245</v>
      </c>
      <c r="I9" s="53">
        <f t="shared" ref="I9:I32" si="5">(AH9+AF9)-P9</f>
        <v>8.3830663461963475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29.06</v>
      </c>
      <c r="V9" s="68">
        <v>0</v>
      </c>
      <c r="W9" s="90">
        <v>65.89</v>
      </c>
      <c r="X9" s="94">
        <f>R9+T9+V9</f>
        <v>0</v>
      </c>
      <c r="Y9" s="95">
        <f>S9+U9+W9</f>
        <v>94.95</v>
      </c>
      <c r="Z9" s="91">
        <v>0</v>
      </c>
      <c r="AA9" s="84">
        <v>0</v>
      </c>
      <c r="AB9" s="84">
        <v>0</v>
      </c>
      <c r="AC9" s="84">
        <v>75.14</v>
      </c>
      <c r="AD9" s="96">
        <f>Z9+AB9</f>
        <v>0</v>
      </c>
      <c r="AE9" s="52">
        <f>AA9+AC9</f>
        <v>75.14</v>
      </c>
      <c r="AF9" s="116">
        <v>0.44962029569892464</v>
      </c>
      <c r="AG9" s="117">
        <v>0.11964516129032259</v>
      </c>
      <c r="AH9" s="54">
        <f t="shared" ref="AH9:AH32" si="6">(F9+P9+X9+AD9)-(AJ9+AL9+AF9)</f>
        <v>7.9334460504974231</v>
      </c>
      <c r="AI9" s="63">
        <f t="shared" ref="AI9:AI32" si="7">(B9+Q9+Y9+AE9)-(AM9+AK9+AG9)</f>
        <v>5.6468389299854493</v>
      </c>
      <c r="AJ9" s="64">
        <v>123.94590092437438</v>
      </c>
      <c r="AK9" s="61">
        <v>59.917391650974338</v>
      </c>
      <c r="AL9" s="66">
        <v>76.871032729429245</v>
      </c>
      <c r="AM9" s="61">
        <v>136.10612425774991</v>
      </c>
      <c r="AS9" s="121"/>
      <c r="BA9" s="42"/>
      <c r="BB9" s="42"/>
    </row>
    <row r="10" spans="1:54" ht="15.75" x14ac:dyDescent="0.25">
      <c r="A10" s="25">
        <v>2</v>
      </c>
      <c r="B10" s="69">
        <v>2.06</v>
      </c>
      <c r="C10" s="51">
        <f t="shared" si="0"/>
        <v>-25.130501457052262</v>
      </c>
      <c r="D10" s="52">
        <f t="shared" si="1"/>
        <v>21.588655293725139</v>
      </c>
      <c r="E10" s="59">
        <f t="shared" si="2"/>
        <v>5.6018461633271111</v>
      </c>
      <c r="F10" s="68">
        <v>205.9</v>
      </c>
      <c r="G10" s="52">
        <f t="shared" si="3"/>
        <v>123.31767208394331</v>
      </c>
      <c r="H10" s="52">
        <f t="shared" si="4"/>
        <v>74.32464660589811</v>
      </c>
      <c r="I10" s="53">
        <f t="shared" si="5"/>
        <v>8.2576813101585635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57.8</v>
      </c>
      <c r="V10" s="84">
        <v>0</v>
      </c>
      <c r="W10" s="84">
        <v>64.7</v>
      </c>
      <c r="X10" s="94">
        <f t="shared" ref="X10:X32" si="10">R10+T10+V10</f>
        <v>0</v>
      </c>
      <c r="Y10" s="95">
        <f t="shared" ref="Y10:Y32" si="11">S10+U10+W10</f>
        <v>122.5</v>
      </c>
      <c r="Z10" s="91">
        <v>0</v>
      </c>
      <c r="AA10" s="84">
        <v>0</v>
      </c>
      <c r="AB10" s="84">
        <v>0</v>
      </c>
      <c r="AC10" s="84">
        <v>71.349999999999994</v>
      </c>
      <c r="AD10" s="96">
        <f t="shared" ref="AD10:AD32" si="12">Z10+AB10</f>
        <v>0</v>
      </c>
      <c r="AE10" s="52">
        <f t="shared" ref="AE10:AE32" si="13">AA10+AC10</f>
        <v>71.349999999999994</v>
      </c>
      <c r="AF10" s="118">
        <v>0.44962029569892464</v>
      </c>
      <c r="AG10" s="117">
        <v>0.11964516129032259</v>
      </c>
      <c r="AH10" s="54">
        <f t="shared" si="6"/>
        <v>7.8080610144596392</v>
      </c>
      <c r="AI10" s="63">
        <f t="shared" si="7"/>
        <v>5.4822010020367884</v>
      </c>
      <c r="AJ10" s="64">
        <v>123.31767208394331</v>
      </c>
      <c r="AK10" s="61">
        <v>46.219498542947733</v>
      </c>
      <c r="AL10" s="66">
        <v>74.32464660589811</v>
      </c>
      <c r="AM10" s="61">
        <v>144.08865529372514</v>
      </c>
      <c r="AS10" s="121"/>
      <c r="BA10" s="42"/>
      <c r="BB10" s="42"/>
    </row>
    <row r="11" spans="1:54" ht="15" customHeight="1" x14ac:dyDescent="0.25">
      <c r="A11" s="25">
        <v>3</v>
      </c>
      <c r="B11" s="69">
        <v>37.630000000000003</v>
      </c>
      <c r="C11" s="51">
        <f t="shared" si="0"/>
        <v>-3.2925755496329572</v>
      </c>
      <c r="D11" s="52">
        <f t="shared" si="1"/>
        <v>35.329969266322649</v>
      </c>
      <c r="E11" s="59">
        <f t="shared" si="2"/>
        <v>5.5926062833102899</v>
      </c>
      <c r="F11" s="68">
        <v>199.58</v>
      </c>
      <c r="G11" s="52">
        <f t="shared" si="3"/>
        <v>116.37913066670723</v>
      </c>
      <c r="H11" s="52">
        <f t="shared" si="4"/>
        <v>75.18331798039732</v>
      </c>
      <c r="I11" s="53">
        <f t="shared" si="5"/>
        <v>8.0175513528954703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42.28</v>
      </c>
      <c r="V11" s="84">
        <v>0</v>
      </c>
      <c r="W11" s="84">
        <v>65.069999999999993</v>
      </c>
      <c r="X11" s="94">
        <f t="shared" si="10"/>
        <v>0</v>
      </c>
      <c r="Y11" s="95">
        <f t="shared" si="11"/>
        <v>107.35</v>
      </c>
      <c r="Z11" s="91">
        <v>0</v>
      </c>
      <c r="AA11" s="84">
        <v>0</v>
      </c>
      <c r="AB11" s="84">
        <v>0</v>
      </c>
      <c r="AC11" s="84">
        <v>50.6</v>
      </c>
      <c r="AD11" s="96">
        <f t="shared" si="12"/>
        <v>0</v>
      </c>
      <c r="AE11" s="52">
        <f t="shared" si="13"/>
        <v>50.6</v>
      </c>
      <c r="AF11" s="118">
        <v>0.44962029569892464</v>
      </c>
      <c r="AG11" s="117">
        <v>0.11964516129032259</v>
      </c>
      <c r="AH11" s="54">
        <f t="shared" si="6"/>
        <v>7.5679310571965459</v>
      </c>
      <c r="AI11" s="63">
        <f t="shared" si="7"/>
        <v>5.4729611220199672</v>
      </c>
      <c r="AJ11" s="64">
        <v>116.37913066670723</v>
      </c>
      <c r="AK11" s="61">
        <v>47.307424450367044</v>
      </c>
      <c r="AL11" s="66">
        <v>75.18331798039732</v>
      </c>
      <c r="AM11" s="61">
        <v>142.67996926632264</v>
      </c>
      <c r="AS11" s="121"/>
      <c r="BA11" s="42"/>
      <c r="BB11" s="42"/>
    </row>
    <row r="12" spans="1:54" ht="15" customHeight="1" x14ac:dyDescent="0.25">
      <c r="A12" s="25">
        <v>4</v>
      </c>
      <c r="B12" s="69">
        <v>39.94</v>
      </c>
      <c r="C12" s="51">
        <f t="shared" si="0"/>
        <v>0.9200583279691088</v>
      </c>
      <c r="D12" s="52">
        <f t="shared" si="1"/>
        <v>33.295177067209181</v>
      </c>
      <c r="E12" s="59">
        <f t="shared" si="2"/>
        <v>5.72476460482173</v>
      </c>
      <c r="F12" s="68">
        <v>192.09</v>
      </c>
      <c r="G12" s="52">
        <f t="shared" si="3"/>
        <v>121.03318815891249</v>
      </c>
      <c r="H12" s="52">
        <f t="shared" si="4"/>
        <v>63.323842318016375</v>
      </c>
      <c r="I12" s="53">
        <f t="shared" si="5"/>
        <v>7.7329695230711373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43.39</v>
      </c>
      <c r="V12" s="84">
        <v>0</v>
      </c>
      <c r="W12" s="84">
        <v>65.55</v>
      </c>
      <c r="X12" s="94">
        <f t="shared" si="10"/>
        <v>0</v>
      </c>
      <c r="Y12" s="95">
        <f t="shared" si="11"/>
        <v>108.94</v>
      </c>
      <c r="Z12" s="91">
        <v>0</v>
      </c>
      <c r="AA12" s="84">
        <v>0</v>
      </c>
      <c r="AB12" s="84">
        <v>0</v>
      </c>
      <c r="AC12" s="84">
        <v>51.42</v>
      </c>
      <c r="AD12" s="96">
        <f t="shared" si="12"/>
        <v>0</v>
      </c>
      <c r="AE12" s="52">
        <f t="shared" si="13"/>
        <v>51.42</v>
      </c>
      <c r="AF12" s="118">
        <v>0.44962029569892464</v>
      </c>
      <c r="AG12" s="117">
        <v>0.11964516129032259</v>
      </c>
      <c r="AH12" s="54">
        <f t="shared" si="6"/>
        <v>7.2833492273722129</v>
      </c>
      <c r="AI12" s="63">
        <f t="shared" si="7"/>
        <v>5.6051194435314073</v>
      </c>
      <c r="AJ12" s="64">
        <v>121.03318815891249</v>
      </c>
      <c r="AK12" s="61">
        <v>52.340058327969111</v>
      </c>
      <c r="AL12" s="66">
        <v>63.323842318016375</v>
      </c>
      <c r="AM12" s="61">
        <v>142.23517706720918</v>
      </c>
      <c r="AS12" s="121"/>
      <c r="BA12" s="42"/>
      <c r="BB12" s="42"/>
    </row>
    <row r="13" spans="1:54" ht="15.75" x14ac:dyDescent="0.25">
      <c r="A13" s="25">
        <v>5</v>
      </c>
      <c r="B13" s="69">
        <v>46.72</v>
      </c>
      <c r="C13" s="51">
        <f t="shared" si="0"/>
        <v>8.4088271244808652</v>
      </c>
      <c r="D13" s="52">
        <f t="shared" si="1"/>
        <v>32.450609914912718</v>
      </c>
      <c r="E13" s="59">
        <f t="shared" si="2"/>
        <v>5.8605629606064165</v>
      </c>
      <c r="F13" s="68">
        <v>189.64</v>
      </c>
      <c r="G13" s="52">
        <f t="shared" si="3"/>
        <v>118.77417486514096</v>
      </c>
      <c r="H13" s="52">
        <f t="shared" si="4"/>
        <v>63.225942470228553</v>
      </c>
      <c r="I13" s="53">
        <f t="shared" si="5"/>
        <v>7.6398826646304663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43.39</v>
      </c>
      <c r="V13" s="84">
        <v>0</v>
      </c>
      <c r="W13" s="84">
        <v>64.58</v>
      </c>
      <c r="X13" s="94">
        <f t="shared" si="10"/>
        <v>0</v>
      </c>
      <c r="Y13" s="95">
        <f t="shared" si="11"/>
        <v>107.97</v>
      </c>
      <c r="Z13" s="91">
        <v>0</v>
      </c>
      <c r="AA13" s="84">
        <v>0</v>
      </c>
      <c r="AB13" s="84">
        <v>0</v>
      </c>
      <c r="AC13" s="84">
        <v>50.46</v>
      </c>
      <c r="AD13" s="96">
        <f t="shared" si="12"/>
        <v>0</v>
      </c>
      <c r="AE13" s="52">
        <f t="shared" si="13"/>
        <v>50.46</v>
      </c>
      <c r="AF13" s="118">
        <v>0.44962029569892464</v>
      </c>
      <c r="AG13" s="117">
        <v>0.11964516129032259</v>
      </c>
      <c r="AH13" s="54">
        <f t="shared" si="6"/>
        <v>7.1902623689315419</v>
      </c>
      <c r="AI13" s="63">
        <f t="shared" si="7"/>
        <v>5.7409177993160938</v>
      </c>
      <c r="AJ13" s="64">
        <v>118.77417486514096</v>
      </c>
      <c r="AK13" s="61">
        <v>58.868827124480866</v>
      </c>
      <c r="AL13" s="66">
        <v>63.225942470228553</v>
      </c>
      <c r="AM13" s="61">
        <v>140.42060991491272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48.64</v>
      </c>
      <c r="C14" s="51">
        <f t="shared" si="0"/>
        <v>9.3423574679331622</v>
      </c>
      <c r="D14" s="52">
        <f t="shared" si="1"/>
        <v>33.330960803159854</v>
      </c>
      <c r="E14" s="59">
        <f t="shared" si="2"/>
        <v>5.966681728906992</v>
      </c>
      <c r="F14" s="68">
        <v>191.41</v>
      </c>
      <c r="G14" s="52">
        <f t="shared" si="3"/>
        <v>117.19372637548267</v>
      </c>
      <c r="H14" s="52">
        <f t="shared" si="4"/>
        <v>66.496222297834862</v>
      </c>
      <c r="I14" s="53">
        <f t="shared" si="5"/>
        <v>7.7200513266824551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0</v>
      </c>
      <c r="R14" s="91">
        <v>0.33999999999999997</v>
      </c>
      <c r="S14" s="84">
        <v>0</v>
      </c>
      <c r="T14" s="84">
        <v>0</v>
      </c>
      <c r="U14" s="84">
        <v>43.39</v>
      </c>
      <c r="V14" s="84">
        <v>0</v>
      </c>
      <c r="W14" s="84">
        <v>64.08</v>
      </c>
      <c r="X14" s="94">
        <f t="shared" si="10"/>
        <v>0.33999999999999997</v>
      </c>
      <c r="Y14" s="95">
        <f t="shared" si="11"/>
        <v>107.47</v>
      </c>
      <c r="Z14" s="91">
        <v>0</v>
      </c>
      <c r="AA14" s="84">
        <v>0</v>
      </c>
      <c r="AB14" s="84">
        <v>0</v>
      </c>
      <c r="AC14" s="84">
        <v>52.83</v>
      </c>
      <c r="AD14" s="96">
        <f t="shared" si="12"/>
        <v>0</v>
      </c>
      <c r="AE14" s="52">
        <f t="shared" si="13"/>
        <v>52.83</v>
      </c>
      <c r="AF14" s="118">
        <v>0.44962029569892464</v>
      </c>
      <c r="AG14" s="117">
        <v>0.11964516129032259</v>
      </c>
      <c r="AH14" s="54">
        <f t="shared" si="6"/>
        <v>7.2704310309835307</v>
      </c>
      <c r="AI14" s="63">
        <f t="shared" si="7"/>
        <v>5.8470365676166693</v>
      </c>
      <c r="AJ14" s="64">
        <v>117.19372637548267</v>
      </c>
      <c r="AK14" s="61">
        <v>62.172357467933161</v>
      </c>
      <c r="AL14" s="66">
        <v>66.836222297834865</v>
      </c>
      <c r="AM14" s="61">
        <v>140.80096080315985</v>
      </c>
      <c r="AS14" s="121"/>
      <c r="BA14" s="42"/>
      <c r="BB14" s="42"/>
    </row>
    <row r="15" spans="1:54" ht="15.75" x14ac:dyDescent="0.25">
      <c r="A15" s="25">
        <v>7</v>
      </c>
      <c r="B15" s="69">
        <v>48.91</v>
      </c>
      <c r="C15" s="51">
        <f t="shared" si="0"/>
        <v>5.6478324434453668</v>
      </c>
      <c r="D15" s="52">
        <f t="shared" si="1"/>
        <v>37.688601024724164</v>
      </c>
      <c r="E15" s="59">
        <f t="shared" si="2"/>
        <v>5.5735665318304664</v>
      </c>
      <c r="F15" s="68">
        <v>103.42</v>
      </c>
      <c r="G15" s="52">
        <f t="shared" si="3"/>
        <v>48.463792454641542</v>
      </c>
      <c r="H15" s="52">
        <f t="shared" si="4"/>
        <v>63.541798982617188</v>
      </c>
      <c r="I15" s="53">
        <f t="shared" si="5"/>
        <v>-8.5855914372587225</v>
      </c>
      <c r="J15" s="58">
        <v>13.56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13.56</v>
      </c>
      <c r="Q15" s="82">
        <f t="shared" si="9"/>
        <v>0</v>
      </c>
      <c r="R15" s="91">
        <v>1.1000000000000001</v>
      </c>
      <c r="S15" s="84">
        <v>0</v>
      </c>
      <c r="T15" s="84">
        <v>0</v>
      </c>
      <c r="U15" s="84">
        <v>37.700000000000003</v>
      </c>
      <c r="V15" s="84">
        <v>0</v>
      </c>
      <c r="W15" s="84">
        <v>64.27</v>
      </c>
      <c r="X15" s="94">
        <f t="shared" si="10"/>
        <v>1.1000000000000001</v>
      </c>
      <c r="Y15" s="95">
        <f t="shared" si="11"/>
        <v>101.97</v>
      </c>
      <c r="Z15" s="91">
        <v>1.4</v>
      </c>
      <c r="AA15" s="84">
        <v>0</v>
      </c>
      <c r="AB15" s="84">
        <v>0</v>
      </c>
      <c r="AC15" s="84">
        <v>44.02</v>
      </c>
      <c r="AD15" s="96">
        <f t="shared" si="12"/>
        <v>1.4</v>
      </c>
      <c r="AE15" s="52">
        <f t="shared" si="13"/>
        <v>44.02</v>
      </c>
      <c r="AF15" s="118">
        <v>0.44962029569892464</v>
      </c>
      <c r="AG15" s="117">
        <v>0.11964516129032259</v>
      </c>
      <c r="AH15" s="54">
        <f t="shared" si="6"/>
        <v>4.5247882670423536</v>
      </c>
      <c r="AI15" s="63">
        <f t="shared" si="7"/>
        <v>5.4539213705401437</v>
      </c>
      <c r="AJ15" s="64">
        <v>49.863792454641541</v>
      </c>
      <c r="AK15" s="61">
        <v>49.66783244344537</v>
      </c>
      <c r="AL15" s="66">
        <v>64.641798982617189</v>
      </c>
      <c r="AM15" s="61">
        <v>139.65860102472416</v>
      </c>
      <c r="AS15" s="121"/>
      <c r="BA15" s="42"/>
      <c r="BB15" s="42"/>
    </row>
    <row r="16" spans="1:54" ht="15.75" x14ac:dyDescent="0.25">
      <c r="A16" s="25">
        <v>8</v>
      </c>
      <c r="B16" s="69">
        <v>53.11</v>
      </c>
      <c r="C16" s="51">
        <f t="shared" si="0"/>
        <v>7.2072348664211816</v>
      </c>
      <c r="D16" s="52">
        <f t="shared" si="1"/>
        <v>40.60919473580401</v>
      </c>
      <c r="E16" s="59">
        <f t="shared" si="2"/>
        <v>5.2935703977748298</v>
      </c>
      <c r="F16" s="68">
        <v>165.79</v>
      </c>
      <c r="G16" s="52">
        <f t="shared" si="3"/>
        <v>199.83936266611235</v>
      </c>
      <c r="H16" s="52">
        <f t="shared" si="4"/>
        <v>-41.566523185334972</v>
      </c>
      <c r="I16" s="53">
        <f t="shared" si="5"/>
        <v>7.5171605192226032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0</v>
      </c>
      <c r="R16" s="91">
        <v>16.02</v>
      </c>
      <c r="S16" s="84">
        <v>0</v>
      </c>
      <c r="T16" s="84">
        <v>0</v>
      </c>
      <c r="U16" s="84">
        <v>43.78</v>
      </c>
      <c r="V16" s="84">
        <v>0</v>
      </c>
      <c r="W16" s="84">
        <v>63.23</v>
      </c>
      <c r="X16" s="94">
        <f t="shared" si="10"/>
        <v>16.02</v>
      </c>
      <c r="Y16" s="95">
        <f t="shared" si="11"/>
        <v>107.00999999999999</v>
      </c>
      <c r="Z16" s="91">
        <v>4.5999999999999996</v>
      </c>
      <c r="AA16" s="84">
        <v>0</v>
      </c>
      <c r="AB16" s="84">
        <v>0</v>
      </c>
      <c r="AC16" s="84">
        <v>24.78</v>
      </c>
      <c r="AD16" s="96">
        <f t="shared" si="12"/>
        <v>4.5999999999999996</v>
      </c>
      <c r="AE16" s="52">
        <f t="shared" si="13"/>
        <v>24.78</v>
      </c>
      <c r="AF16" s="118">
        <v>0.44962029569892464</v>
      </c>
      <c r="AG16" s="117">
        <v>0.11964516129032259</v>
      </c>
      <c r="AH16" s="54">
        <f t="shared" si="6"/>
        <v>7.0675402235236788</v>
      </c>
      <c r="AI16" s="63">
        <f t="shared" si="7"/>
        <v>5.1739252364845072</v>
      </c>
      <c r="AJ16" s="64">
        <v>204.43936266611234</v>
      </c>
      <c r="AK16" s="61">
        <v>31.987234866421183</v>
      </c>
      <c r="AL16" s="66">
        <v>-25.546523185334973</v>
      </c>
      <c r="AM16" s="61">
        <v>147.619194735804</v>
      </c>
      <c r="AS16" s="121"/>
      <c r="BA16" s="42"/>
      <c r="BB16" s="42"/>
    </row>
    <row r="17" spans="1:54" ht="15.75" x14ac:dyDescent="0.25">
      <c r="A17" s="25">
        <v>9</v>
      </c>
      <c r="B17" s="69">
        <v>46.25</v>
      </c>
      <c r="C17" s="51">
        <f t="shared" si="0"/>
        <v>-3.1776412755494761</v>
      </c>
      <c r="D17" s="52">
        <f t="shared" si="1"/>
        <v>42.725966987365922</v>
      </c>
      <c r="E17" s="59">
        <f t="shared" si="2"/>
        <v>6.7016742881835691</v>
      </c>
      <c r="F17" s="68">
        <v>179.92</v>
      </c>
      <c r="G17" s="52">
        <f t="shared" si="3"/>
        <v>124.2646403646994</v>
      </c>
      <c r="H17" s="52">
        <f t="shared" si="4"/>
        <v>47.03823999228112</v>
      </c>
      <c r="I17" s="53">
        <f t="shared" si="5"/>
        <v>8.6171196430194534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1">
        <v>25.939999999999998</v>
      </c>
      <c r="S17" s="84">
        <v>0</v>
      </c>
      <c r="T17" s="84">
        <v>0</v>
      </c>
      <c r="U17" s="84">
        <v>56.8</v>
      </c>
      <c r="V17" s="84">
        <v>0</v>
      </c>
      <c r="W17" s="84">
        <v>62.9</v>
      </c>
      <c r="X17" s="94">
        <f t="shared" si="10"/>
        <v>25.939999999999998</v>
      </c>
      <c r="Y17" s="95">
        <f t="shared" si="11"/>
        <v>119.69999999999999</v>
      </c>
      <c r="Z17" s="91">
        <v>9.5</v>
      </c>
      <c r="AA17" s="84">
        <v>0</v>
      </c>
      <c r="AB17" s="84">
        <v>0</v>
      </c>
      <c r="AC17" s="84">
        <v>69.239999999999995</v>
      </c>
      <c r="AD17" s="96">
        <f t="shared" si="12"/>
        <v>9.5</v>
      </c>
      <c r="AE17" s="52">
        <f t="shared" si="13"/>
        <v>69.239999999999995</v>
      </c>
      <c r="AF17" s="118">
        <v>0.44962029569892464</v>
      </c>
      <c r="AG17" s="117">
        <v>0.11964516129032259</v>
      </c>
      <c r="AH17" s="54">
        <f t="shared" si="6"/>
        <v>8.1674993473205291</v>
      </c>
      <c r="AI17" s="63">
        <f t="shared" si="7"/>
        <v>6.5820291268932465</v>
      </c>
      <c r="AJ17" s="64">
        <v>133.7646403646994</v>
      </c>
      <c r="AK17" s="61">
        <v>66.062358724450519</v>
      </c>
      <c r="AL17" s="66">
        <v>72.978239992281118</v>
      </c>
      <c r="AM17" s="61">
        <v>162.42596698736591</v>
      </c>
      <c r="AS17" s="121"/>
      <c r="BA17" s="42"/>
      <c r="BB17" s="42"/>
    </row>
    <row r="18" spans="1:54" ht="15.75" x14ac:dyDescent="0.25">
      <c r="A18" s="25">
        <v>10</v>
      </c>
      <c r="B18" s="69">
        <v>34.78</v>
      </c>
      <c r="C18" s="51">
        <f t="shared" si="0"/>
        <v>3.827138787598912</v>
      </c>
      <c r="D18" s="52">
        <f t="shared" si="1"/>
        <v>24.470424884664567</v>
      </c>
      <c r="E18" s="59">
        <f t="shared" si="2"/>
        <v>6.4824363277365373</v>
      </c>
      <c r="F18" s="68">
        <v>177.73</v>
      </c>
      <c r="G18" s="52">
        <f t="shared" si="3"/>
        <v>114.41562490250668</v>
      </c>
      <c r="H18" s="52">
        <f t="shared" si="4"/>
        <v>54.476499274552559</v>
      </c>
      <c r="I18" s="53">
        <f t="shared" si="5"/>
        <v>8.8378758229407204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1">
        <v>33.54</v>
      </c>
      <c r="S18" s="84">
        <v>0</v>
      </c>
      <c r="T18" s="84">
        <v>0</v>
      </c>
      <c r="U18" s="84">
        <v>58.27</v>
      </c>
      <c r="V18" s="84">
        <v>0</v>
      </c>
      <c r="W18" s="84">
        <v>63.76</v>
      </c>
      <c r="X18" s="94">
        <f t="shared" si="10"/>
        <v>33.54</v>
      </c>
      <c r="Y18" s="95">
        <f t="shared" si="11"/>
        <v>122.03</v>
      </c>
      <c r="Z18" s="91">
        <v>9.9</v>
      </c>
      <c r="AA18" s="84">
        <v>0</v>
      </c>
      <c r="AB18" s="84">
        <v>0</v>
      </c>
      <c r="AC18" s="84">
        <v>70.55</v>
      </c>
      <c r="AD18" s="96">
        <f t="shared" si="12"/>
        <v>9.9</v>
      </c>
      <c r="AE18" s="52">
        <f t="shared" si="13"/>
        <v>70.55</v>
      </c>
      <c r="AF18" s="118">
        <v>0.44962029569892464</v>
      </c>
      <c r="AG18" s="117">
        <v>0.11964516129032259</v>
      </c>
      <c r="AH18" s="54">
        <f t="shared" si="6"/>
        <v>8.388255527241796</v>
      </c>
      <c r="AI18" s="63">
        <f t="shared" si="7"/>
        <v>6.3627911664462147</v>
      </c>
      <c r="AJ18" s="64">
        <v>124.31562490250668</v>
      </c>
      <c r="AK18" s="61">
        <v>74.377138787598909</v>
      </c>
      <c r="AL18" s="66">
        <v>88.016499274552558</v>
      </c>
      <c r="AM18" s="61">
        <v>146.50042488466457</v>
      </c>
      <c r="AS18" s="121"/>
      <c r="BA18" s="42"/>
      <c r="BB18" s="42"/>
    </row>
    <row r="19" spans="1:54" ht="15.75" x14ac:dyDescent="0.25">
      <c r="A19" s="25">
        <v>11</v>
      </c>
      <c r="B19" s="69">
        <v>46.67</v>
      </c>
      <c r="C19" s="51">
        <f t="shared" si="0"/>
        <v>6.8582409560122812</v>
      </c>
      <c r="D19" s="52">
        <f t="shared" si="1"/>
        <v>33.075085068892918</v>
      </c>
      <c r="E19" s="59">
        <f t="shared" si="2"/>
        <v>6.7366739750947895</v>
      </c>
      <c r="F19" s="68">
        <v>194.23</v>
      </c>
      <c r="G19" s="52">
        <f t="shared" si="3"/>
        <v>122.05127012762239</v>
      </c>
      <c r="H19" s="52">
        <f t="shared" si="4"/>
        <v>62.829804656924225</v>
      </c>
      <c r="I19" s="53">
        <f t="shared" si="5"/>
        <v>9.3489252154533808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1">
        <v>31.39</v>
      </c>
      <c r="S19" s="84">
        <v>0</v>
      </c>
      <c r="T19" s="84">
        <v>0</v>
      </c>
      <c r="U19" s="84">
        <v>57.4</v>
      </c>
      <c r="V19" s="84">
        <v>0</v>
      </c>
      <c r="W19" s="84">
        <v>62.79</v>
      </c>
      <c r="X19" s="94">
        <f t="shared" si="10"/>
        <v>31.39</v>
      </c>
      <c r="Y19" s="95">
        <f t="shared" si="11"/>
        <v>120.19</v>
      </c>
      <c r="Z19" s="91">
        <v>9</v>
      </c>
      <c r="AA19" s="84">
        <v>0</v>
      </c>
      <c r="AB19" s="84">
        <v>0</v>
      </c>
      <c r="AC19" s="84">
        <v>69.58</v>
      </c>
      <c r="AD19" s="96">
        <f t="shared" si="12"/>
        <v>9</v>
      </c>
      <c r="AE19" s="52">
        <f t="shared" si="13"/>
        <v>69.58</v>
      </c>
      <c r="AF19" s="118">
        <v>0.44962029569892464</v>
      </c>
      <c r="AG19" s="117">
        <v>0.11964516129032259</v>
      </c>
      <c r="AH19" s="54">
        <f t="shared" si="6"/>
        <v>8.8993049197544565</v>
      </c>
      <c r="AI19" s="63">
        <f t="shared" si="7"/>
        <v>6.6170288138044668</v>
      </c>
      <c r="AJ19" s="64">
        <v>131.05127012762239</v>
      </c>
      <c r="AK19" s="61">
        <v>76.43824095601228</v>
      </c>
      <c r="AL19" s="66">
        <v>94.219804656924225</v>
      </c>
      <c r="AM19" s="61">
        <v>153.26508506889292</v>
      </c>
      <c r="AS19" s="121"/>
      <c r="BA19" s="42"/>
      <c r="BB19" s="42"/>
    </row>
    <row r="20" spans="1:54" ht="15.75" x14ac:dyDescent="0.25">
      <c r="A20" s="25">
        <v>12</v>
      </c>
      <c r="B20" s="69">
        <v>52.14</v>
      </c>
      <c r="C20" s="51">
        <f t="shared" si="0"/>
        <v>6.6028019177282999</v>
      </c>
      <c r="D20" s="52">
        <f t="shared" si="1"/>
        <v>38.544886297269812</v>
      </c>
      <c r="E20" s="59">
        <f t="shared" si="2"/>
        <v>6.9923117850019034</v>
      </c>
      <c r="F20" s="68">
        <v>166.98</v>
      </c>
      <c r="G20" s="52">
        <f t="shared" si="3"/>
        <v>118.38538502166162</v>
      </c>
      <c r="H20" s="52">
        <f t="shared" si="4"/>
        <v>40.86962434202853</v>
      </c>
      <c r="I20" s="53">
        <f t="shared" si="5"/>
        <v>7.7249906363098439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1">
        <v>12.3</v>
      </c>
      <c r="S20" s="84">
        <v>0</v>
      </c>
      <c r="T20" s="84">
        <v>0</v>
      </c>
      <c r="U20" s="84">
        <v>57.52</v>
      </c>
      <c r="V20" s="84">
        <v>0</v>
      </c>
      <c r="W20" s="84">
        <v>63.45</v>
      </c>
      <c r="X20" s="94">
        <f t="shared" si="10"/>
        <v>12.3</v>
      </c>
      <c r="Y20" s="95">
        <f t="shared" si="11"/>
        <v>120.97</v>
      </c>
      <c r="Z20" s="91">
        <v>12.6</v>
      </c>
      <c r="AA20" s="84">
        <v>0</v>
      </c>
      <c r="AB20" s="84">
        <v>0</v>
      </c>
      <c r="AC20" s="84">
        <v>72.459999999999994</v>
      </c>
      <c r="AD20" s="96">
        <f t="shared" si="12"/>
        <v>12.6</v>
      </c>
      <c r="AE20" s="52">
        <f t="shared" si="13"/>
        <v>72.459999999999994</v>
      </c>
      <c r="AF20" s="118">
        <v>0.44962029569892464</v>
      </c>
      <c r="AG20" s="117">
        <v>0.11964516129032259</v>
      </c>
      <c r="AH20" s="54">
        <f t="shared" si="6"/>
        <v>7.2753703406109196</v>
      </c>
      <c r="AI20" s="63">
        <f t="shared" si="7"/>
        <v>6.8726666237115808</v>
      </c>
      <c r="AJ20" s="64">
        <v>130.98538502166161</v>
      </c>
      <c r="AK20" s="61">
        <v>79.062801917728294</v>
      </c>
      <c r="AL20" s="66">
        <v>53.169624342028527</v>
      </c>
      <c r="AM20" s="61">
        <v>159.51488629726981</v>
      </c>
      <c r="AS20" s="121"/>
      <c r="BA20" s="42"/>
      <c r="BB20" s="42"/>
    </row>
    <row r="21" spans="1:54" ht="15.75" x14ac:dyDescent="0.25">
      <c r="A21" s="25">
        <v>13</v>
      </c>
      <c r="B21" s="69">
        <v>48.89</v>
      </c>
      <c r="C21" s="51">
        <f t="shared" si="0"/>
        <v>19.639966950241448</v>
      </c>
      <c r="D21" s="52">
        <f t="shared" si="1"/>
        <v>24.384295863801583</v>
      </c>
      <c r="E21" s="59">
        <f t="shared" si="2"/>
        <v>4.8657371859569887</v>
      </c>
      <c r="F21" s="68">
        <v>152.22</v>
      </c>
      <c r="G21" s="52">
        <f t="shared" si="3"/>
        <v>93.266405542206613</v>
      </c>
      <c r="H21" s="52">
        <f t="shared" si="4"/>
        <v>50.983536935587239</v>
      </c>
      <c r="I21" s="53">
        <f t="shared" si="5"/>
        <v>7.9700575222061225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0</v>
      </c>
      <c r="R21" s="91">
        <v>36.11</v>
      </c>
      <c r="S21" s="84">
        <v>0</v>
      </c>
      <c r="T21" s="84">
        <v>0</v>
      </c>
      <c r="U21" s="84">
        <v>57.36</v>
      </c>
      <c r="V21" s="84">
        <v>0</v>
      </c>
      <c r="W21" s="84">
        <v>63.37</v>
      </c>
      <c r="X21" s="94">
        <f t="shared" si="10"/>
        <v>36.11</v>
      </c>
      <c r="Y21" s="95">
        <f t="shared" si="11"/>
        <v>120.72999999999999</v>
      </c>
      <c r="Z21" s="91">
        <v>10</v>
      </c>
      <c r="AA21" s="84">
        <v>0</v>
      </c>
      <c r="AB21" s="84">
        <v>0</v>
      </c>
      <c r="AC21" s="84">
        <v>0</v>
      </c>
      <c r="AD21" s="96">
        <f t="shared" si="12"/>
        <v>10</v>
      </c>
      <c r="AE21" s="52">
        <f t="shared" si="13"/>
        <v>0</v>
      </c>
      <c r="AF21" s="118">
        <v>0.44962029569892464</v>
      </c>
      <c r="AG21" s="117">
        <v>0.11964516129032259</v>
      </c>
      <c r="AH21" s="54">
        <f t="shared" si="6"/>
        <v>7.5204372265071981</v>
      </c>
      <c r="AI21" s="63">
        <f t="shared" si="7"/>
        <v>4.746092024666666</v>
      </c>
      <c r="AJ21" s="64">
        <v>103.26640554220661</v>
      </c>
      <c r="AK21" s="61">
        <v>19.639966950241448</v>
      </c>
      <c r="AL21" s="66">
        <v>87.093536935587238</v>
      </c>
      <c r="AM21" s="61">
        <v>145.11429586380157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30.14</v>
      </c>
      <c r="C22" s="51">
        <f t="shared" si="0"/>
        <v>-1.1994871158519516</v>
      </c>
      <c r="D22" s="52">
        <f t="shared" si="1"/>
        <v>24.835770992218329</v>
      </c>
      <c r="E22" s="59">
        <f t="shared" si="2"/>
        <v>6.5037161236336383</v>
      </c>
      <c r="F22" s="68">
        <v>201.08</v>
      </c>
      <c r="G22" s="52">
        <f t="shared" si="3"/>
        <v>127.96794314933005</v>
      </c>
      <c r="H22" s="52">
        <f t="shared" si="4"/>
        <v>63.211040155585152</v>
      </c>
      <c r="I22" s="53">
        <f t="shared" si="5"/>
        <v>9.9010166950847811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0</v>
      </c>
      <c r="R22" s="91">
        <v>34.870000000000005</v>
      </c>
      <c r="S22" s="84">
        <v>0</v>
      </c>
      <c r="T22" s="84">
        <v>0</v>
      </c>
      <c r="U22" s="84">
        <v>57.36</v>
      </c>
      <c r="V22" s="84">
        <v>0</v>
      </c>
      <c r="W22" s="84">
        <v>63.45</v>
      </c>
      <c r="X22" s="94">
        <f t="shared" si="10"/>
        <v>34.870000000000005</v>
      </c>
      <c r="Y22" s="95">
        <f t="shared" si="11"/>
        <v>120.81</v>
      </c>
      <c r="Z22" s="91">
        <v>13.2</v>
      </c>
      <c r="AA22" s="84">
        <v>0</v>
      </c>
      <c r="AB22" s="84">
        <v>0</v>
      </c>
      <c r="AC22" s="84">
        <v>77.17</v>
      </c>
      <c r="AD22" s="96">
        <f t="shared" si="12"/>
        <v>13.2</v>
      </c>
      <c r="AE22" s="52">
        <f t="shared" si="13"/>
        <v>77.17</v>
      </c>
      <c r="AF22" s="118">
        <v>0.44962029569892464</v>
      </c>
      <c r="AG22" s="117">
        <v>0.11964516129032259</v>
      </c>
      <c r="AH22" s="54">
        <f t="shared" si="6"/>
        <v>9.4513963993858567</v>
      </c>
      <c r="AI22" s="63">
        <f t="shared" si="7"/>
        <v>6.3840709623433156</v>
      </c>
      <c r="AJ22" s="64">
        <v>141.16794314933006</v>
      </c>
      <c r="AK22" s="61">
        <v>75.97051288414805</v>
      </c>
      <c r="AL22" s="66">
        <v>98.081040155585157</v>
      </c>
      <c r="AM22" s="61">
        <v>145.64577099221833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52.75</v>
      </c>
      <c r="C23" s="51">
        <f t="shared" si="0"/>
        <v>14.800186077016377</v>
      </c>
      <c r="D23" s="52">
        <f t="shared" si="1"/>
        <v>31.000901777724948</v>
      </c>
      <c r="E23" s="59">
        <f t="shared" si="2"/>
        <v>6.9489121452586753</v>
      </c>
      <c r="F23" s="68">
        <v>222.18</v>
      </c>
      <c r="G23" s="52">
        <f t="shared" si="3"/>
        <v>139.36395577802625</v>
      </c>
      <c r="H23" s="52">
        <f t="shared" si="4"/>
        <v>83.931750892338812</v>
      </c>
      <c r="I23" s="53">
        <f t="shared" si="5"/>
        <v>-1.1157066703651015</v>
      </c>
      <c r="J23" s="58">
        <v>11.85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11.85</v>
      </c>
      <c r="Q23" s="82">
        <f t="shared" si="9"/>
        <v>0</v>
      </c>
      <c r="R23" s="91">
        <v>27.35</v>
      </c>
      <c r="S23" s="84">
        <v>0</v>
      </c>
      <c r="T23" s="84">
        <v>0</v>
      </c>
      <c r="U23" s="84">
        <v>56.59</v>
      </c>
      <c r="V23" s="84">
        <v>0</v>
      </c>
      <c r="W23" s="84">
        <v>62.49</v>
      </c>
      <c r="X23" s="94">
        <f t="shared" si="10"/>
        <v>27.35</v>
      </c>
      <c r="Y23" s="95">
        <f t="shared" si="11"/>
        <v>119.08000000000001</v>
      </c>
      <c r="Z23" s="91">
        <v>9.6999999999999993</v>
      </c>
      <c r="AA23" s="84">
        <v>0</v>
      </c>
      <c r="AB23" s="84">
        <v>0</v>
      </c>
      <c r="AC23" s="84">
        <v>72.19</v>
      </c>
      <c r="AD23" s="96">
        <f t="shared" si="12"/>
        <v>9.6999999999999993</v>
      </c>
      <c r="AE23" s="52">
        <f t="shared" si="13"/>
        <v>72.19</v>
      </c>
      <c r="AF23" s="118">
        <v>0.44962029569892464</v>
      </c>
      <c r="AG23" s="117">
        <v>0.11964516129032259</v>
      </c>
      <c r="AH23" s="54">
        <f t="shared" si="6"/>
        <v>10.284673033935974</v>
      </c>
      <c r="AI23" s="63">
        <f t="shared" si="7"/>
        <v>6.8292669839683526</v>
      </c>
      <c r="AJ23" s="64">
        <v>149.06395577802624</v>
      </c>
      <c r="AK23" s="61">
        <v>86.990186077016375</v>
      </c>
      <c r="AL23" s="66">
        <v>111.28175089233881</v>
      </c>
      <c r="AM23" s="61">
        <v>150.08090177772496</v>
      </c>
      <c r="AS23" s="121"/>
      <c r="BA23" s="42"/>
      <c r="BB23" s="42"/>
    </row>
    <row r="24" spans="1:54" ht="15.75" x14ac:dyDescent="0.25">
      <c r="A24" s="25">
        <v>16</v>
      </c>
      <c r="B24" s="69">
        <v>58.05</v>
      </c>
      <c r="C24" s="51">
        <f t="shared" si="0"/>
        <v>2.1393266276301972</v>
      </c>
      <c r="D24" s="52">
        <f t="shared" si="1"/>
        <v>48.531964604904886</v>
      </c>
      <c r="E24" s="59">
        <f t="shared" si="2"/>
        <v>7.378708767464901</v>
      </c>
      <c r="F24" s="68">
        <v>225.34</v>
      </c>
      <c r="G24" s="52">
        <f t="shared" si="3"/>
        <v>144.977570440205</v>
      </c>
      <c r="H24" s="52">
        <f t="shared" si="4"/>
        <v>82.808530117803954</v>
      </c>
      <c r="I24" s="53">
        <f t="shared" si="5"/>
        <v>-2.446100558008963</v>
      </c>
      <c r="J24" s="58">
        <v>12.08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12.08</v>
      </c>
      <c r="Q24" s="82">
        <f t="shared" si="9"/>
        <v>0</v>
      </c>
      <c r="R24" s="91">
        <v>0</v>
      </c>
      <c r="S24" s="84">
        <v>0</v>
      </c>
      <c r="T24" s="84">
        <v>0</v>
      </c>
      <c r="U24" s="84">
        <v>56.51</v>
      </c>
      <c r="V24" s="84">
        <v>0</v>
      </c>
      <c r="W24" s="84">
        <v>61.89</v>
      </c>
      <c r="X24" s="94">
        <f t="shared" si="10"/>
        <v>0</v>
      </c>
      <c r="Y24" s="95">
        <f t="shared" si="11"/>
        <v>118.4</v>
      </c>
      <c r="Z24" s="91">
        <v>4.7</v>
      </c>
      <c r="AA24" s="84">
        <v>0</v>
      </c>
      <c r="AB24" s="84">
        <v>0</v>
      </c>
      <c r="AC24" s="84">
        <v>82.92</v>
      </c>
      <c r="AD24" s="96">
        <f t="shared" si="12"/>
        <v>4.7</v>
      </c>
      <c r="AE24" s="52">
        <f t="shared" si="13"/>
        <v>82.92</v>
      </c>
      <c r="AF24" s="118">
        <v>0.44962029569892464</v>
      </c>
      <c r="AG24" s="117">
        <v>0.11964516129032259</v>
      </c>
      <c r="AH24" s="54">
        <f t="shared" si="6"/>
        <v>9.1842791462921127</v>
      </c>
      <c r="AI24" s="63">
        <f t="shared" si="7"/>
        <v>7.2590636061745784</v>
      </c>
      <c r="AJ24" s="64">
        <v>149.67757044020499</v>
      </c>
      <c r="AK24" s="61">
        <v>85.059326627630199</v>
      </c>
      <c r="AL24" s="66">
        <v>82.808530117803954</v>
      </c>
      <c r="AM24" s="61">
        <v>166.93196460490489</v>
      </c>
      <c r="AS24" s="121"/>
      <c r="BA24" s="42"/>
      <c r="BB24" s="42"/>
    </row>
    <row r="25" spans="1:54" ht="15.75" x14ac:dyDescent="0.25">
      <c r="A25" s="25">
        <v>17</v>
      </c>
      <c r="B25" s="69">
        <v>49.48</v>
      </c>
      <c r="C25" s="51">
        <f t="shared" si="0"/>
        <v>0.56003879072521556</v>
      </c>
      <c r="D25" s="52">
        <f t="shared" si="1"/>
        <v>41.50233272803672</v>
      </c>
      <c r="E25" s="59">
        <f t="shared" si="2"/>
        <v>7.4176284812380695</v>
      </c>
      <c r="F25" s="68">
        <v>230.58</v>
      </c>
      <c r="G25" s="52">
        <f t="shared" si="3"/>
        <v>143.72381868083386</v>
      </c>
      <c r="H25" s="52">
        <f t="shared" si="4"/>
        <v>89.129776715776075</v>
      </c>
      <c r="I25" s="53">
        <f t="shared" si="5"/>
        <v>-2.2735953966099185</v>
      </c>
      <c r="J25" s="58">
        <v>12.08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12.08</v>
      </c>
      <c r="Q25" s="82">
        <f t="shared" si="9"/>
        <v>0</v>
      </c>
      <c r="R25" s="91">
        <v>0</v>
      </c>
      <c r="S25" s="84">
        <v>0</v>
      </c>
      <c r="T25" s="84">
        <v>0</v>
      </c>
      <c r="U25" s="84">
        <v>66.239999999999995</v>
      </c>
      <c r="V25" s="84">
        <v>0</v>
      </c>
      <c r="W25" s="84">
        <v>63.29</v>
      </c>
      <c r="X25" s="94">
        <f t="shared" si="10"/>
        <v>0</v>
      </c>
      <c r="Y25" s="95">
        <f t="shared" si="11"/>
        <v>129.53</v>
      </c>
      <c r="Z25" s="91">
        <v>4</v>
      </c>
      <c r="AA25" s="84">
        <v>0</v>
      </c>
      <c r="AB25" s="84">
        <v>0</v>
      </c>
      <c r="AC25" s="84">
        <v>81.75</v>
      </c>
      <c r="AD25" s="96">
        <f t="shared" si="12"/>
        <v>4</v>
      </c>
      <c r="AE25" s="52">
        <f t="shared" si="13"/>
        <v>81.75</v>
      </c>
      <c r="AF25" s="118">
        <v>0.44962029569892464</v>
      </c>
      <c r="AG25" s="117">
        <v>0.11964516129032259</v>
      </c>
      <c r="AH25" s="54">
        <f t="shared" si="6"/>
        <v>9.3567843076911572</v>
      </c>
      <c r="AI25" s="63">
        <f t="shared" si="7"/>
        <v>7.2979833199477468</v>
      </c>
      <c r="AJ25" s="64">
        <v>147.72381868083386</v>
      </c>
      <c r="AK25" s="61">
        <v>82.310038790725216</v>
      </c>
      <c r="AL25" s="66">
        <v>89.129776715776075</v>
      </c>
      <c r="AM25" s="61">
        <v>171.03233272803672</v>
      </c>
      <c r="AS25" s="121"/>
      <c r="BA25" s="42"/>
      <c r="BB25" s="42"/>
    </row>
    <row r="26" spans="1:54" ht="15.75" x14ac:dyDescent="0.25">
      <c r="A26" s="25">
        <v>18</v>
      </c>
      <c r="B26" s="69">
        <v>29.83</v>
      </c>
      <c r="C26" s="51">
        <f t="shared" si="0"/>
        <v>-4.2549180999012606</v>
      </c>
      <c r="D26" s="52">
        <f t="shared" si="1"/>
        <v>27.130965996713684</v>
      </c>
      <c r="E26" s="59">
        <f t="shared" si="2"/>
        <v>6.9539521031875902</v>
      </c>
      <c r="F26" s="68">
        <v>224.31</v>
      </c>
      <c r="G26" s="52">
        <f t="shared" si="3"/>
        <v>140.14595201192705</v>
      </c>
      <c r="H26" s="52">
        <f t="shared" si="4"/>
        <v>86.837489037809576</v>
      </c>
      <c r="I26" s="53">
        <f t="shared" si="5"/>
        <v>-2.6734410497366312</v>
      </c>
      <c r="J26" s="58">
        <v>12.09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12.09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68.09</v>
      </c>
      <c r="V26" s="84">
        <v>0</v>
      </c>
      <c r="W26" s="84">
        <v>63.73</v>
      </c>
      <c r="X26" s="94">
        <f t="shared" si="10"/>
        <v>0</v>
      </c>
      <c r="Y26" s="95">
        <f t="shared" si="11"/>
        <v>131.82</v>
      </c>
      <c r="Z26" s="91">
        <v>0</v>
      </c>
      <c r="AA26" s="84">
        <v>0</v>
      </c>
      <c r="AB26" s="84">
        <v>0</v>
      </c>
      <c r="AC26" s="84">
        <v>82.55</v>
      </c>
      <c r="AD26" s="96">
        <f t="shared" si="12"/>
        <v>0</v>
      </c>
      <c r="AE26" s="52">
        <f t="shared" si="13"/>
        <v>82.55</v>
      </c>
      <c r="AF26" s="118">
        <v>0.44962029569892464</v>
      </c>
      <c r="AG26" s="117">
        <v>0.11964516129032259</v>
      </c>
      <c r="AH26" s="54">
        <f t="shared" si="6"/>
        <v>8.9669386545644443</v>
      </c>
      <c r="AI26" s="63">
        <f t="shared" si="7"/>
        <v>6.8343069418972675</v>
      </c>
      <c r="AJ26" s="64">
        <v>140.14595201192705</v>
      </c>
      <c r="AK26" s="61">
        <v>78.295081900098737</v>
      </c>
      <c r="AL26" s="128">
        <v>86.837489037809576</v>
      </c>
      <c r="AM26" s="61">
        <v>158.95096599671368</v>
      </c>
      <c r="AS26" s="121"/>
      <c r="BA26" s="42"/>
      <c r="BB26" s="42"/>
    </row>
    <row r="27" spans="1:54" ht="15.75" x14ac:dyDescent="0.25">
      <c r="A27" s="25">
        <v>19</v>
      </c>
      <c r="B27" s="69">
        <v>48.23</v>
      </c>
      <c r="C27" s="51">
        <f t="shared" si="0"/>
        <v>2.6081583044392858</v>
      </c>
      <c r="D27" s="52">
        <f t="shared" si="1"/>
        <v>38.086614060926053</v>
      </c>
      <c r="E27" s="59">
        <f t="shared" si="2"/>
        <v>7.5352276346345954</v>
      </c>
      <c r="F27" s="68">
        <v>249.73</v>
      </c>
      <c r="G27" s="52">
        <f t="shared" si="3"/>
        <v>163.06524272029208</v>
      </c>
      <c r="H27" s="52">
        <f t="shared" si="4"/>
        <v>95.972140320624234</v>
      </c>
      <c r="I27" s="53">
        <f t="shared" si="5"/>
        <v>-9.3073830409163634</v>
      </c>
      <c r="J27" s="58">
        <v>19.989999999999998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19.989999999999998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68.09</v>
      </c>
      <c r="V27" s="84">
        <v>0</v>
      </c>
      <c r="W27" s="84">
        <v>64.069999999999993</v>
      </c>
      <c r="X27" s="94">
        <f t="shared" si="10"/>
        <v>0</v>
      </c>
      <c r="Y27" s="95">
        <f t="shared" si="11"/>
        <v>132.16</v>
      </c>
      <c r="Z27" s="91">
        <v>0</v>
      </c>
      <c r="AA27" s="84">
        <v>0</v>
      </c>
      <c r="AB27" s="84">
        <v>0</v>
      </c>
      <c r="AC27" s="84">
        <v>84.57</v>
      </c>
      <c r="AD27" s="96">
        <f t="shared" si="12"/>
        <v>0</v>
      </c>
      <c r="AE27" s="52">
        <f t="shared" si="13"/>
        <v>84.57</v>
      </c>
      <c r="AF27" s="118">
        <v>0.44962029569892464</v>
      </c>
      <c r="AG27" s="117">
        <v>0.11964516129032259</v>
      </c>
      <c r="AH27" s="54">
        <f t="shared" si="6"/>
        <v>10.232996663384711</v>
      </c>
      <c r="AI27" s="63">
        <f t="shared" si="7"/>
        <v>7.4155824733442728</v>
      </c>
      <c r="AJ27" s="64">
        <v>163.06524272029208</v>
      </c>
      <c r="AK27" s="61">
        <v>87.178158304439279</v>
      </c>
      <c r="AL27" s="128">
        <v>95.972140320624234</v>
      </c>
      <c r="AM27" s="61">
        <v>170.24661406092605</v>
      </c>
      <c r="AS27" s="121"/>
      <c r="BA27" s="42"/>
      <c r="BB27" s="42"/>
    </row>
    <row r="28" spans="1:54" ht="15.75" x14ac:dyDescent="0.25">
      <c r="A28" s="25">
        <v>20</v>
      </c>
      <c r="B28" s="69">
        <v>57.14</v>
      </c>
      <c r="C28" s="51">
        <f t="shared" si="0"/>
        <v>7.0131307554567002</v>
      </c>
      <c r="D28" s="52">
        <f t="shared" si="1"/>
        <v>42.415802826850722</v>
      </c>
      <c r="E28" s="59">
        <f t="shared" si="2"/>
        <v>7.7110664176925363</v>
      </c>
      <c r="F28" s="68">
        <v>244.72</v>
      </c>
      <c r="G28" s="52">
        <f t="shared" si="3"/>
        <v>160.51522329154611</v>
      </c>
      <c r="H28" s="52">
        <f t="shared" si="4"/>
        <v>93.808346363038325</v>
      </c>
      <c r="I28" s="53">
        <f t="shared" si="5"/>
        <v>-9.6035696545844651</v>
      </c>
      <c r="J28" s="58">
        <v>20.100000000000001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20.100000000000001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66.540000000000006</v>
      </c>
      <c r="V28" s="84">
        <v>0</v>
      </c>
      <c r="W28" s="84">
        <v>63.09</v>
      </c>
      <c r="X28" s="94">
        <f t="shared" si="10"/>
        <v>0</v>
      </c>
      <c r="Y28" s="95">
        <f t="shared" si="11"/>
        <v>129.63</v>
      </c>
      <c r="Z28" s="91">
        <v>0</v>
      </c>
      <c r="AA28" s="84">
        <v>0</v>
      </c>
      <c r="AB28" s="84">
        <v>0</v>
      </c>
      <c r="AC28" s="84">
        <v>84.47</v>
      </c>
      <c r="AD28" s="96">
        <f t="shared" si="12"/>
        <v>0</v>
      </c>
      <c r="AE28" s="52">
        <f t="shared" si="13"/>
        <v>84.47</v>
      </c>
      <c r="AF28" s="118">
        <v>0.44962029569892464</v>
      </c>
      <c r="AG28" s="117">
        <v>0.11964516129032259</v>
      </c>
      <c r="AH28" s="54">
        <f t="shared" si="6"/>
        <v>10.046810049716612</v>
      </c>
      <c r="AI28" s="63">
        <f t="shared" si="7"/>
        <v>7.5914212564022137</v>
      </c>
      <c r="AJ28" s="64">
        <v>160.51522329154611</v>
      </c>
      <c r="AK28" s="61">
        <v>91.483130755456699</v>
      </c>
      <c r="AL28" s="128">
        <v>93.808346363038325</v>
      </c>
      <c r="AM28" s="61">
        <v>172.04580282685072</v>
      </c>
      <c r="AS28" s="121"/>
      <c r="BA28" s="42"/>
      <c r="BB28" s="42"/>
    </row>
    <row r="29" spans="1:54" ht="15.75" x14ac:dyDescent="0.25">
      <c r="A29" s="25">
        <v>21</v>
      </c>
      <c r="B29" s="69">
        <v>57.27</v>
      </c>
      <c r="C29" s="51">
        <f t="shared" si="0"/>
        <v>8.5554756122793663</v>
      </c>
      <c r="D29" s="52">
        <f t="shared" si="1"/>
        <v>41.078217459591542</v>
      </c>
      <c r="E29" s="59">
        <f t="shared" si="2"/>
        <v>7.6363069281290743</v>
      </c>
      <c r="F29" s="68">
        <v>249.99</v>
      </c>
      <c r="G29" s="52">
        <f t="shared" si="3"/>
        <v>160.79900297779162</v>
      </c>
      <c r="H29" s="52">
        <f t="shared" si="4"/>
        <v>98.517360840123388</v>
      </c>
      <c r="I29" s="53">
        <f t="shared" si="5"/>
        <v>-9.326363817914995</v>
      </c>
      <c r="J29" s="58">
        <v>20.02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20.02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66.599999999999994</v>
      </c>
      <c r="V29" s="84">
        <v>0</v>
      </c>
      <c r="W29" s="84">
        <v>62.55</v>
      </c>
      <c r="X29" s="94">
        <f t="shared" si="10"/>
        <v>0</v>
      </c>
      <c r="Y29" s="95">
        <f t="shared" si="11"/>
        <v>129.14999999999998</v>
      </c>
      <c r="Z29" s="91">
        <v>0</v>
      </c>
      <c r="AA29" s="84">
        <v>0</v>
      </c>
      <c r="AB29" s="84">
        <v>0</v>
      </c>
      <c r="AC29" s="84">
        <v>82.15</v>
      </c>
      <c r="AD29" s="96">
        <f t="shared" si="12"/>
        <v>0</v>
      </c>
      <c r="AE29" s="52">
        <f t="shared" si="13"/>
        <v>82.15</v>
      </c>
      <c r="AF29" s="118">
        <v>0.44962029569892464</v>
      </c>
      <c r="AG29" s="117">
        <v>0.11964516129032259</v>
      </c>
      <c r="AH29" s="54">
        <f t="shared" si="6"/>
        <v>10.24401588638608</v>
      </c>
      <c r="AI29" s="63">
        <f t="shared" si="7"/>
        <v>7.5166617668387516</v>
      </c>
      <c r="AJ29" s="64">
        <v>160.79900297779162</v>
      </c>
      <c r="AK29" s="61">
        <v>90.705475612279372</v>
      </c>
      <c r="AL29" s="128">
        <v>98.517360840123388</v>
      </c>
      <c r="AM29" s="61">
        <v>170.22821745959152</v>
      </c>
      <c r="AS29" s="121"/>
      <c r="BA29" s="42"/>
      <c r="BB29" s="42"/>
    </row>
    <row r="30" spans="1:54" ht="15.75" x14ac:dyDescent="0.25">
      <c r="A30" s="25">
        <v>22</v>
      </c>
      <c r="B30" s="69">
        <v>55.36</v>
      </c>
      <c r="C30" s="51">
        <f t="shared" si="0"/>
        <v>5.452147570062948</v>
      </c>
      <c r="D30" s="52">
        <f t="shared" si="1"/>
        <v>42.281905430271252</v>
      </c>
      <c r="E30" s="59">
        <f t="shared" si="2"/>
        <v>7.6259469996658433</v>
      </c>
      <c r="F30" s="68">
        <v>247.74</v>
      </c>
      <c r="G30" s="52">
        <f t="shared" si="3"/>
        <v>160.61426908171427</v>
      </c>
      <c r="H30" s="52">
        <f t="shared" si="4"/>
        <v>96.537588663560868</v>
      </c>
      <c r="I30" s="53">
        <f t="shared" si="5"/>
        <v>-9.4118577452751708</v>
      </c>
      <c r="J30" s="58">
        <v>20.02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20.02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66.290000000000006</v>
      </c>
      <c r="V30" s="84">
        <v>0</v>
      </c>
      <c r="W30" s="84">
        <v>62.21</v>
      </c>
      <c r="X30" s="94">
        <f t="shared" si="10"/>
        <v>0</v>
      </c>
      <c r="Y30" s="95">
        <f t="shared" si="11"/>
        <v>128.5</v>
      </c>
      <c r="Z30" s="91">
        <v>0</v>
      </c>
      <c r="AA30" s="84">
        <v>0</v>
      </c>
      <c r="AB30" s="84">
        <v>0</v>
      </c>
      <c r="AC30" s="84">
        <v>84.34</v>
      </c>
      <c r="AD30" s="96">
        <f t="shared" si="12"/>
        <v>0</v>
      </c>
      <c r="AE30" s="52">
        <f t="shared" si="13"/>
        <v>84.34</v>
      </c>
      <c r="AF30" s="118">
        <v>0.44962029569892464</v>
      </c>
      <c r="AG30" s="117">
        <v>0.11964516129032259</v>
      </c>
      <c r="AH30" s="54">
        <f t="shared" si="6"/>
        <v>10.158521959025904</v>
      </c>
      <c r="AI30" s="63">
        <f t="shared" si="7"/>
        <v>7.5063018383755207</v>
      </c>
      <c r="AJ30" s="64">
        <v>160.61426908171427</v>
      </c>
      <c r="AK30" s="61">
        <v>89.792147570062951</v>
      </c>
      <c r="AL30" s="128">
        <v>96.537588663560868</v>
      </c>
      <c r="AM30" s="61">
        <v>170.78190543027125</v>
      </c>
      <c r="AS30" s="121"/>
      <c r="BA30" s="42"/>
      <c r="BB30" s="42"/>
    </row>
    <row r="31" spans="1:54" ht="15.75" x14ac:dyDescent="0.25">
      <c r="A31" s="25">
        <v>23</v>
      </c>
      <c r="B31" s="69">
        <v>45.37</v>
      </c>
      <c r="C31" s="51">
        <f t="shared" si="0"/>
        <v>1.698132192631661</v>
      </c>
      <c r="D31" s="52">
        <f t="shared" si="1"/>
        <v>36.246959379330434</v>
      </c>
      <c r="E31" s="59">
        <f t="shared" si="2"/>
        <v>7.4249084280378961</v>
      </c>
      <c r="F31" s="68">
        <v>232.71</v>
      </c>
      <c r="G31" s="52">
        <f t="shared" si="3"/>
        <v>147.36563165196182</v>
      </c>
      <c r="H31" s="52">
        <f t="shared" si="4"/>
        <v>95.529343390702195</v>
      </c>
      <c r="I31" s="53">
        <f t="shared" si="5"/>
        <v>-10.184975042664028</v>
      </c>
      <c r="J31" s="58">
        <v>20.23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20.23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66.260000000000005</v>
      </c>
      <c r="V31" s="84">
        <v>0</v>
      </c>
      <c r="W31" s="84">
        <v>63.93</v>
      </c>
      <c r="X31" s="94">
        <f t="shared" si="10"/>
        <v>0</v>
      </c>
      <c r="Y31" s="95">
        <f t="shared" si="11"/>
        <v>130.19</v>
      </c>
      <c r="Z31" s="91">
        <v>0</v>
      </c>
      <c r="AA31" s="84">
        <v>0</v>
      </c>
      <c r="AB31" s="84">
        <v>0</v>
      </c>
      <c r="AC31" s="84">
        <v>85.46</v>
      </c>
      <c r="AD31" s="96">
        <f t="shared" si="12"/>
        <v>0</v>
      </c>
      <c r="AE31" s="52">
        <f t="shared" si="13"/>
        <v>85.46</v>
      </c>
      <c r="AF31" s="118">
        <v>0.44962029569892464</v>
      </c>
      <c r="AG31" s="117">
        <v>0.11964516129032259</v>
      </c>
      <c r="AH31" s="54">
        <f t="shared" si="6"/>
        <v>9.5954046616370476</v>
      </c>
      <c r="AI31" s="63">
        <f t="shared" si="7"/>
        <v>7.3052632667475734</v>
      </c>
      <c r="AJ31" s="64">
        <v>147.36563165196182</v>
      </c>
      <c r="AK31" s="61">
        <v>87.158132192631655</v>
      </c>
      <c r="AL31" s="128">
        <v>95.529343390702195</v>
      </c>
      <c r="AM31" s="61">
        <v>166.43695937933043</v>
      </c>
      <c r="AS31" s="121"/>
      <c r="BA31" s="42"/>
      <c r="BB31" s="42"/>
    </row>
    <row r="32" spans="1:54" ht="16.5" thickBot="1" x14ac:dyDescent="0.3">
      <c r="A32" s="26">
        <v>24</v>
      </c>
      <c r="B32" s="70">
        <v>31.63</v>
      </c>
      <c r="C32" s="55">
        <f t="shared" si="0"/>
        <v>-2.1820573006730939</v>
      </c>
      <c r="D32" s="52">
        <f t="shared" si="1"/>
        <v>26.863985148396495</v>
      </c>
      <c r="E32" s="59">
        <f t="shared" si="2"/>
        <v>6.9480721522766098</v>
      </c>
      <c r="F32" s="71">
        <v>224.73</v>
      </c>
      <c r="G32" s="56">
        <f t="shared" si="3"/>
        <v>144.07282275170024</v>
      </c>
      <c r="H32" s="52">
        <f t="shared" si="4"/>
        <v>90.933726436856972</v>
      </c>
      <c r="I32" s="53">
        <f t="shared" si="5"/>
        <v>-10.276549188557247</v>
      </c>
      <c r="J32" s="58">
        <v>20.010000000000002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20.010000000000002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66.36</v>
      </c>
      <c r="V32" s="84">
        <v>0</v>
      </c>
      <c r="W32" s="84">
        <v>62.21</v>
      </c>
      <c r="X32" s="94">
        <f t="shared" si="10"/>
        <v>0</v>
      </c>
      <c r="Y32" s="95">
        <f t="shared" si="11"/>
        <v>128.57</v>
      </c>
      <c r="Z32" s="92">
        <v>0</v>
      </c>
      <c r="AA32" s="93">
        <v>0</v>
      </c>
      <c r="AB32" s="93">
        <v>0</v>
      </c>
      <c r="AC32" s="93">
        <v>83.79</v>
      </c>
      <c r="AD32" s="96">
        <f t="shared" si="12"/>
        <v>0</v>
      </c>
      <c r="AE32" s="52">
        <f t="shared" si="13"/>
        <v>83.79</v>
      </c>
      <c r="AF32" s="118">
        <v>0.44962029569892464</v>
      </c>
      <c r="AG32" s="117">
        <v>0.11964516129032259</v>
      </c>
      <c r="AH32" s="54">
        <f t="shared" si="6"/>
        <v>9.2838305157438299</v>
      </c>
      <c r="AI32" s="63">
        <f t="shared" si="7"/>
        <v>6.8284269909862871</v>
      </c>
      <c r="AJ32" s="65">
        <v>144.07282275170024</v>
      </c>
      <c r="AK32" s="62">
        <v>81.607942699326912</v>
      </c>
      <c r="AL32" s="129">
        <v>90.933726436856972</v>
      </c>
      <c r="AM32" s="62">
        <v>155.43398514839649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58.05</v>
      </c>
      <c r="C33" s="40">
        <f t="shared" ref="C33:AE33" si="14">MAX(C9:C32)</f>
        <v>19.639966950241448</v>
      </c>
      <c r="D33" s="40">
        <f t="shared" si="14"/>
        <v>48.531964604904886</v>
      </c>
      <c r="E33" s="40">
        <f t="shared" si="14"/>
        <v>7.7110664176925363</v>
      </c>
      <c r="F33" s="40">
        <f t="shared" si="14"/>
        <v>249.99</v>
      </c>
      <c r="G33" s="40">
        <f t="shared" si="14"/>
        <v>199.83936266611235</v>
      </c>
      <c r="H33" s="40">
        <f t="shared" si="14"/>
        <v>98.517360840123388</v>
      </c>
      <c r="I33" s="40">
        <f t="shared" si="14"/>
        <v>9.9010166950847811</v>
      </c>
      <c r="J33" s="40">
        <f t="shared" si="14"/>
        <v>20.23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20.23</v>
      </c>
      <c r="Q33" s="40">
        <f t="shared" si="14"/>
        <v>0</v>
      </c>
      <c r="R33" s="40">
        <f t="shared" si="14"/>
        <v>36.11</v>
      </c>
      <c r="S33" s="40">
        <f t="shared" si="14"/>
        <v>0</v>
      </c>
      <c r="T33" s="40">
        <f t="shared" si="14"/>
        <v>0</v>
      </c>
      <c r="U33" s="40">
        <f t="shared" si="14"/>
        <v>68.09</v>
      </c>
      <c r="V33" s="40">
        <f t="shared" si="14"/>
        <v>0</v>
      </c>
      <c r="W33" s="40">
        <f t="shared" si="14"/>
        <v>65.89</v>
      </c>
      <c r="X33" s="40">
        <f t="shared" si="14"/>
        <v>36.11</v>
      </c>
      <c r="Y33" s="40">
        <f t="shared" si="14"/>
        <v>132.16</v>
      </c>
      <c r="Z33" s="40"/>
      <c r="AA33" s="40"/>
      <c r="AB33" s="40"/>
      <c r="AC33" s="40"/>
      <c r="AD33" s="40">
        <f t="shared" si="14"/>
        <v>13.2</v>
      </c>
      <c r="AE33" s="40">
        <f t="shared" si="14"/>
        <v>85.46</v>
      </c>
      <c r="AF33" s="40">
        <f t="shared" ref="AF33:AM33" si="15">MAX(AF9:AF32)</f>
        <v>0.44962029569892464</v>
      </c>
      <c r="AG33" s="40">
        <f t="shared" si="15"/>
        <v>0.11964516129032259</v>
      </c>
      <c r="AH33" s="40">
        <f t="shared" si="15"/>
        <v>10.284673033935974</v>
      </c>
      <c r="AI33" s="40">
        <f t="shared" si="15"/>
        <v>7.5914212564022137</v>
      </c>
      <c r="AJ33" s="40">
        <f t="shared" si="15"/>
        <v>204.43936266611234</v>
      </c>
      <c r="AK33" s="40">
        <f t="shared" si="15"/>
        <v>91.483130755456699</v>
      </c>
      <c r="AL33" s="40">
        <f t="shared" si="15"/>
        <v>111.28175089233881</v>
      </c>
      <c r="AM33" s="130">
        <f t="shared" si="15"/>
        <v>172.04580282685072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44.151632653061242</v>
      </c>
      <c r="C34" s="41">
        <f t="shared" ref="C34:AE34" si="16">AVERAGE(C9:C33,C9:C32)</f>
        <v>2.7200509836533242</v>
      </c>
      <c r="D34" s="41">
        <f t="shared" si="16"/>
        <v>35.22005527236815</v>
      </c>
      <c r="E34" s="41">
        <f t="shared" si="16"/>
        <v>6.5754651311793122</v>
      </c>
      <c r="F34" s="41">
        <f t="shared" si="16"/>
        <v>204.33530612244888</v>
      </c>
      <c r="G34" s="41">
        <f t="shared" si="16"/>
        <v>133.62699542948556</v>
      </c>
      <c r="H34" s="41">
        <f t="shared" si="16"/>
        <v>70.370357500193521</v>
      </c>
      <c r="I34" s="41">
        <f t="shared" si="16"/>
        <v>1.5270907478988616</v>
      </c>
      <c r="J34" s="41">
        <f t="shared" si="16"/>
        <v>7.8426530612244889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7.8426530612244889</v>
      </c>
      <c r="Q34" s="41">
        <f t="shared" si="16"/>
        <v>0</v>
      </c>
      <c r="R34" s="41">
        <f t="shared" si="16"/>
        <v>9.6740816326530616</v>
      </c>
      <c r="S34" s="41">
        <f t="shared" si="16"/>
        <v>0</v>
      </c>
      <c r="T34" s="41">
        <f t="shared" si="16"/>
        <v>0</v>
      </c>
      <c r="U34" s="41">
        <f t="shared" si="16"/>
        <v>55.80061224489797</v>
      </c>
      <c r="V34" s="41">
        <f t="shared" si="16"/>
        <v>0</v>
      </c>
      <c r="W34" s="41">
        <f t="shared" si="16"/>
        <v>63.652857142857137</v>
      </c>
      <c r="X34" s="41">
        <f t="shared" si="16"/>
        <v>9.6740816326530616</v>
      </c>
      <c r="Y34" s="41">
        <f t="shared" si="16"/>
        <v>119.4163265306122</v>
      </c>
      <c r="Z34" s="41">
        <f>AVERAGE(Z9:Z33,Z9:Z32)</f>
        <v>3.6916666666666664</v>
      </c>
      <c r="AA34" s="41">
        <f>AVERAGE(AA9:AA33,AA9:AA32)</f>
        <v>0</v>
      </c>
      <c r="AB34" s="41">
        <f>AVERAGE(AB9:AB33,AB9:AB32)</f>
        <v>0</v>
      </c>
      <c r="AC34" s="41">
        <f t="shared" si="16"/>
        <v>66.824583333333337</v>
      </c>
      <c r="AD34" s="41">
        <f t="shared" si="16"/>
        <v>3.8857142857142852</v>
      </c>
      <c r="AE34" s="41">
        <f t="shared" si="16"/>
        <v>67.204897959183697</v>
      </c>
      <c r="AF34" s="41">
        <f t="shared" ref="AF34:AM34" si="17">AVERAGE(AF9:AF33,AF9:AF32)</f>
        <v>0.44962029569892442</v>
      </c>
      <c r="AG34" s="41">
        <f t="shared" si="17"/>
        <v>0.11964516129032264</v>
      </c>
      <c r="AH34" s="41">
        <f t="shared" si="17"/>
        <v>8.5242720161703502</v>
      </c>
      <c r="AI34" s="41">
        <f t="shared" si="17"/>
        <v>6.455819969888986</v>
      </c>
      <c r="AJ34" s="41">
        <f t="shared" si="17"/>
        <v>137.3371995111182</v>
      </c>
      <c r="AK34" s="41">
        <f t="shared" si="17"/>
        <v>69.647054326616896</v>
      </c>
      <c r="AL34" s="41">
        <f t="shared" si="17"/>
        <v>79.567998113504032</v>
      </c>
      <c r="AM34" s="131">
        <f t="shared" si="17"/>
        <v>154.45992952179563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95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96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97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94</v>
      </c>
      <c r="B37" s="141"/>
      <c r="C37" s="141"/>
      <c r="D37" s="140" t="s">
        <v>101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98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93</v>
      </c>
      <c r="AM37" s="133"/>
      <c r="AN37" s="133"/>
      <c r="AO37" s="138"/>
      <c r="AP37" s="132" t="s">
        <v>99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171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209.9</v>
      </c>
      <c r="Z38" s="211"/>
      <c r="AA38" s="8" t="s">
        <v>21</v>
      </c>
      <c r="AB38" s="5" t="s">
        <v>23</v>
      </c>
      <c r="AC38" s="30"/>
      <c r="AD38" s="212">
        <v>1335.7</v>
      </c>
      <c r="AE38" s="211"/>
      <c r="AF38" s="7" t="s">
        <v>21</v>
      </c>
      <c r="AG38" s="5" t="s">
        <v>24</v>
      </c>
      <c r="AH38" s="6"/>
      <c r="AI38" s="212">
        <v>1539.373</v>
      </c>
      <c r="AJ38" s="211"/>
      <c r="AK38" s="100" t="s">
        <v>21</v>
      </c>
      <c r="AL38" s="99" t="s">
        <v>24</v>
      </c>
      <c r="AM38" s="211">
        <v>94.11</v>
      </c>
      <c r="AN38" s="213"/>
      <c r="AO38" s="8" t="s">
        <v>21</v>
      </c>
      <c r="AP38" s="5" t="s">
        <v>24</v>
      </c>
      <c r="AQ38" s="211">
        <v>1590.5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4704.7299999999996</v>
      </c>
      <c r="C39" s="11" t="s">
        <v>21</v>
      </c>
      <c r="D39" s="9" t="s">
        <v>71</v>
      </c>
      <c r="E39" s="10">
        <v>1127</v>
      </c>
      <c r="F39" s="12" t="s">
        <v>21</v>
      </c>
      <c r="G39" s="98"/>
      <c r="H39" s="101" t="s">
        <v>25</v>
      </c>
      <c r="I39" s="102"/>
      <c r="J39" s="103">
        <v>20.23</v>
      </c>
      <c r="K39" s="104" t="s">
        <v>62</v>
      </c>
      <c r="L39" s="105">
        <v>0.95833333333333337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36.11</v>
      </c>
      <c r="Z39" s="102" t="s">
        <v>62</v>
      </c>
      <c r="AA39" s="108">
        <v>0.54166666666666663</v>
      </c>
      <c r="AB39" s="106" t="s">
        <v>25</v>
      </c>
      <c r="AC39" s="109"/>
      <c r="AD39" s="103">
        <v>73.39</v>
      </c>
      <c r="AE39" s="104" t="s">
        <v>72</v>
      </c>
      <c r="AF39" s="108">
        <v>0.73402777777777783</v>
      </c>
      <c r="AG39" s="106" t="s">
        <v>25</v>
      </c>
      <c r="AH39" s="102"/>
      <c r="AI39" s="103">
        <v>65.89</v>
      </c>
      <c r="AJ39" s="102" t="s">
        <v>77</v>
      </c>
      <c r="AK39" s="107">
        <v>4.1666666666666664E-2</v>
      </c>
      <c r="AL39" s="101" t="s">
        <v>25</v>
      </c>
      <c r="AM39" s="102">
        <v>13.2</v>
      </c>
      <c r="AN39" s="103" t="s">
        <v>77</v>
      </c>
      <c r="AO39" s="111">
        <v>0.58333333333333337</v>
      </c>
      <c r="AP39" s="106" t="s">
        <v>25</v>
      </c>
      <c r="AQ39" s="102">
        <v>85.46</v>
      </c>
      <c r="AR39" s="104" t="s">
        <v>77</v>
      </c>
      <c r="AS39" s="107">
        <v>0.95833333333333337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538.58000000000004</v>
      </c>
      <c r="F42" s="44" t="s">
        <v>69</v>
      </c>
      <c r="G42" s="47">
        <v>0.875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 t="s">
        <v>75</v>
      </c>
      <c r="F43" s="78"/>
      <c r="G43" s="79">
        <f>66.6+62.55</f>
        <v>129.14999999999998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76</v>
      </c>
      <c r="F44" s="78"/>
      <c r="G44" s="79">
        <v>82.15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277.79000000000002</v>
      </c>
      <c r="F45" s="83" t="s">
        <v>72</v>
      </c>
      <c r="G45" s="48">
        <v>0.875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261.3</v>
      </c>
      <c r="F46" s="80" t="s">
        <v>72</v>
      </c>
      <c r="G46" s="60">
        <v>0.83333333333333337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 MAR 23 </vt:lpstr>
      <vt:lpstr>'07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2023-03-08T09:28:38Z</dcterms:modified>
</cp:coreProperties>
</file>