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4721C3ED-7538-41CA-A5DE-9CAA362966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 MAR 23 " sheetId="3" r:id="rId1"/>
  </sheets>
  <externalReferences>
    <externalReference r:id="rId2"/>
  </externalReferences>
  <definedNames>
    <definedName name="_xlnm.Print_Area" localSheetId="0">'09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<sst xmlns="http://schemas.openxmlformats.org/spreadsheetml/2006/main" count="140" uniqueCount="108">
  <si>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</si>
  <si>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</si>
  <si>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</si>
  <si>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</si>
  <si>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</si>
  <si>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</si>
  <si>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</si>
  <si>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</si>
  <si>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</si>
  <si>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</si>
  <si>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</si>
  <si>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</si>
  <si>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</si>
  <si>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</si>
  <si>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</si>
  <si>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</si>
  <si>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</si>
  <si>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</si>
  <si>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</si>
  <si>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</si>
  <si>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</si>
  <si>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</si>
  <si>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</si>
  <si>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</si>
  <si>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</si>
  <si>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</si>
  <si>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</si>
  <si>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</si>
  <si>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</si>
  <si>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</si>
  <si>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</si>
  <si>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</si>
  <si>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</si>
  <si>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</si>
  <si>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</si>
  <si>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</si>
  <si>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</si>
  <si>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</si>
  <si>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</si>
  <si>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</si>
  <si>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</si>
  <si>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</si>
  <si>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</si>
  <si>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</si>
  <si>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</si>
  <si>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</si>
  <si>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</si>
  <si>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</si>
  <si>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</si>
  <si>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</si>
  <si>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</si>
  <si>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</si>
  <si>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</si>
  <si>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</si>
  <si>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</si>
  <si>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</si>
  <si>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</si>
  <si>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</si>
  <si>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</si>
  <si>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</si>
  <si>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</si>
  <si>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</si>
  <si>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</si>
  <si>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</si>
  <si>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</si>
  <si>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</si>
  <si>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</si>
  <si>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</si>
  <si>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</si>
  <si>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</si>
  <si>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</si>
  <si>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</si>
  <si>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</si>
  <si>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</si>
  <si>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</si>
  <si>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</si>
  <si>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</si>
  <si>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</si>
  <si>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</si>
  <si>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</si>
  <si>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</si>
  <si>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</si>
  <si>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</si>
  <si>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</si>
  <si>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</si>
  <si>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</si>
  <si>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</si>
  <si>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</si>
  <si>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</si>
  <si>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</si>
  <si>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</si>
  <si>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</si>
  <si>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</si>
  <si>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</si>
  <si>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</si>
  <si>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</si>
  <si>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</si>
  <si>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</si>
  <si>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</si>
  <si>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</si>
  <si>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</si>
  <si>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</si>
  <si>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</si>
  <si>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</si>
  <si>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</si>
  <si>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TETE</t>
  </si>
  <si>
    <t>FOFANA et BOKO</t>
  </si>
  <si>
    <t>DOSSA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</si>
</sst>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'09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'!$B$9:$B$32</c:f>
              <c:numCache>
                <c:formatCode>General</c:formatCode>
                <c:ptCount val="24"/>
                <c:pt idx="0">
                  <c:v>92.990000000000009</c:v>
                </c:pt>
                <c:pt idx="1">
                  <c:v>84.64</c:v>
                </c:pt>
                <c:pt idx="2">
                  <c:v>78.150000000000006</c:v>
                </c:pt>
                <c:pt idx="3">
                  <c:v>74.63</c:v>
                </c:pt>
                <c:pt idx="4">
                  <c:v>76.17</c:v>
                </c:pt>
                <c:pt idx="5">
                  <c:v>72.39</c:v>
                </c:pt>
                <c:pt idx="6">
                  <c:v>45.99</c:v>
                </c:pt>
                <c:pt idx="7">
                  <c:v>65.27</c:v>
                </c:pt>
                <c:pt idx="8">
                  <c:v>70.739999999999995</c:v>
                </c:pt>
                <c:pt idx="9">
                  <c:v>59.709999999999994</c:v>
                </c:pt>
                <c:pt idx="10">
                  <c:v>60.78</c:v>
                </c:pt>
                <c:pt idx="11">
                  <c:v>74.11</c:v>
                </c:pt>
                <c:pt idx="12">
                  <c:v>55.83</c:v>
                </c:pt>
                <c:pt idx="13">
                  <c:v>53.400000000000006</c:v>
                </c:pt>
                <c:pt idx="14">
                  <c:v>84</c:v>
                </c:pt>
                <c:pt idx="15">
                  <c:v>84.07</c:v>
                </c:pt>
                <c:pt idx="16">
                  <c:v>83.88</c:v>
                </c:pt>
                <c:pt idx="17">
                  <c:v>93.240000000000009</c:v>
                </c:pt>
                <c:pt idx="18">
                  <c:v>108.63</c:v>
                </c:pt>
                <c:pt idx="19">
                  <c:v>93.13</c:v>
                </c:pt>
                <c:pt idx="20">
                  <c:v>91.5</c:v>
                </c:pt>
                <c:pt idx="21">
                  <c:v>92.86</c:v>
                </c:pt>
                <c:pt idx="22">
                  <c:v>95.97</c:v>
                </c:pt>
                <c:pt idx="23">
                  <c:v>93.41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'09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'!$C$9:$C$32</c:f>
              <c:numCache>
                <c:formatCode>General</c:formatCode>
                <c:ptCount val="24"/>
                <c:pt idx="0">
                  <c:v>29.358125216365053</c:v>
                </c:pt>
                <c:pt idx="1">
                  <c:v>20.23544477456316</c:v>
                </c:pt>
                <c:pt idx="2">
                  <c:v>19.312154141021686</c:v>
                </c:pt>
                <c:pt idx="3">
                  <c:v>20.273896268810404</c:v>
                </c:pt>
                <c:pt idx="4">
                  <c:v>19.147087054336392</c:v>
                </c:pt>
                <c:pt idx="5">
                  <c:v>20.565373750623575</c:v>
                </c:pt>
                <c:pt idx="6">
                  <c:v>19.833572992098922</c:v>
                </c:pt>
                <c:pt idx="7">
                  <c:v>20.945130512059713</c:v>
                </c:pt>
                <c:pt idx="8">
                  <c:v>24.255696337187015</c:v>
                </c:pt>
                <c:pt idx="9">
                  <c:v>21.468513896916242</c:v>
                </c:pt>
                <c:pt idx="10">
                  <c:v>18.578605129879914</c:v>
                </c:pt>
                <c:pt idx="11">
                  <c:v>19.1322334824847</c:v>
                </c:pt>
                <c:pt idx="12">
                  <c:v>17.161693868066731</c:v>
                </c:pt>
                <c:pt idx="13">
                  <c:v>21.021989550046445</c:v>
                </c:pt>
                <c:pt idx="14">
                  <c:v>21.549101706217485</c:v>
                </c:pt>
                <c:pt idx="15">
                  <c:v>20.802028110653325</c:v>
                </c:pt>
                <c:pt idx="16">
                  <c:v>23.294251595988868</c:v>
                </c:pt>
                <c:pt idx="17">
                  <c:v>42.954078560588549</c:v>
                </c:pt>
                <c:pt idx="18">
                  <c:v>52.668216311883128</c:v>
                </c:pt>
                <c:pt idx="19">
                  <c:v>46.355685547132268</c:v>
                </c:pt>
                <c:pt idx="20">
                  <c:v>43.045737493743545</c:v>
                </c:pt>
                <c:pt idx="21">
                  <c:v>40.363401784925657</c:v>
                </c:pt>
                <c:pt idx="22">
                  <c:v>40.277466813618574</c:v>
                </c:pt>
                <c:pt idx="23">
                  <c:v>36.987452728243269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'09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'!$D$9:$D$32</c:f>
              <c:numCache>
                <c:formatCode>0.00</c:formatCode>
                <c:ptCount val="24"/>
                <c:pt idx="0">
                  <c:v>58.408149258466992</c:v>
                </c:pt>
                <c:pt idx="1">
                  <c:v>59.399787427640717</c:v>
                </c:pt>
                <c:pt idx="2">
                  <c:v>54.011156057662745</c:v>
                </c:pt>
                <c:pt idx="3">
                  <c:v>49.521294024507327</c:v>
                </c:pt>
                <c:pt idx="4">
                  <c:v>52.163183527392604</c:v>
                </c:pt>
                <c:pt idx="5">
                  <c:v>46.971336756861859</c:v>
                </c:pt>
                <c:pt idx="6">
                  <c:v>41.344166670937909</c:v>
                </c:pt>
                <c:pt idx="7">
                  <c:v>58.963664668062464</c:v>
                </c:pt>
                <c:pt idx="8">
                  <c:v>60.846212541781711</c:v>
                </c:pt>
                <c:pt idx="9">
                  <c:v>52.93935361179615</c:v>
                </c:pt>
                <c:pt idx="10">
                  <c:v>56.754520863365059</c:v>
                </c:pt>
                <c:pt idx="11">
                  <c:v>69.438783742908129</c:v>
                </c:pt>
                <c:pt idx="12">
                  <c:v>53.29562278201891</c:v>
                </c:pt>
                <c:pt idx="13">
                  <c:v>47.109193551858425</c:v>
                </c:pt>
                <c:pt idx="14">
                  <c:v>76.766052521713675</c:v>
                </c:pt>
                <c:pt idx="15">
                  <c:v>77.581166339462214</c:v>
                </c:pt>
                <c:pt idx="16">
                  <c:v>74.845235099034241</c:v>
                </c:pt>
                <c:pt idx="17">
                  <c:v>64.275799073425276</c:v>
                </c:pt>
                <c:pt idx="18">
                  <c:v>69.161297222926407</c:v>
                </c:pt>
                <c:pt idx="19">
                  <c:v>60.344514828237038</c:v>
                </c:pt>
                <c:pt idx="20">
                  <c:v>62.101455484633107</c:v>
                </c:pt>
                <c:pt idx="21">
                  <c:v>66.489835481552191</c:v>
                </c:pt>
                <c:pt idx="22">
                  <c:v>69.572942563646961</c:v>
                </c:pt>
                <c:pt idx="23">
                  <c:v>70.362870277096405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'09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'!$E$9:$E$32</c:f>
              <c:numCache>
                <c:formatCode>0.00</c:formatCode>
                <c:ptCount val="24"/>
                <c:pt idx="0">
                  <c:v>5.2237255251679819</c:v>
                </c:pt>
                <c:pt idx="1">
                  <c:v>5.0047677977961094</c:v>
                </c:pt>
                <c:pt idx="2">
                  <c:v>4.8266898013155703</c:v>
                </c:pt>
                <c:pt idx="3">
                  <c:v>4.8348097066822397</c:v>
                </c:pt>
                <c:pt idx="4">
                  <c:v>4.8597294182709909</c:v>
                </c:pt>
                <c:pt idx="5">
                  <c:v>4.8532894925145804</c:v>
                </c:pt>
                <c:pt idx="6">
                  <c:v>-15.187739663036854</c:v>
                </c:pt>
                <c:pt idx="7">
                  <c:v>-14.638795180122166</c:v>
                </c:pt>
                <c:pt idx="8">
                  <c:v>-14.361908878968727</c:v>
                </c:pt>
                <c:pt idx="9">
                  <c:v>-14.697867508712413</c:v>
                </c:pt>
                <c:pt idx="10">
                  <c:v>-14.553125993244969</c:v>
                </c:pt>
                <c:pt idx="11">
                  <c:v>-14.461017225392816</c:v>
                </c:pt>
                <c:pt idx="12">
                  <c:v>-14.627316650085611</c:v>
                </c:pt>
                <c:pt idx="13">
                  <c:v>-14.731183101904854</c:v>
                </c:pt>
                <c:pt idx="14">
                  <c:v>-14.315154227931139</c:v>
                </c:pt>
                <c:pt idx="15">
                  <c:v>-14.313194450115525</c:v>
                </c:pt>
                <c:pt idx="16">
                  <c:v>-14.259486695023137</c:v>
                </c:pt>
                <c:pt idx="17">
                  <c:v>-13.989877634013832</c:v>
                </c:pt>
                <c:pt idx="18">
                  <c:v>-13.199513534809549</c:v>
                </c:pt>
                <c:pt idx="19">
                  <c:v>-13.570200375369334</c:v>
                </c:pt>
                <c:pt idx="20">
                  <c:v>-13.647192978376674</c:v>
                </c:pt>
                <c:pt idx="21">
                  <c:v>-13.993237266477857</c:v>
                </c:pt>
                <c:pt idx="22">
                  <c:v>-13.880409377265559</c:v>
                </c:pt>
                <c:pt idx="23">
                  <c:v>-13.940323005339687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'09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19.96</c:v>
                </c:pt>
                <c:pt idx="7">
                  <c:v>20.059999999999999</c:v>
                </c:pt>
                <c:pt idx="8">
                  <c:v>20.059999999999999</c:v>
                </c:pt>
                <c:pt idx="9">
                  <c:v>20.059999999999999</c:v>
                </c:pt>
                <c:pt idx="10">
                  <c:v>20.059999999999999</c:v>
                </c:pt>
                <c:pt idx="11">
                  <c:v>20.059999999999999</c:v>
                </c:pt>
                <c:pt idx="12">
                  <c:v>20.059999999999999</c:v>
                </c:pt>
                <c:pt idx="13">
                  <c:v>20.059999999999999</c:v>
                </c:pt>
                <c:pt idx="14">
                  <c:v>20.059999999999999</c:v>
                </c:pt>
                <c:pt idx="15">
                  <c:v>20.059999999999999</c:v>
                </c:pt>
                <c:pt idx="16">
                  <c:v>20.059999999999999</c:v>
                </c:pt>
                <c:pt idx="17">
                  <c:v>20.059999999999999</c:v>
                </c:pt>
                <c:pt idx="18">
                  <c:v>20.059999999999999</c:v>
                </c:pt>
                <c:pt idx="19">
                  <c:v>20.059999999999999</c:v>
                </c:pt>
                <c:pt idx="20">
                  <c:v>20.059999999999999</c:v>
                </c:pt>
                <c:pt idx="21">
                  <c:v>20.059999999999999</c:v>
                </c:pt>
                <c:pt idx="22">
                  <c:v>20.059999999999999</c:v>
                </c:pt>
                <c:pt idx="23">
                  <c:v>20.059999999999999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'09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'09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'!$AK$9:$AK$32</c:f>
              <c:numCache>
                <c:formatCode>0.00</c:formatCode>
                <c:ptCount val="24"/>
                <c:pt idx="0">
                  <c:v>29.358125216365053</c:v>
                </c:pt>
                <c:pt idx="1">
                  <c:v>20.23544477456316</c:v>
                </c:pt>
                <c:pt idx="2">
                  <c:v>19.312154141021686</c:v>
                </c:pt>
                <c:pt idx="3">
                  <c:v>20.273896268810404</c:v>
                </c:pt>
                <c:pt idx="4">
                  <c:v>19.147087054336392</c:v>
                </c:pt>
                <c:pt idx="5">
                  <c:v>20.565373750623575</c:v>
                </c:pt>
                <c:pt idx="6">
                  <c:v>19.833572992098922</c:v>
                </c:pt>
                <c:pt idx="7">
                  <c:v>20.945130512059713</c:v>
                </c:pt>
                <c:pt idx="8">
                  <c:v>24.255696337187015</c:v>
                </c:pt>
                <c:pt idx="9">
                  <c:v>21.468513896916242</c:v>
                </c:pt>
                <c:pt idx="10">
                  <c:v>18.578605129879914</c:v>
                </c:pt>
                <c:pt idx="11">
                  <c:v>19.1322334824847</c:v>
                </c:pt>
                <c:pt idx="12">
                  <c:v>17.161693868066731</c:v>
                </c:pt>
                <c:pt idx="13">
                  <c:v>21.021989550046445</c:v>
                </c:pt>
                <c:pt idx="14">
                  <c:v>21.549101706217485</c:v>
                </c:pt>
                <c:pt idx="15">
                  <c:v>20.802028110653325</c:v>
                </c:pt>
                <c:pt idx="16">
                  <c:v>23.294251595988868</c:v>
                </c:pt>
                <c:pt idx="17">
                  <c:v>42.954078560588549</c:v>
                </c:pt>
                <c:pt idx="18">
                  <c:v>52.668216311883128</c:v>
                </c:pt>
                <c:pt idx="19">
                  <c:v>46.355685547132268</c:v>
                </c:pt>
                <c:pt idx="20">
                  <c:v>43.045737493743545</c:v>
                </c:pt>
                <c:pt idx="21">
                  <c:v>40.363401784925657</c:v>
                </c:pt>
                <c:pt idx="22">
                  <c:v>40.277466813618574</c:v>
                </c:pt>
                <c:pt idx="23">
                  <c:v>36.987452728243269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'09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'!$AM$9:$AM$32</c:f>
              <c:numCache>
                <c:formatCode>0.00</c:formatCode>
                <c:ptCount val="24"/>
                <c:pt idx="0">
                  <c:v>148.57814925846699</c:v>
                </c:pt>
                <c:pt idx="1">
                  <c:v>150.09978742764071</c:v>
                </c:pt>
                <c:pt idx="2">
                  <c:v>144.84115605766274</c:v>
                </c:pt>
                <c:pt idx="3">
                  <c:v>144.16129402450733</c:v>
                </c:pt>
                <c:pt idx="4">
                  <c:v>146.1531835273926</c:v>
                </c:pt>
                <c:pt idx="5">
                  <c:v>144.51133675686185</c:v>
                </c:pt>
                <c:pt idx="6">
                  <c:v>133.71416667093791</c:v>
                </c:pt>
                <c:pt idx="7">
                  <c:v>155.13366466806247</c:v>
                </c:pt>
                <c:pt idx="8">
                  <c:v>161.43621254178171</c:v>
                </c:pt>
                <c:pt idx="9">
                  <c:v>152.55935361179615</c:v>
                </c:pt>
                <c:pt idx="10">
                  <c:v>160.47452086336506</c:v>
                </c:pt>
                <c:pt idx="11">
                  <c:v>163.11878374290814</c:v>
                </c:pt>
                <c:pt idx="12">
                  <c:v>159.31562278201892</c:v>
                </c:pt>
                <c:pt idx="13">
                  <c:v>151.84919355185843</c:v>
                </c:pt>
                <c:pt idx="14">
                  <c:v>165.76605252171368</c:v>
                </c:pt>
                <c:pt idx="15">
                  <c:v>166.58116633946221</c:v>
                </c:pt>
                <c:pt idx="16">
                  <c:v>165.48523509903424</c:v>
                </c:pt>
                <c:pt idx="17">
                  <c:v>155.18579907342527</c:v>
                </c:pt>
                <c:pt idx="18">
                  <c:v>172.91129722292641</c:v>
                </c:pt>
                <c:pt idx="19">
                  <c:v>166.35451482823703</c:v>
                </c:pt>
                <c:pt idx="20">
                  <c:v>166.99145548463309</c:v>
                </c:pt>
                <c:pt idx="21">
                  <c:v>157.65983548155219</c:v>
                </c:pt>
                <c:pt idx="22">
                  <c:v>161.66294256364696</c:v>
                </c:pt>
                <c:pt idx="23">
                  <c:v>162.87287027709641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'09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'!$F$9:$F$32</c:f>
              <c:numCache>
                <c:formatCode>General</c:formatCode>
                <c:ptCount val="24"/>
                <c:pt idx="0">
                  <c:v>251.55</c:v>
                </c:pt>
                <c:pt idx="1">
                  <c:v>241.6</c:v>
                </c:pt>
                <c:pt idx="2">
                  <c:v>233.44</c:v>
                </c:pt>
                <c:pt idx="3">
                  <c:v>227.51</c:v>
                </c:pt>
                <c:pt idx="4">
                  <c:v>230.98</c:v>
                </c:pt>
                <c:pt idx="5">
                  <c:v>245.6</c:v>
                </c:pt>
                <c:pt idx="6">
                  <c:v>231.89</c:v>
                </c:pt>
                <c:pt idx="7">
                  <c:v>233.68</c:v>
                </c:pt>
                <c:pt idx="8">
                  <c:v>237.18</c:v>
                </c:pt>
                <c:pt idx="9">
                  <c:v>226.99</c:v>
                </c:pt>
                <c:pt idx="10">
                  <c:v>236.03</c:v>
                </c:pt>
                <c:pt idx="11">
                  <c:v>238.57</c:v>
                </c:pt>
                <c:pt idx="12">
                  <c:v>254.79</c:v>
                </c:pt>
                <c:pt idx="13">
                  <c:v>254.69</c:v>
                </c:pt>
                <c:pt idx="14">
                  <c:v>279.19</c:v>
                </c:pt>
                <c:pt idx="15">
                  <c:v>293.92</c:v>
                </c:pt>
                <c:pt idx="16">
                  <c:v>288.83</c:v>
                </c:pt>
                <c:pt idx="17">
                  <c:v>248.34</c:v>
                </c:pt>
                <c:pt idx="18">
                  <c:v>252.88</c:v>
                </c:pt>
                <c:pt idx="19">
                  <c:v>273.92</c:v>
                </c:pt>
                <c:pt idx="20">
                  <c:v>265.36</c:v>
                </c:pt>
                <c:pt idx="21">
                  <c:v>263.31</c:v>
                </c:pt>
                <c:pt idx="22">
                  <c:v>253.7</c:v>
                </c:pt>
                <c:pt idx="23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'09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'!$G$9:$G$32</c:f>
              <c:numCache>
                <c:formatCode>0.00</c:formatCode>
                <c:ptCount val="24"/>
                <c:pt idx="0">
                  <c:v>165.48903685008329</c:v>
                </c:pt>
                <c:pt idx="1">
                  <c:v>161.24299548248385</c:v>
                </c:pt>
                <c:pt idx="2">
                  <c:v>165.46969431258378</c:v>
                </c:pt>
                <c:pt idx="3">
                  <c:v>151.03779633033324</c:v>
                </c:pt>
                <c:pt idx="4">
                  <c:v>154.3070953716626</c:v>
                </c:pt>
                <c:pt idx="5">
                  <c:v>150.34223566537435</c:v>
                </c:pt>
                <c:pt idx="6">
                  <c:v>151.48601200919495</c:v>
                </c:pt>
                <c:pt idx="7">
                  <c:v>165.34697725503381</c:v>
                </c:pt>
                <c:pt idx="8">
                  <c:v>176.81360564263395</c:v>
                </c:pt>
                <c:pt idx="9">
                  <c:v>164.79905669739577</c:v>
                </c:pt>
                <c:pt idx="10">
                  <c:v>165.14546243055361</c:v>
                </c:pt>
                <c:pt idx="11">
                  <c:v>164.53737822152135</c:v>
                </c:pt>
                <c:pt idx="12">
                  <c:v>169.50904744179519</c:v>
                </c:pt>
                <c:pt idx="13">
                  <c:v>164.89722563409262</c:v>
                </c:pt>
                <c:pt idx="14">
                  <c:v>175.43847560342931</c:v>
                </c:pt>
                <c:pt idx="15">
                  <c:v>184.00930918065444</c:v>
                </c:pt>
                <c:pt idx="16">
                  <c:v>185.85288562619721</c:v>
                </c:pt>
                <c:pt idx="17">
                  <c:v>153.21155554424524</c:v>
                </c:pt>
                <c:pt idx="18">
                  <c:v>162.86728131168829</c:v>
                </c:pt>
                <c:pt idx="19">
                  <c:v>169.2472205966809</c:v>
                </c:pt>
                <c:pt idx="20">
                  <c:v>168.6363914056661</c:v>
                </c:pt>
                <c:pt idx="21">
                  <c:v>166.63727539057379</c:v>
                </c:pt>
                <c:pt idx="22">
                  <c:v>161.07626564113781</c:v>
                </c:pt>
                <c:pt idx="23">
                  <c:v>157.52069554540284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'09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'!$H$9:$H$32</c:f>
              <c:numCache>
                <c:formatCode>0.00</c:formatCode>
                <c:ptCount val="24"/>
                <c:pt idx="0">
                  <c:v>93.959393838447667</c:v>
                </c:pt>
                <c:pt idx="1">
                  <c:v>88.652269782137921</c:v>
                </c:pt>
                <c:pt idx="2">
                  <c:v>76.575630793331968</c:v>
                </c:pt>
                <c:pt idx="3">
                  <c:v>85.236737977313169</c:v>
                </c:pt>
                <c:pt idx="4">
                  <c:v>85.34346467063564</c:v>
                </c:pt>
                <c:pt idx="5">
                  <c:v>84.000953189898084</c:v>
                </c:pt>
                <c:pt idx="6">
                  <c:v>69.820293195224863</c:v>
                </c:pt>
                <c:pt idx="7">
                  <c:v>56.971859969738638</c:v>
                </c:pt>
                <c:pt idx="8">
                  <c:v>48.076143915492587</c:v>
                </c:pt>
                <c:pt idx="9">
                  <c:v>49.904872809497007</c:v>
                </c:pt>
                <c:pt idx="10">
                  <c:v>58.585547234583416</c:v>
                </c:pt>
                <c:pt idx="11">
                  <c:v>61.998868125563845</c:v>
                </c:pt>
                <c:pt idx="12">
                  <c:v>72.477328149935559</c:v>
                </c:pt>
                <c:pt idx="13">
                  <c:v>77.989677703977748</c:v>
                </c:pt>
                <c:pt idx="14">
                  <c:v>91.212376942753636</c:v>
                </c:pt>
                <c:pt idx="15">
                  <c:v>96.993447680472812</c:v>
                </c:pt>
                <c:pt idx="16">
                  <c:v>90.308035589235658</c:v>
                </c:pt>
                <c:pt idx="17">
                  <c:v>84.037107357820858</c:v>
                </c:pt>
                <c:pt idx="18">
                  <c:v>78.79864320338217</c:v>
                </c:pt>
                <c:pt idx="19">
                  <c:v>92.617394075048637</c:v>
                </c:pt>
                <c:pt idx="20">
                  <c:v>85.298255803293699</c:v>
                </c:pt>
                <c:pt idx="21">
                  <c:v>85.345790576235743</c:v>
                </c:pt>
                <c:pt idx="22">
                  <c:v>81.661975518080595</c:v>
                </c:pt>
                <c:pt idx="23">
                  <c:v>82.112843328620272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'09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'!$I$9:$I$32</c:f>
              <c:numCache>
                <c:formatCode>0.00</c:formatCode>
                <c:ptCount val="24"/>
                <c:pt idx="0">
                  <c:v>-7.898430688530933</c:v>
                </c:pt>
                <c:pt idx="1">
                  <c:v>-8.2952652646218112</c:v>
                </c:pt>
                <c:pt idx="2">
                  <c:v>-8.6053251059158029</c:v>
                </c:pt>
                <c:pt idx="3">
                  <c:v>-8.7645343076464215</c:v>
                </c:pt>
                <c:pt idx="4">
                  <c:v>-8.6705600422982592</c:v>
                </c:pt>
                <c:pt idx="5">
                  <c:v>11.256811144727578</c:v>
                </c:pt>
                <c:pt idx="6">
                  <c:v>10.583694795580229</c:v>
                </c:pt>
                <c:pt idx="7">
                  <c:v>11.361162775227498</c:v>
                </c:pt>
                <c:pt idx="8">
                  <c:v>12.290250441873397</c:v>
                </c:pt>
                <c:pt idx="9">
                  <c:v>12.286070493107204</c:v>
                </c:pt>
                <c:pt idx="10">
                  <c:v>12.298990334862978</c:v>
                </c:pt>
                <c:pt idx="11">
                  <c:v>12.033753652914797</c:v>
                </c:pt>
                <c:pt idx="12">
                  <c:v>12.803624408269272</c:v>
                </c:pt>
                <c:pt idx="13">
                  <c:v>11.803096661929644</c:v>
                </c:pt>
                <c:pt idx="14">
                  <c:v>12.539147453817051</c:v>
                </c:pt>
                <c:pt idx="15">
                  <c:v>12.917243138872706</c:v>
                </c:pt>
                <c:pt idx="16">
                  <c:v>12.669078784567064</c:v>
                </c:pt>
                <c:pt idx="17">
                  <c:v>11.091337097933861</c:v>
                </c:pt>
                <c:pt idx="18">
                  <c:v>11.214075484929568</c:v>
                </c:pt>
                <c:pt idx="19">
                  <c:v>12.055385328270434</c:v>
                </c:pt>
                <c:pt idx="20">
                  <c:v>11.425352791040185</c:v>
                </c:pt>
                <c:pt idx="21">
                  <c:v>11.326934033190442</c:v>
                </c:pt>
                <c:pt idx="22">
                  <c:v>10.961758840781529</c:v>
                </c:pt>
                <c:pt idx="23">
                  <c:v>10.796461125976835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'09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'!$AD$9:$AD$32</c:f>
              <c:numCache>
                <c:formatCode>0.00</c:formatCode>
                <c:ptCount val="24"/>
                <c:pt idx="0">
                  <c:v>38</c:v>
                </c:pt>
                <c:pt idx="1">
                  <c:v>37</c:v>
                </c:pt>
                <c:pt idx="2">
                  <c:v>37</c:v>
                </c:pt>
                <c:pt idx="3">
                  <c:v>38.74</c:v>
                </c:pt>
                <c:pt idx="4">
                  <c:v>37.49</c:v>
                </c:pt>
                <c:pt idx="5">
                  <c:v>38.299999999999997</c:v>
                </c:pt>
                <c:pt idx="6">
                  <c:v>38.480000000000004</c:v>
                </c:pt>
                <c:pt idx="7">
                  <c:v>43.49</c:v>
                </c:pt>
                <c:pt idx="8">
                  <c:v>48.58</c:v>
                </c:pt>
                <c:pt idx="9">
                  <c:v>56.480000000000004</c:v>
                </c:pt>
                <c:pt idx="10">
                  <c:v>55.73</c:v>
                </c:pt>
                <c:pt idx="11">
                  <c:v>44.769999999999996</c:v>
                </c:pt>
                <c:pt idx="12">
                  <c:v>56.91</c:v>
                </c:pt>
                <c:pt idx="13">
                  <c:v>42.349999999999994</c:v>
                </c:pt>
                <c:pt idx="14">
                  <c:v>43.45</c:v>
                </c:pt>
                <c:pt idx="15">
                  <c:v>39.950000000000003</c:v>
                </c:pt>
                <c:pt idx="16">
                  <c:v>38.93</c:v>
                </c:pt>
                <c:pt idx="17">
                  <c:v>38.28</c:v>
                </c:pt>
                <c:pt idx="18">
                  <c:v>36.97</c:v>
                </c:pt>
                <c:pt idx="19">
                  <c:v>38.07</c:v>
                </c:pt>
                <c:pt idx="20">
                  <c:v>30.05</c:v>
                </c:pt>
                <c:pt idx="21">
                  <c:v>29.51</c:v>
                </c:pt>
                <c:pt idx="22">
                  <c:v>29.51</c:v>
                </c:pt>
                <c:pt idx="23">
                  <c:v>28.43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'09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'09 MAR 23 '!$P$9:$P$32</c:f>
              <c:numCache>
                <c:formatCode>0.00</c:formatCode>
                <c:ptCount val="24"/>
                <c:pt idx="0">
                  <c:v>20.12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20.100000000000001</c:v>
                </c:pt>
                <c:pt idx="4">
                  <c:v>20.09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'09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'09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'09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'09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'09 MAR 23 '!$AJ$9:$AJ$32</c:f>
              <c:numCache>
                <c:formatCode>0.00</c:formatCode>
                <c:ptCount val="24"/>
                <c:pt idx="0">
                  <c:v>203.48903685008329</c:v>
                </c:pt>
                <c:pt idx="1">
                  <c:v>198.24299548248385</c:v>
                </c:pt>
                <c:pt idx="2">
                  <c:v>202.46969431258378</c:v>
                </c:pt>
                <c:pt idx="3">
                  <c:v>189.77779633033325</c:v>
                </c:pt>
                <c:pt idx="4">
                  <c:v>191.79709537166261</c:v>
                </c:pt>
                <c:pt idx="5">
                  <c:v>188.64223566537433</c:v>
                </c:pt>
                <c:pt idx="6">
                  <c:v>189.96601200919494</c:v>
                </c:pt>
                <c:pt idx="7">
                  <c:v>208.83697725503382</c:v>
                </c:pt>
                <c:pt idx="8">
                  <c:v>225.39360564263396</c:v>
                </c:pt>
                <c:pt idx="9">
                  <c:v>221.27905669739579</c:v>
                </c:pt>
                <c:pt idx="10">
                  <c:v>220.8754624305536</c:v>
                </c:pt>
                <c:pt idx="11">
                  <c:v>209.30737822152133</c:v>
                </c:pt>
                <c:pt idx="12">
                  <c:v>226.41904744179519</c:v>
                </c:pt>
                <c:pt idx="13">
                  <c:v>207.24722563409262</c:v>
                </c:pt>
                <c:pt idx="14">
                  <c:v>218.8884756034293</c:v>
                </c:pt>
                <c:pt idx="15">
                  <c:v>223.95930918065446</c:v>
                </c:pt>
                <c:pt idx="16">
                  <c:v>224.78288562619721</c:v>
                </c:pt>
                <c:pt idx="17">
                  <c:v>191.49155554424524</c:v>
                </c:pt>
                <c:pt idx="18">
                  <c:v>199.83728131168829</c:v>
                </c:pt>
                <c:pt idx="19">
                  <c:v>207.3172205966809</c:v>
                </c:pt>
                <c:pt idx="20">
                  <c:v>198.68639140566611</c:v>
                </c:pt>
                <c:pt idx="21">
                  <c:v>196.14727539057378</c:v>
                </c:pt>
                <c:pt idx="22">
                  <c:v>190.5862656411378</c:v>
                </c:pt>
                <c:pt idx="23">
                  <c:v>185.95069554540285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'09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'09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'09 MAR 23 '!$AL$9:$AL$32</c:f>
              <c:numCache>
                <c:formatCode>0.00</c:formatCode>
                <c:ptCount val="24"/>
                <c:pt idx="0">
                  <c:v>93.959393838447667</c:v>
                </c:pt>
                <c:pt idx="1">
                  <c:v>88.652269782137921</c:v>
                </c:pt>
                <c:pt idx="2">
                  <c:v>76.575630793331968</c:v>
                </c:pt>
                <c:pt idx="3">
                  <c:v>85.236737977313169</c:v>
                </c:pt>
                <c:pt idx="4">
                  <c:v>85.34346467063564</c:v>
                </c:pt>
                <c:pt idx="5">
                  <c:v>84.380953189898079</c:v>
                </c:pt>
                <c:pt idx="6">
                  <c:v>72.37029319522486</c:v>
                </c:pt>
                <c:pt idx="7">
                  <c:v>73.181859969738639</c:v>
                </c:pt>
                <c:pt idx="8">
                  <c:v>80.146143915492587</c:v>
                </c:pt>
                <c:pt idx="9">
                  <c:v>84.154872809497007</c:v>
                </c:pt>
                <c:pt idx="10">
                  <c:v>84.885547234583413</c:v>
                </c:pt>
                <c:pt idx="11">
                  <c:v>89.73886812556384</c:v>
                </c:pt>
                <c:pt idx="12">
                  <c:v>92.11732814993556</c:v>
                </c:pt>
                <c:pt idx="13">
                  <c:v>85.959677703977746</c:v>
                </c:pt>
                <c:pt idx="14">
                  <c:v>92.952376942753631</c:v>
                </c:pt>
                <c:pt idx="15">
                  <c:v>97.453447680472806</c:v>
                </c:pt>
                <c:pt idx="16">
                  <c:v>90.688035589235653</c:v>
                </c:pt>
                <c:pt idx="17">
                  <c:v>84.037107357820858</c:v>
                </c:pt>
                <c:pt idx="18">
                  <c:v>78.79864320338217</c:v>
                </c:pt>
                <c:pt idx="19">
                  <c:v>92.617394075048637</c:v>
                </c:pt>
                <c:pt idx="20">
                  <c:v>85.298255803293699</c:v>
                </c:pt>
                <c:pt idx="21">
                  <c:v>85.345790576235743</c:v>
                </c:pt>
                <c:pt idx="22">
                  <c:v>81.661975518080595</c:v>
                </c:pt>
                <c:pt idx="23">
                  <c:v>82.112843328620272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4" zoomScaleNormal="85" zoomScaleSheetLayoutView="100" workbookViewId="0">
      <selection activeCell="AP26" sqref="AP2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44994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92.990000000000009</v>
      </c>
      <c r="C9" s="51">
        <f t="shared" ref="C9:C32" si="0">AK9-AE9</f>
        <v>29.358125216365053</v>
      </c>
      <c r="D9" s="52">
        <f t="shared" ref="D9:D32" si="1">AM9-Y9</f>
        <v>58.408149258466992</v>
      </c>
      <c r="E9" s="59">
        <f t="shared" ref="E9:E32" si="2">(AG9+AI9)-Q9</f>
        <v>5.2237255251679819</v>
      </c>
      <c r="F9" s="76">
        <v>251.55</v>
      </c>
      <c r="G9" s="52">
        <f t="shared" ref="G9:G32" si="3">AJ9-AD9</f>
        <v>165.48903685008329</v>
      </c>
      <c r="H9" s="52">
        <f t="shared" ref="H9:H32" si="4">AL9-X9</f>
        <v>93.959393838447667</v>
      </c>
      <c r="I9" s="53">
        <f t="shared" ref="I9:I32" si="5">(AH9+AF9)-P9</f>
        <v>-7.898430688530933</v>
      </c>
      <c r="J9" s="58">
        <v>20.12</v>
      </c>
      <c r="K9" s="84">
        <v>0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20.12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27.26</v>
      </c>
      <c r="V9" s="68">
        <v>0</v>
      </c>
      <c r="W9" s="90">
        <v>62.91</v>
      </c>
      <c r="X9" s="94">
        <f>R9+T9+V9</f>
        <v>0</v>
      </c>
      <c r="Y9" s="95">
        <f>S9+U9+W9</f>
        <v>90.17</v>
      </c>
      <c r="Z9" s="91">
        <v>0</v>
      </c>
      <c r="AA9" s="84">
        <v>0</v>
      </c>
      <c r="AB9" s="84">
        <v>38</v>
      </c>
      <c r="AC9" s="84">
        <v>0</v>
      </c>
      <c r="AD9" s="96">
        <f>Z9+AB9</f>
        <v>38</v>
      </c>
      <c r="AE9" s="52">
        <f>AA9+AC9</f>
        <v>0</v>
      </c>
      <c r="AF9" s="116">
        <v>0.47132862903225803</v>
      </c>
      <c r="AG9" s="117">
        <v>9.7936827956989242E-2</v>
      </c>
      <c r="AH9" s="54">
        <f t="shared" ref="AH9:AH32" si="6">(F9+P9+X9+AD9)-(AJ9+AL9+AF9)</f>
        <v>11.750240682436811</v>
      </c>
      <c r="AI9" s="63">
        <f t="shared" ref="AI9:AI32" si="7">(B9+Q9+Y9+AE9)-(AM9+AK9+AG9)</f>
        <v>5.125788697210993</v>
      </c>
      <c r="AJ9" s="64">
        <v>203.48903685008329</v>
      </c>
      <c r="AK9" s="61">
        <v>29.358125216365053</v>
      </c>
      <c r="AL9" s="66">
        <v>93.959393838447667</v>
      </c>
      <c r="AM9" s="61">
        <v>148.57814925846699</v>
      </c>
      <c r="AS9" s="121"/>
      <c r="BA9" s="42"/>
      <c r="BB9" s="42"/>
    </row>
    <row r="10" spans="1:54" ht="15.75" x14ac:dyDescent="0.25">
      <c r="A10" s="25">
        <v>2</v>
      </c>
      <c r="B10" s="69">
        <v>84.64</v>
      </c>
      <c r="C10" s="51">
        <f t="shared" si="0"/>
        <v>20.23544477456316</v>
      </c>
      <c r="D10" s="52">
        <f t="shared" si="1"/>
        <v>59.399787427640717</v>
      </c>
      <c r="E10" s="59">
        <f t="shared" si="2"/>
        <v>5.0047677977961094</v>
      </c>
      <c r="F10" s="68">
        <v>241.6</v>
      </c>
      <c r="G10" s="52">
        <f t="shared" si="3"/>
        <v>161.24299548248385</v>
      </c>
      <c r="H10" s="52">
        <f t="shared" si="4"/>
        <v>88.652269782137921</v>
      </c>
      <c r="I10" s="53">
        <f t="shared" si="5"/>
        <v>-8.2952652646218112</v>
      </c>
      <c r="J10" s="58">
        <v>20.100000000000001</v>
      </c>
      <c r="K10" s="81">
        <v>0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20.100000000000001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27.65</v>
      </c>
      <c r="V10" s="84">
        <v>0</v>
      </c>
      <c r="W10" s="84">
        <v>63.05</v>
      </c>
      <c r="X10" s="94">
        <f t="shared" ref="X10:X32" si="10">R10+T10+V10</f>
        <v>0</v>
      </c>
      <c r="Y10" s="95">
        <f t="shared" ref="Y10:Y32" si="11">S10+U10+W10</f>
        <v>90.699999999999989</v>
      </c>
      <c r="Z10" s="91">
        <v>0</v>
      </c>
      <c r="AA10" s="84">
        <v>0</v>
      </c>
      <c r="AB10" s="84">
        <v>37</v>
      </c>
      <c r="AC10" s="84">
        <v>0</v>
      </c>
      <c r="AD10" s="96">
        <f t="shared" ref="AD10:AD32" si="12">Z10+AB10</f>
        <v>37</v>
      </c>
      <c r="AE10" s="52">
        <f t="shared" ref="AE10:AE32" si="13">AA10+AC10</f>
        <v>0</v>
      </c>
      <c r="AF10" s="118">
        <v>0.47132862903225803</v>
      </c>
      <c r="AG10" s="117">
        <v>9.7936827956989242E-2</v>
      </c>
      <c r="AH10" s="54">
        <f t="shared" si="6"/>
        <v>11.333406106345933</v>
      </c>
      <c r="AI10" s="63">
        <f t="shared" si="7"/>
        <v>4.9068309698391204</v>
      </c>
      <c r="AJ10" s="64">
        <v>198.24299548248385</v>
      </c>
      <c r="AK10" s="61">
        <v>20.23544477456316</v>
      </c>
      <c r="AL10" s="66">
        <v>88.652269782137921</v>
      </c>
      <c r="AM10" s="61">
        <v>150.09978742764071</v>
      </c>
      <c r="AS10" s="121"/>
      <c r="BA10" s="42"/>
      <c r="BB10" s="42"/>
    </row>
    <row r="11" spans="1:54" ht="15" customHeight="1" x14ac:dyDescent="0.25">
      <c r="A11" s="25">
        <v>3</v>
      </c>
      <c r="B11" s="69">
        <v>78.150000000000006</v>
      </c>
      <c r="C11" s="51">
        <f t="shared" si="0"/>
        <v>19.312154141021686</v>
      </c>
      <c r="D11" s="52">
        <f t="shared" si="1"/>
        <v>54.011156057662745</v>
      </c>
      <c r="E11" s="59">
        <f t="shared" si="2"/>
        <v>4.8266898013155703</v>
      </c>
      <c r="F11" s="68">
        <v>233.44</v>
      </c>
      <c r="G11" s="52">
        <f t="shared" si="3"/>
        <v>165.46969431258378</v>
      </c>
      <c r="H11" s="52">
        <f t="shared" si="4"/>
        <v>76.575630793331968</v>
      </c>
      <c r="I11" s="53">
        <f t="shared" si="5"/>
        <v>-8.6053251059158029</v>
      </c>
      <c r="J11" s="58">
        <v>20.100000000000001</v>
      </c>
      <c r="K11" s="81">
        <v>0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20.100000000000001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27.68</v>
      </c>
      <c r="V11" s="84">
        <v>0</v>
      </c>
      <c r="W11" s="84">
        <v>63.15</v>
      </c>
      <c r="X11" s="94">
        <f t="shared" si="10"/>
        <v>0</v>
      </c>
      <c r="Y11" s="95">
        <f t="shared" si="11"/>
        <v>90.83</v>
      </c>
      <c r="Z11" s="91">
        <v>0</v>
      </c>
      <c r="AA11" s="84">
        <v>0</v>
      </c>
      <c r="AB11" s="84">
        <v>37</v>
      </c>
      <c r="AC11" s="84">
        <v>0</v>
      </c>
      <c r="AD11" s="96">
        <f t="shared" si="12"/>
        <v>37</v>
      </c>
      <c r="AE11" s="52">
        <f t="shared" si="13"/>
        <v>0</v>
      </c>
      <c r="AF11" s="118">
        <v>0.47132862903225803</v>
      </c>
      <c r="AG11" s="117">
        <v>9.7936827956989242E-2</v>
      </c>
      <c r="AH11" s="54">
        <f t="shared" si="6"/>
        <v>11.023346265051941</v>
      </c>
      <c r="AI11" s="63">
        <f t="shared" si="7"/>
        <v>4.7287529733585814</v>
      </c>
      <c r="AJ11" s="64">
        <v>202.46969431258378</v>
      </c>
      <c r="AK11" s="61">
        <v>19.312154141021686</v>
      </c>
      <c r="AL11" s="66">
        <v>76.575630793331968</v>
      </c>
      <c r="AM11" s="61">
        <v>144.84115605766274</v>
      </c>
      <c r="AS11" s="121"/>
      <c r="BA11" s="42"/>
      <c r="BB11" s="42"/>
    </row>
    <row r="12" spans="1:54" ht="15" customHeight="1" x14ac:dyDescent="0.25">
      <c r="A12" s="25">
        <v>4</v>
      </c>
      <c r="B12" s="69">
        <v>74.63</v>
      </c>
      <c r="C12" s="51">
        <f t="shared" si="0"/>
        <v>20.273896268810404</v>
      </c>
      <c r="D12" s="52">
        <f t="shared" si="1"/>
        <v>49.521294024507327</v>
      </c>
      <c r="E12" s="59">
        <f t="shared" si="2"/>
        <v>4.8348097066822397</v>
      </c>
      <c r="F12" s="68">
        <v>227.51</v>
      </c>
      <c r="G12" s="52">
        <f t="shared" si="3"/>
        <v>151.03779633033324</v>
      </c>
      <c r="H12" s="52">
        <f t="shared" si="4"/>
        <v>85.236737977313169</v>
      </c>
      <c r="I12" s="53">
        <f t="shared" si="5"/>
        <v>-8.7645343076464215</v>
      </c>
      <c r="J12" s="58">
        <v>20.100000000000001</v>
      </c>
      <c r="K12" s="81">
        <v>0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20.100000000000001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30.86</v>
      </c>
      <c r="V12" s="84">
        <v>0</v>
      </c>
      <c r="W12" s="84">
        <v>63.78</v>
      </c>
      <c r="X12" s="94">
        <f t="shared" si="10"/>
        <v>0</v>
      </c>
      <c r="Y12" s="95">
        <f t="shared" si="11"/>
        <v>94.64</v>
      </c>
      <c r="Z12" s="91">
        <v>0</v>
      </c>
      <c r="AA12" s="84">
        <v>0</v>
      </c>
      <c r="AB12" s="84">
        <v>38.74</v>
      </c>
      <c r="AC12" s="84">
        <v>0</v>
      </c>
      <c r="AD12" s="96">
        <f t="shared" si="12"/>
        <v>38.74</v>
      </c>
      <c r="AE12" s="52">
        <f t="shared" si="13"/>
        <v>0</v>
      </c>
      <c r="AF12" s="118">
        <v>0.47132862903225803</v>
      </c>
      <c r="AG12" s="117">
        <v>9.7936827956989242E-2</v>
      </c>
      <c r="AH12" s="54">
        <f t="shared" si="6"/>
        <v>10.864137063321323</v>
      </c>
      <c r="AI12" s="63">
        <f t="shared" si="7"/>
        <v>4.7368728787252508</v>
      </c>
      <c r="AJ12" s="64">
        <v>189.77779633033325</v>
      </c>
      <c r="AK12" s="61">
        <v>20.273896268810404</v>
      </c>
      <c r="AL12" s="66">
        <v>85.236737977313169</v>
      </c>
      <c r="AM12" s="61">
        <v>144.16129402450733</v>
      </c>
      <c r="AS12" s="121"/>
      <c r="BA12" s="42"/>
      <c r="BB12" s="42"/>
    </row>
    <row r="13" spans="1:54" ht="15.75" x14ac:dyDescent="0.25">
      <c r="A13" s="25">
        <v>5</v>
      </c>
      <c r="B13" s="69">
        <v>76.17</v>
      </c>
      <c r="C13" s="51">
        <f t="shared" si="0"/>
        <v>19.147087054336392</v>
      </c>
      <c r="D13" s="52">
        <f t="shared" si="1"/>
        <v>52.163183527392604</v>
      </c>
      <c r="E13" s="59">
        <f t="shared" si="2"/>
        <v>4.8597294182709909</v>
      </c>
      <c r="F13" s="68">
        <v>230.98</v>
      </c>
      <c r="G13" s="52">
        <f t="shared" si="3"/>
        <v>154.3070953716626</v>
      </c>
      <c r="H13" s="52">
        <f t="shared" si="4"/>
        <v>85.34346467063564</v>
      </c>
      <c r="I13" s="53">
        <f t="shared" si="5"/>
        <v>-8.6705600422982592</v>
      </c>
      <c r="J13" s="58">
        <v>20.09</v>
      </c>
      <c r="K13" s="81">
        <v>0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20.09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30.94</v>
      </c>
      <c r="V13" s="84">
        <v>0</v>
      </c>
      <c r="W13" s="84">
        <v>63.05</v>
      </c>
      <c r="X13" s="94">
        <f t="shared" si="10"/>
        <v>0</v>
      </c>
      <c r="Y13" s="95">
        <f t="shared" si="11"/>
        <v>93.99</v>
      </c>
      <c r="Z13" s="91">
        <v>0</v>
      </c>
      <c r="AA13" s="84">
        <v>0</v>
      </c>
      <c r="AB13" s="84">
        <v>37.49</v>
      </c>
      <c r="AC13" s="84">
        <v>0</v>
      </c>
      <c r="AD13" s="96">
        <f t="shared" si="12"/>
        <v>37.49</v>
      </c>
      <c r="AE13" s="52">
        <f t="shared" si="13"/>
        <v>0</v>
      </c>
      <c r="AF13" s="118">
        <v>0.47132862903225803</v>
      </c>
      <c r="AG13" s="117">
        <v>9.7936827956989242E-2</v>
      </c>
      <c r="AH13" s="54">
        <f t="shared" si="6"/>
        <v>10.948111328669484</v>
      </c>
      <c r="AI13" s="63">
        <f t="shared" si="7"/>
        <v>4.7617925903140019</v>
      </c>
      <c r="AJ13" s="64">
        <v>191.79709537166261</v>
      </c>
      <c r="AK13" s="61">
        <v>19.147087054336392</v>
      </c>
      <c r="AL13" s="66">
        <v>85.34346467063564</v>
      </c>
      <c r="AM13" s="61">
        <v>146.1531835273926</v>
      </c>
      <c r="AS13" s="121"/>
      <c r="BA13" s="42"/>
      <c r="BB13" s="42"/>
    </row>
    <row r="14" spans="1:54" ht="15.75" customHeight="1" x14ac:dyDescent="0.25">
      <c r="A14" s="25">
        <v>6</v>
      </c>
      <c r="B14" s="69">
        <v>72.39</v>
      </c>
      <c r="C14" s="51">
        <f t="shared" si="0"/>
        <v>20.565373750623575</v>
      </c>
      <c r="D14" s="52">
        <f t="shared" si="1"/>
        <v>46.971336756861859</v>
      </c>
      <c r="E14" s="59">
        <f t="shared" si="2"/>
        <v>4.8532894925145804</v>
      </c>
      <c r="F14" s="68">
        <v>245.6</v>
      </c>
      <c r="G14" s="52">
        <f t="shared" si="3"/>
        <v>150.34223566537435</v>
      </c>
      <c r="H14" s="52">
        <f t="shared" si="4"/>
        <v>84.000953189898084</v>
      </c>
      <c r="I14" s="53">
        <f t="shared" si="5"/>
        <v>11.256811144727578</v>
      </c>
      <c r="J14" s="58">
        <v>0</v>
      </c>
      <c r="K14" s="81">
        <v>0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0</v>
      </c>
      <c r="R14" s="91">
        <v>0.38</v>
      </c>
      <c r="S14" s="84">
        <v>0</v>
      </c>
      <c r="T14" s="84">
        <v>0</v>
      </c>
      <c r="U14" s="84">
        <v>34.39</v>
      </c>
      <c r="V14" s="84">
        <v>0</v>
      </c>
      <c r="W14" s="84">
        <v>63.15</v>
      </c>
      <c r="X14" s="94">
        <f t="shared" si="10"/>
        <v>0.38</v>
      </c>
      <c r="Y14" s="95">
        <f t="shared" si="11"/>
        <v>97.539999999999992</v>
      </c>
      <c r="Z14" s="91">
        <v>0.3</v>
      </c>
      <c r="AA14" s="84">
        <v>0</v>
      </c>
      <c r="AB14" s="84">
        <v>38</v>
      </c>
      <c r="AC14" s="84">
        <v>0</v>
      </c>
      <c r="AD14" s="96">
        <f t="shared" si="12"/>
        <v>38.299999999999997</v>
      </c>
      <c r="AE14" s="52">
        <f t="shared" si="13"/>
        <v>0</v>
      </c>
      <c r="AF14" s="118">
        <v>0.47132862903225803</v>
      </c>
      <c r="AG14" s="117">
        <v>9.7936827956989242E-2</v>
      </c>
      <c r="AH14" s="54">
        <f t="shared" si="6"/>
        <v>10.785482515695321</v>
      </c>
      <c r="AI14" s="63">
        <f t="shared" si="7"/>
        <v>4.7553526645575914</v>
      </c>
      <c r="AJ14" s="64">
        <v>188.64223566537433</v>
      </c>
      <c r="AK14" s="61">
        <v>20.565373750623575</v>
      </c>
      <c r="AL14" s="66">
        <v>84.380953189898079</v>
      </c>
      <c r="AM14" s="61">
        <v>144.51133675686185</v>
      </c>
      <c r="AS14" s="121"/>
      <c r="BA14" s="42"/>
      <c r="BB14" s="42"/>
    </row>
    <row r="15" spans="1:54" ht="15.75" x14ac:dyDescent="0.25">
      <c r="A15" s="25">
        <v>7</v>
      </c>
      <c r="B15" s="69">
        <v>45.99</v>
      </c>
      <c r="C15" s="51">
        <f t="shared" si="0"/>
        <v>19.833572992098922</v>
      </c>
      <c r="D15" s="52">
        <f t="shared" si="1"/>
        <v>41.344166670937909</v>
      </c>
      <c r="E15" s="59">
        <f t="shared" si="2"/>
        <v>-15.187739663036854</v>
      </c>
      <c r="F15" s="68">
        <v>231.89</v>
      </c>
      <c r="G15" s="52">
        <f t="shared" si="3"/>
        <v>151.48601200919495</v>
      </c>
      <c r="H15" s="52">
        <f t="shared" si="4"/>
        <v>69.820293195224863</v>
      </c>
      <c r="I15" s="53">
        <f t="shared" si="5"/>
        <v>10.583694795580229</v>
      </c>
      <c r="J15" s="58">
        <v>0</v>
      </c>
      <c r="K15" s="81">
        <v>19.96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19.96</v>
      </c>
      <c r="R15" s="91">
        <v>2.5499999999999998</v>
      </c>
      <c r="S15" s="84">
        <v>0</v>
      </c>
      <c r="T15" s="84">
        <v>0</v>
      </c>
      <c r="U15" s="84">
        <v>29.31</v>
      </c>
      <c r="V15" s="84">
        <v>0</v>
      </c>
      <c r="W15" s="84">
        <v>63.06</v>
      </c>
      <c r="X15" s="94">
        <f t="shared" si="10"/>
        <v>2.5499999999999998</v>
      </c>
      <c r="Y15" s="95">
        <f t="shared" si="11"/>
        <v>92.37</v>
      </c>
      <c r="Z15" s="91">
        <v>0.7</v>
      </c>
      <c r="AA15" s="84">
        <v>0</v>
      </c>
      <c r="AB15" s="84">
        <v>37.78</v>
      </c>
      <c r="AC15" s="84">
        <v>0</v>
      </c>
      <c r="AD15" s="96">
        <f t="shared" si="12"/>
        <v>38.480000000000004</v>
      </c>
      <c r="AE15" s="52">
        <f t="shared" si="13"/>
        <v>0</v>
      </c>
      <c r="AF15" s="118">
        <v>0.22095900537634405</v>
      </c>
      <c r="AG15" s="117">
        <v>0.34830645161290319</v>
      </c>
      <c r="AH15" s="54">
        <f t="shared" si="6"/>
        <v>10.362735790203885</v>
      </c>
      <c r="AI15" s="63">
        <f t="shared" si="7"/>
        <v>4.4239538853502438</v>
      </c>
      <c r="AJ15" s="64">
        <v>189.96601200919494</v>
      </c>
      <c r="AK15" s="61">
        <v>19.833572992098922</v>
      </c>
      <c r="AL15" s="66">
        <v>72.37029319522486</v>
      </c>
      <c r="AM15" s="61">
        <v>133.71416667093791</v>
      </c>
      <c r="AS15" s="121"/>
      <c r="BA15" s="42"/>
      <c r="BB15" s="42"/>
    </row>
    <row r="16" spans="1:54" ht="15.75" x14ac:dyDescent="0.25">
      <c r="A16" s="25">
        <v>8</v>
      </c>
      <c r="B16" s="69">
        <v>65.27</v>
      </c>
      <c r="C16" s="51">
        <f t="shared" si="0"/>
        <v>20.945130512059713</v>
      </c>
      <c r="D16" s="52">
        <f t="shared" si="1"/>
        <v>58.963664668062464</v>
      </c>
      <c r="E16" s="59">
        <f t="shared" si="2"/>
        <v>-14.638795180122166</v>
      </c>
      <c r="F16" s="68">
        <v>233.68</v>
      </c>
      <c r="G16" s="52">
        <f t="shared" si="3"/>
        <v>165.34697725503381</v>
      </c>
      <c r="H16" s="52">
        <f t="shared" si="4"/>
        <v>56.971859969738638</v>
      </c>
      <c r="I16" s="53">
        <f t="shared" si="5"/>
        <v>11.361162775227498</v>
      </c>
      <c r="J16" s="58">
        <v>0</v>
      </c>
      <c r="K16" s="81">
        <v>20.059999999999999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20.059999999999999</v>
      </c>
      <c r="R16" s="91">
        <v>16.21</v>
      </c>
      <c r="S16" s="84">
        <v>0</v>
      </c>
      <c r="T16" s="84">
        <v>0</v>
      </c>
      <c r="U16" s="84">
        <v>32.93</v>
      </c>
      <c r="V16" s="84">
        <v>0</v>
      </c>
      <c r="W16" s="84">
        <v>63.24</v>
      </c>
      <c r="X16" s="94">
        <f t="shared" si="10"/>
        <v>16.21</v>
      </c>
      <c r="Y16" s="95">
        <f t="shared" si="11"/>
        <v>96.17</v>
      </c>
      <c r="Z16" s="91">
        <v>5.5</v>
      </c>
      <c r="AA16" s="84">
        <v>0</v>
      </c>
      <c r="AB16" s="84">
        <v>37.99</v>
      </c>
      <c r="AC16" s="84">
        <v>0</v>
      </c>
      <c r="AD16" s="96">
        <f t="shared" si="12"/>
        <v>43.49</v>
      </c>
      <c r="AE16" s="52">
        <f t="shared" si="13"/>
        <v>0</v>
      </c>
      <c r="AF16" s="118">
        <v>0.22095900537634405</v>
      </c>
      <c r="AG16" s="117">
        <v>0.34830645161290319</v>
      </c>
      <c r="AH16" s="54">
        <f t="shared" si="6"/>
        <v>11.140203769851155</v>
      </c>
      <c r="AI16" s="63">
        <f t="shared" si="7"/>
        <v>5.07289836826493</v>
      </c>
      <c r="AJ16" s="64">
        <v>208.83697725503382</v>
      </c>
      <c r="AK16" s="61">
        <v>20.945130512059713</v>
      </c>
      <c r="AL16" s="66">
        <v>73.181859969738639</v>
      </c>
      <c r="AM16" s="61">
        <v>155.13366466806247</v>
      </c>
      <c r="AS16" s="121"/>
      <c r="BA16" s="42"/>
      <c r="BB16" s="42"/>
    </row>
    <row r="17" spans="1:54" ht="15.75" x14ac:dyDescent="0.25">
      <c r="A17" s="25">
        <v>9</v>
      </c>
      <c r="B17" s="69">
        <v>70.739999999999995</v>
      </c>
      <c r="C17" s="51">
        <f t="shared" si="0"/>
        <v>24.255696337187015</v>
      </c>
      <c r="D17" s="52">
        <f t="shared" si="1"/>
        <v>60.846212541781711</v>
      </c>
      <c r="E17" s="59">
        <f t="shared" si="2"/>
        <v>-14.361908878968727</v>
      </c>
      <c r="F17" s="68">
        <v>237.18</v>
      </c>
      <c r="G17" s="52">
        <f t="shared" si="3"/>
        <v>176.81360564263395</v>
      </c>
      <c r="H17" s="52">
        <f t="shared" si="4"/>
        <v>48.076143915492587</v>
      </c>
      <c r="I17" s="53">
        <f t="shared" si="5"/>
        <v>12.290250441873397</v>
      </c>
      <c r="J17" s="58">
        <v>0</v>
      </c>
      <c r="K17" s="81">
        <v>20.059999999999999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20.059999999999999</v>
      </c>
      <c r="R17" s="91">
        <v>32.07</v>
      </c>
      <c r="S17" s="84">
        <v>0</v>
      </c>
      <c r="T17" s="84">
        <v>0</v>
      </c>
      <c r="U17" s="84">
        <v>38.1</v>
      </c>
      <c r="V17" s="84">
        <v>0</v>
      </c>
      <c r="W17" s="84">
        <v>62.49</v>
      </c>
      <c r="X17" s="94">
        <f t="shared" si="10"/>
        <v>32.07</v>
      </c>
      <c r="Y17" s="95">
        <f t="shared" si="11"/>
        <v>100.59</v>
      </c>
      <c r="Z17" s="91">
        <v>11.2</v>
      </c>
      <c r="AA17" s="84">
        <v>0</v>
      </c>
      <c r="AB17" s="84">
        <v>37.380000000000003</v>
      </c>
      <c r="AC17" s="84">
        <v>0</v>
      </c>
      <c r="AD17" s="96">
        <f t="shared" si="12"/>
        <v>48.58</v>
      </c>
      <c r="AE17" s="52">
        <f t="shared" si="13"/>
        <v>0</v>
      </c>
      <c r="AF17" s="118">
        <v>0.22095900537634405</v>
      </c>
      <c r="AG17" s="117">
        <v>0.34830645161290319</v>
      </c>
      <c r="AH17" s="54">
        <f t="shared" si="6"/>
        <v>12.069291436497053</v>
      </c>
      <c r="AI17" s="63">
        <f t="shared" si="7"/>
        <v>5.3497846694183693</v>
      </c>
      <c r="AJ17" s="64">
        <v>225.39360564263396</v>
      </c>
      <c r="AK17" s="61">
        <v>24.255696337187015</v>
      </c>
      <c r="AL17" s="66">
        <v>80.146143915492587</v>
      </c>
      <c r="AM17" s="61">
        <v>161.43621254178171</v>
      </c>
      <c r="AS17" s="121"/>
      <c r="BA17" s="42"/>
      <c r="BB17" s="42"/>
    </row>
    <row r="18" spans="1:54" ht="15.75" x14ac:dyDescent="0.25">
      <c r="A18" s="25">
        <v>10</v>
      </c>
      <c r="B18" s="69">
        <v>59.709999999999994</v>
      </c>
      <c r="C18" s="51">
        <f t="shared" si="0"/>
        <v>21.468513896916242</v>
      </c>
      <c r="D18" s="52">
        <f t="shared" si="1"/>
        <v>52.93935361179615</v>
      </c>
      <c r="E18" s="59">
        <f t="shared" si="2"/>
        <v>-14.697867508712413</v>
      </c>
      <c r="F18" s="68">
        <v>226.99</v>
      </c>
      <c r="G18" s="52">
        <f t="shared" si="3"/>
        <v>164.79905669739577</v>
      </c>
      <c r="H18" s="52">
        <f t="shared" si="4"/>
        <v>49.904872809497007</v>
      </c>
      <c r="I18" s="53">
        <f t="shared" si="5"/>
        <v>12.286070493107204</v>
      </c>
      <c r="J18" s="58">
        <v>0</v>
      </c>
      <c r="K18" s="81">
        <v>20.059999999999999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20.059999999999999</v>
      </c>
      <c r="R18" s="91">
        <v>34.25</v>
      </c>
      <c r="S18" s="84">
        <v>0</v>
      </c>
      <c r="T18" s="84">
        <v>0</v>
      </c>
      <c r="U18" s="84">
        <v>36.67</v>
      </c>
      <c r="V18" s="84">
        <v>0</v>
      </c>
      <c r="W18" s="84">
        <v>62.95</v>
      </c>
      <c r="X18" s="94">
        <f t="shared" si="10"/>
        <v>34.25</v>
      </c>
      <c r="Y18" s="95">
        <f t="shared" si="11"/>
        <v>99.62</v>
      </c>
      <c r="Z18" s="91">
        <v>17.7</v>
      </c>
      <c r="AA18" s="84">
        <v>0</v>
      </c>
      <c r="AB18" s="84">
        <v>38.78</v>
      </c>
      <c r="AC18" s="84">
        <v>0</v>
      </c>
      <c r="AD18" s="96">
        <f t="shared" si="12"/>
        <v>56.480000000000004</v>
      </c>
      <c r="AE18" s="52">
        <f t="shared" si="13"/>
        <v>0</v>
      </c>
      <c r="AF18" s="118">
        <v>0.22095900537634405</v>
      </c>
      <c r="AG18" s="117">
        <v>0.34830645161290319</v>
      </c>
      <c r="AH18" s="54">
        <f t="shared" si="6"/>
        <v>12.06511148773086</v>
      </c>
      <c r="AI18" s="63">
        <f t="shared" si="7"/>
        <v>5.013826039674683</v>
      </c>
      <c r="AJ18" s="64">
        <v>221.27905669739579</v>
      </c>
      <c r="AK18" s="61">
        <v>21.468513896916242</v>
      </c>
      <c r="AL18" s="66">
        <v>84.154872809497007</v>
      </c>
      <c r="AM18" s="61">
        <v>152.55935361179615</v>
      </c>
      <c r="AS18" s="121"/>
      <c r="BA18" s="42"/>
      <c r="BB18" s="42"/>
    </row>
    <row r="19" spans="1:54" ht="15.75" x14ac:dyDescent="0.25">
      <c r="A19" s="25">
        <v>11</v>
      </c>
      <c r="B19" s="69">
        <v>60.78</v>
      </c>
      <c r="C19" s="51">
        <f t="shared" si="0"/>
        <v>18.578605129879914</v>
      </c>
      <c r="D19" s="52">
        <f t="shared" si="1"/>
        <v>56.754520863365059</v>
      </c>
      <c r="E19" s="59">
        <f t="shared" si="2"/>
        <v>-14.553125993244969</v>
      </c>
      <c r="F19" s="68">
        <v>236.03</v>
      </c>
      <c r="G19" s="52">
        <f t="shared" si="3"/>
        <v>165.14546243055361</v>
      </c>
      <c r="H19" s="52">
        <f t="shared" si="4"/>
        <v>58.585547234583416</v>
      </c>
      <c r="I19" s="53">
        <f t="shared" si="5"/>
        <v>12.298990334862978</v>
      </c>
      <c r="J19" s="58">
        <v>0</v>
      </c>
      <c r="K19" s="81">
        <v>20.059999999999999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20.059999999999999</v>
      </c>
      <c r="R19" s="91">
        <v>26.3</v>
      </c>
      <c r="S19" s="84">
        <v>0</v>
      </c>
      <c r="T19" s="84">
        <v>0</v>
      </c>
      <c r="U19" s="84">
        <v>41.24</v>
      </c>
      <c r="V19" s="84">
        <v>0</v>
      </c>
      <c r="W19" s="84">
        <v>62.48</v>
      </c>
      <c r="X19" s="94">
        <f t="shared" si="10"/>
        <v>26.3</v>
      </c>
      <c r="Y19" s="95">
        <f t="shared" si="11"/>
        <v>103.72</v>
      </c>
      <c r="Z19" s="91">
        <v>16.899999999999999</v>
      </c>
      <c r="AA19" s="84">
        <v>0</v>
      </c>
      <c r="AB19" s="84">
        <v>38.83</v>
      </c>
      <c r="AC19" s="84">
        <v>0</v>
      </c>
      <c r="AD19" s="96">
        <f t="shared" si="12"/>
        <v>55.73</v>
      </c>
      <c r="AE19" s="52">
        <f t="shared" si="13"/>
        <v>0</v>
      </c>
      <c r="AF19" s="118">
        <v>0.22095900537634405</v>
      </c>
      <c r="AG19" s="117">
        <v>0.34830645161290319</v>
      </c>
      <c r="AH19" s="54">
        <f t="shared" si="6"/>
        <v>12.078031329486635</v>
      </c>
      <c r="AI19" s="63">
        <f t="shared" si="7"/>
        <v>5.1585675551421275</v>
      </c>
      <c r="AJ19" s="64">
        <v>220.8754624305536</v>
      </c>
      <c r="AK19" s="61">
        <v>18.578605129879914</v>
      </c>
      <c r="AL19" s="66">
        <v>84.885547234583413</v>
      </c>
      <c r="AM19" s="61">
        <v>160.47452086336506</v>
      </c>
      <c r="AS19" s="121"/>
      <c r="BA19" s="42"/>
      <c r="BB19" s="42"/>
    </row>
    <row r="20" spans="1:54" ht="15.75" x14ac:dyDescent="0.25">
      <c r="A20" s="25">
        <v>12</v>
      </c>
      <c r="B20" s="69">
        <v>74.11</v>
      </c>
      <c r="C20" s="51">
        <f t="shared" si="0"/>
        <v>19.1322334824847</v>
      </c>
      <c r="D20" s="52">
        <f t="shared" si="1"/>
        <v>69.438783742908129</v>
      </c>
      <c r="E20" s="59">
        <f t="shared" si="2"/>
        <v>-14.461017225392816</v>
      </c>
      <c r="F20" s="68">
        <v>238.57</v>
      </c>
      <c r="G20" s="52">
        <f t="shared" si="3"/>
        <v>164.53737822152135</v>
      </c>
      <c r="H20" s="52">
        <f t="shared" si="4"/>
        <v>61.998868125563845</v>
      </c>
      <c r="I20" s="53">
        <f t="shared" si="5"/>
        <v>12.033753652914797</v>
      </c>
      <c r="J20" s="58">
        <v>0</v>
      </c>
      <c r="K20" s="81">
        <v>20.059999999999999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20.059999999999999</v>
      </c>
      <c r="R20" s="91">
        <v>27.74</v>
      </c>
      <c r="S20" s="84">
        <v>0</v>
      </c>
      <c r="T20" s="84">
        <v>0</v>
      </c>
      <c r="U20" s="84">
        <v>31.87</v>
      </c>
      <c r="V20" s="84">
        <v>0</v>
      </c>
      <c r="W20" s="84">
        <v>61.81</v>
      </c>
      <c r="X20" s="94">
        <f t="shared" si="10"/>
        <v>27.74</v>
      </c>
      <c r="Y20" s="95">
        <f t="shared" si="11"/>
        <v>93.68</v>
      </c>
      <c r="Z20" s="91">
        <v>5.9</v>
      </c>
      <c r="AA20" s="84">
        <v>0</v>
      </c>
      <c r="AB20" s="84">
        <v>38.869999999999997</v>
      </c>
      <c r="AC20" s="84">
        <v>0</v>
      </c>
      <c r="AD20" s="96">
        <f t="shared" si="12"/>
        <v>44.769999999999996</v>
      </c>
      <c r="AE20" s="52">
        <f t="shared" si="13"/>
        <v>0</v>
      </c>
      <c r="AF20" s="118">
        <v>0.22095900537634405</v>
      </c>
      <c r="AG20" s="117">
        <v>0.34830645161290319</v>
      </c>
      <c r="AH20" s="54">
        <f t="shared" si="6"/>
        <v>11.812794647538453</v>
      </c>
      <c r="AI20" s="63">
        <f t="shared" si="7"/>
        <v>5.2506763229942806</v>
      </c>
      <c r="AJ20" s="64">
        <v>209.30737822152133</v>
      </c>
      <c r="AK20" s="61">
        <v>19.1322334824847</v>
      </c>
      <c r="AL20" s="66">
        <v>89.73886812556384</v>
      </c>
      <c r="AM20" s="61">
        <v>163.11878374290814</v>
      </c>
      <c r="AS20" s="121"/>
      <c r="BA20" s="42"/>
      <c r="BB20" s="42"/>
    </row>
    <row r="21" spans="1:54" ht="15.75" x14ac:dyDescent="0.25">
      <c r="A21" s="25">
        <v>13</v>
      </c>
      <c r="B21" s="69">
        <v>55.83</v>
      </c>
      <c r="C21" s="51">
        <f t="shared" si="0"/>
        <v>17.161693868066731</v>
      </c>
      <c r="D21" s="52">
        <f t="shared" si="1"/>
        <v>53.29562278201891</v>
      </c>
      <c r="E21" s="59">
        <f t="shared" si="2"/>
        <v>-14.627316650085611</v>
      </c>
      <c r="F21" s="68">
        <v>254.79</v>
      </c>
      <c r="G21" s="52">
        <f t="shared" si="3"/>
        <v>169.50904744179519</v>
      </c>
      <c r="H21" s="52">
        <f t="shared" si="4"/>
        <v>72.477328149935559</v>
      </c>
      <c r="I21" s="53">
        <f t="shared" si="5"/>
        <v>12.803624408269272</v>
      </c>
      <c r="J21" s="58">
        <v>0</v>
      </c>
      <c r="K21" s="81">
        <v>20.059999999999999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20.059999999999999</v>
      </c>
      <c r="R21" s="91">
        <v>19.64</v>
      </c>
      <c r="S21" s="84">
        <v>0</v>
      </c>
      <c r="T21" s="84">
        <v>0</v>
      </c>
      <c r="U21" s="84">
        <v>43.82</v>
      </c>
      <c r="V21" s="84">
        <v>0</v>
      </c>
      <c r="W21" s="84">
        <v>62.2</v>
      </c>
      <c r="X21" s="94">
        <f t="shared" si="10"/>
        <v>19.64</v>
      </c>
      <c r="Y21" s="95">
        <f t="shared" si="11"/>
        <v>106.02000000000001</v>
      </c>
      <c r="Z21" s="91">
        <v>18</v>
      </c>
      <c r="AA21" s="84">
        <v>0</v>
      </c>
      <c r="AB21" s="84">
        <v>38.909999999999997</v>
      </c>
      <c r="AC21" s="84">
        <v>0</v>
      </c>
      <c r="AD21" s="96">
        <f t="shared" si="12"/>
        <v>56.91</v>
      </c>
      <c r="AE21" s="52">
        <f t="shared" si="13"/>
        <v>0</v>
      </c>
      <c r="AF21" s="118">
        <v>0.22095900537634405</v>
      </c>
      <c r="AG21" s="117">
        <v>0.34830645161290319</v>
      </c>
      <c r="AH21" s="54">
        <f t="shared" si="6"/>
        <v>12.582665402892928</v>
      </c>
      <c r="AI21" s="63">
        <f t="shared" si="7"/>
        <v>5.0843768983014854</v>
      </c>
      <c r="AJ21" s="64">
        <v>226.41904744179519</v>
      </c>
      <c r="AK21" s="61">
        <v>17.161693868066731</v>
      </c>
      <c r="AL21" s="66">
        <v>92.11732814993556</v>
      </c>
      <c r="AM21" s="61">
        <v>159.31562278201892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53.400000000000006</v>
      </c>
      <c r="C22" s="51">
        <f t="shared" si="0"/>
        <v>21.021989550046445</v>
      </c>
      <c r="D22" s="52">
        <f t="shared" si="1"/>
        <v>47.109193551858425</v>
      </c>
      <c r="E22" s="59">
        <f t="shared" si="2"/>
        <v>-14.731183101904854</v>
      </c>
      <c r="F22" s="68">
        <v>254.69</v>
      </c>
      <c r="G22" s="52">
        <f t="shared" si="3"/>
        <v>164.89722563409262</v>
      </c>
      <c r="H22" s="52">
        <f t="shared" si="4"/>
        <v>77.989677703977748</v>
      </c>
      <c r="I22" s="53">
        <f t="shared" si="5"/>
        <v>11.803096661929644</v>
      </c>
      <c r="J22" s="58">
        <v>0</v>
      </c>
      <c r="K22" s="81">
        <v>20.059999999999999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20.059999999999999</v>
      </c>
      <c r="R22" s="91">
        <v>7.97</v>
      </c>
      <c r="S22" s="84">
        <v>0</v>
      </c>
      <c r="T22" s="84">
        <v>0</v>
      </c>
      <c r="U22" s="84">
        <v>42.82</v>
      </c>
      <c r="V22" s="84">
        <v>0</v>
      </c>
      <c r="W22" s="84">
        <v>61.92</v>
      </c>
      <c r="X22" s="94">
        <f t="shared" si="10"/>
        <v>7.97</v>
      </c>
      <c r="Y22" s="95">
        <f t="shared" si="11"/>
        <v>104.74000000000001</v>
      </c>
      <c r="Z22" s="91">
        <v>4.3</v>
      </c>
      <c r="AA22" s="84">
        <v>0</v>
      </c>
      <c r="AB22" s="84">
        <v>38.049999999999997</v>
      </c>
      <c r="AC22" s="84">
        <v>0</v>
      </c>
      <c r="AD22" s="96">
        <f t="shared" si="12"/>
        <v>42.349999999999994</v>
      </c>
      <c r="AE22" s="52">
        <f t="shared" si="13"/>
        <v>0</v>
      </c>
      <c r="AF22" s="118">
        <v>0.22095900537634405</v>
      </c>
      <c r="AG22" s="117">
        <v>0.34830645161290319</v>
      </c>
      <c r="AH22" s="54">
        <f t="shared" si="6"/>
        <v>11.5821376565533</v>
      </c>
      <c r="AI22" s="63">
        <f t="shared" si="7"/>
        <v>4.9805104464822421</v>
      </c>
      <c r="AJ22" s="64">
        <v>207.24722563409262</v>
      </c>
      <c r="AK22" s="61">
        <v>21.021989550046445</v>
      </c>
      <c r="AL22" s="66">
        <v>85.959677703977746</v>
      </c>
      <c r="AM22" s="61">
        <v>151.84919355185843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84</v>
      </c>
      <c r="C23" s="51">
        <f t="shared" si="0"/>
        <v>21.549101706217485</v>
      </c>
      <c r="D23" s="52">
        <f t="shared" si="1"/>
        <v>76.766052521713675</v>
      </c>
      <c r="E23" s="59">
        <f t="shared" si="2"/>
        <v>-14.315154227931139</v>
      </c>
      <c r="F23" s="68">
        <v>279.19</v>
      </c>
      <c r="G23" s="52">
        <f t="shared" si="3"/>
        <v>175.43847560342931</v>
      </c>
      <c r="H23" s="52">
        <f t="shared" si="4"/>
        <v>91.212376942753636</v>
      </c>
      <c r="I23" s="53">
        <f t="shared" si="5"/>
        <v>12.539147453817051</v>
      </c>
      <c r="J23" s="58">
        <v>0</v>
      </c>
      <c r="K23" s="81">
        <v>20.059999999999999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20.059999999999999</v>
      </c>
      <c r="R23" s="91">
        <v>1.74</v>
      </c>
      <c r="S23" s="84">
        <v>0</v>
      </c>
      <c r="T23" s="84">
        <v>0</v>
      </c>
      <c r="U23" s="84">
        <v>27.2</v>
      </c>
      <c r="V23" s="84">
        <v>0</v>
      </c>
      <c r="W23" s="84">
        <v>61.8</v>
      </c>
      <c r="X23" s="94">
        <f t="shared" si="10"/>
        <v>1.74</v>
      </c>
      <c r="Y23" s="95">
        <f t="shared" si="11"/>
        <v>89</v>
      </c>
      <c r="Z23" s="91">
        <v>4</v>
      </c>
      <c r="AA23" s="84">
        <v>0</v>
      </c>
      <c r="AB23" s="84">
        <v>39.450000000000003</v>
      </c>
      <c r="AC23" s="84">
        <v>0</v>
      </c>
      <c r="AD23" s="96">
        <f t="shared" si="12"/>
        <v>43.45</v>
      </c>
      <c r="AE23" s="52">
        <f t="shared" si="13"/>
        <v>0</v>
      </c>
      <c r="AF23" s="118">
        <v>0.22095900537634405</v>
      </c>
      <c r="AG23" s="117">
        <v>0.34830645161290319</v>
      </c>
      <c r="AH23" s="54">
        <f t="shared" si="6"/>
        <v>12.318188448440708</v>
      </c>
      <c r="AI23" s="63">
        <f t="shared" si="7"/>
        <v>5.3965393204559575</v>
      </c>
      <c r="AJ23" s="64">
        <v>218.8884756034293</v>
      </c>
      <c r="AK23" s="61">
        <v>21.549101706217485</v>
      </c>
      <c r="AL23" s="66">
        <v>92.952376942753631</v>
      </c>
      <c r="AM23" s="61">
        <v>165.76605252171368</v>
      </c>
      <c r="AS23" s="121"/>
      <c r="BA23" s="42"/>
      <c r="BB23" s="42"/>
    </row>
    <row r="24" spans="1:54" ht="15.75" x14ac:dyDescent="0.25">
      <c r="A24" s="25">
        <v>16</v>
      </c>
      <c r="B24" s="69">
        <v>84.07</v>
      </c>
      <c r="C24" s="51">
        <f t="shared" si="0"/>
        <v>20.802028110653325</v>
      </c>
      <c r="D24" s="52">
        <f t="shared" si="1"/>
        <v>77.581166339462214</v>
      </c>
      <c r="E24" s="59">
        <f t="shared" si="2"/>
        <v>-14.313194450115525</v>
      </c>
      <c r="F24" s="68">
        <v>293.92</v>
      </c>
      <c r="G24" s="52">
        <f t="shared" si="3"/>
        <v>184.00930918065444</v>
      </c>
      <c r="H24" s="52">
        <f t="shared" si="4"/>
        <v>96.993447680472812</v>
      </c>
      <c r="I24" s="53">
        <f t="shared" si="5"/>
        <v>12.917243138872706</v>
      </c>
      <c r="J24" s="58">
        <v>0</v>
      </c>
      <c r="K24" s="81">
        <v>20.059999999999999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20.059999999999999</v>
      </c>
      <c r="R24" s="91">
        <v>0.46</v>
      </c>
      <c r="S24" s="84">
        <v>0</v>
      </c>
      <c r="T24" s="84">
        <v>0</v>
      </c>
      <c r="U24" s="84">
        <v>27.22</v>
      </c>
      <c r="V24" s="84">
        <v>0</v>
      </c>
      <c r="W24" s="84">
        <v>61.78</v>
      </c>
      <c r="X24" s="94">
        <f t="shared" si="10"/>
        <v>0.46</v>
      </c>
      <c r="Y24" s="95">
        <f t="shared" si="11"/>
        <v>89</v>
      </c>
      <c r="Z24" s="91">
        <v>1.7</v>
      </c>
      <c r="AA24" s="84">
        <v>0</v>
      </c>
      <c r="AB24" s="84">
        <v>38.25</v>
      </c>
      <c r="AC24" s="84">
        <v>0</v>
      </c>
      <c r="AD24" s="96">
        <f t="shared" si="12"/>
        <v>39.950000000000003</v>
      </c>
      <c r="AE24" s="52">
        <f t="shared" si="13"/>
        <v>0</v>
      </c>
      <c r="AF24" s="118">
        <v>0.22095900537634405</v>
      </c>
      <c r="AG24" s="117">
        <v>0.34830645161290319</v>
      </c>
      <c r="AH24" s="54">
        <f t="shared" si="6"/>
        <v>12.696284133496363</v>
      </c>
      <c r="AI24" s="63">
        <f t="shared" si="7"/>
        <v>5.3984990982715715</v>
      </c>
      <c r="AJ24" s="64">
        <v>223.95930918065446</v>
      </c>
      <c r="AK24" s="61">
        <v>20.802028110653325</v>
      </c>
      <c r="AL24" s="66">
        <v>97.453447680472806</v>
      </c>
      <c r="AM24" s="61">
        <v>166.58116633946221</v>
      </c>
      <c r="AS24" s="121"/>
      <c r="BA24" s="42"/>
      <c r="BB24" s="42"/>
    </row>
    <row r="25" spans="1:54" ht="15.75" x14ac:dyDescent="0.25">
      <c r="A25" s="25">
        <v>17</v>
      </c>
      <c r="B25" s="69">
        <v>83.88</v>
      </c>
      <c r="C25" s="51">
        <f t="shared" si="0"/>
        <v>23.294251595988868</v>
      </c>
      <c r="D25" s="52">
        <f t="shared" si="1"/>
        <v>74.845235099034241</v>
      </c>
      <c r="E25" s="59">
        <f t="shared" si="2"/>
        <v>-14.259486695023137</v>
      </c>
      <c r="F25" s="68">
        <v>288.83</v>
      </c>
      <c r="G25" s="52">
        <f t="shared" si="3"/>
        <v>185.85288562619721</v>
      </c>
      <c r="H25" s="52">
        <f t="shared" si="4"/>
        <v>90.308035589235658</v>
      </c>
      <c r="I25" s="53">
        <f t="shared" si="5"/>
        <v>12.669078784567064</v>
      </c>
      <c r="J25" s="58">
        <v>0</v>
      </c>
      <c r="K25" s="81">
        <v>20.059999999999999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20.059999999999999</v>
      </c>
      <c r="R25" s="91">
        <v>0.38</v>
      </c>
      <c r="S25" s="84">
        <v>0</v>
      </c>
      <c r="T25" s="84">
        <v>0</v>
      </c>
      <c r="U25" s="84">
        <v>27.99</v>
      </c>
      <c r="V25" s="84">
        <v>0</v>
      </c>
      <c r="W25" s="84">
        <v>62.65</v>
      </c>
      <c r="X25" s="94">
        <f t="shared" si="10"/>
        <v>0.38</v>
      </c>
      <c r="Y25" s="95">
        <f t="shared" si="11"/>
        <v>90.64</v>
      </c>
      <c r="Z25" s="91">
        <v>0.5</v>
      </c>
      <c r="AA25" s="84">
        <v>0</v>
      </c>
      <c r="AB25" s="84">
        <v>38.43</v>
      </c>
      <c r="AC25" s="84">
        <v>0</v>
      </c>
      <c r="AD25" s="96">
        <f t="shared" si="12"/>
        <v>38.93</v>
      </c>
      <c r="AE25" s="52">
        <f t="shared" si="13"/>
        <v>0</v>
      </c>
      <c r="AF25" s="118">
        <v>0.2075181451612903</v>
      </c>
      <c r="AG25" s="117">
        <v>0.36174731182795694</v>
      </c>
      <c r="AH25" s="54">
        <f t="shared" si="6"/>
        <v>12.461560639405775</v>
      </c>
      <c r="AI25" s="63">
        <f t="shared" si="7"/>
        <v>5.4387659931489054</v>
      </c>
      <c r="AJ25" s="64">
        <v>224.78288562619721</v>
      </c>
      <c r="AK25" s="61">
        <v>23.294251595988868</v>
      </c>
      <c r="AL25" s="66">
        <v>90.688035589235653</v>
      </c>
      <c r="AM25" s="61">
        <v>165.48523509903424</v>
      </c>
      <c r="AS25" s="121"/>
      <c r="BA25" s="42"/>
      <c r="BB25" s="42"/>
    </row>
    <row r="26" spans="1:54" ht="15.75" x14ac:dyDescent="0.25">
      <c r="A26" s="25">
        <v>18</v>
      </c>
      <c r="B26" s="69">
        <v>93.240000000000009</v>
      </c>
      <c r="C26" s="51">
        <f t="shared" si="0"/>
        <v>42.954078560588549</v>
      </c>
      <c r="D26" s="52">
        <f t="shared" si="1"/>
        <v>64.275799073425276</v>
      </c>
      <c r="E26" s="59">
        <f t="shared" si="2"/>
        <v>-13.989877634013832</v>
      </c>
      <c r="F26" s="68">
        <v>248.34</v>
      </c>
      <c r="G26" s="52">
        <f t="shared" si="3"/>
        <v>153.21155554424524</v>
      </c>
      <c r="H26" s="52">
        <f t="shared" si="4"/>
        <v>84.037107357820858</v>
      </c>
      <c r="I26" s="53">
        <f t="shared" si="5"/>
        <v>11.091337097933861</v>
      </c>
      <c r="J26" s="58">
        <v>0</v>
      </c>
      <c r="K26" s="81">
        <v>20.059999999999999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20.059999999999999</v>
      </c>
      <c r="R26" s="91">
        <v>0</v>
      </c>
      <c r="S26" s="84">
        <v>0</v>
      </c>
      <c r="T26" s="84">
        <v>0</v>
      </c>
      <c r="U26" s="84">
        <v>28.19</v>
      </c>
      <c r="V26" s="84">
        <v>0</v>
      </c>
      <c r="W26" s="84">
        <v>62.72</v>
      </c>
      <c r="X26" s="94">
        <f t="shared" si="10"/>
        <v>0</v>
      </c>
      <c r="Y26" s="95">
        <f t="shared" si="11"/>
        <v>90.91</v>
      </c>
      <c r="Z26" s="91">
        <v>0</v>
      </c>
      <c r="AA26" s="84">
        <v>0</v>
      </c>
      <c r="AB26" s="84">
        <v>38.28</v>
      </c>
      <c r="AC26" s="84">
        <v>0</v>
      </c>
      <c r="AD26" s="96">
        <f t="shared" si="12"/>
        <v>38.28</v>
      </c>
      <c r="AE26" s="52">
        <f t="shared" si="13"/>
        <v>0</v>
      </c>
      <c r="AF26" s="118">
        <v>0.2075181451612903</v>
      </c>
      <c r="AG26" s="117">
        <v>0.36174731182795694</v>
      </c>
      <c r="AH26" s="54">
        <f t="shared" si="6"/>
        <v>10.883818952772572</v>
      </c>
      <c r="AI26" s="63">
        <f t="shared" si="7"/>
        <v>5.7083750541582106</v>
      </c>
      <c r="AJ26" s="64">
        <v>191.49155554424524</v>
      </c>
      <c r="AK26" s="61">
        <v>42.954078560588549</v>
      </c>
      <c r="AL26" s="128">
        <v>84.037107357820858</v>
      </c>
      <c r="AM26" s="61">
        <v>155.18579907342527</v>
      </c>
      <c r="AS26" s="121"/>
      <c r="BA26" s="42"/>
      <c r="BB26" s="42"/>
    </row>
    <row r="27" spans="1:54" ht="15.75" x14ac:dyDescent="0.25">
      <c r="A27" s="25">
        <v>19</v>
      </c>
      <c r="B27" s="69">
        <v>108.63</v>
      </c>
      <c r="C27" s="51">
        <f t="shared" si="0"/>
        <v>52.668216311883128</v>
      </c>
      <c r="D27" s="52">
        <f t="shared" si="1"/>
        <v>69.161297222926407</v>
      </c>
      <c r="E27" s="59">
        <f t="shared" si="2"/>
        <v>-13.199513534809549</v>
      </c>
      <c r="F27" s="68">
        <v>252.88</v>
      </c>
      <c r="G27" s="52">
        <f t="shared" si="3"/>
        <v>162.86728131168829</v>
      </c>
      <c r="H27" s="52">
        <f t="shared" si="4"/>
        <v>78.79864320338217</v>
      </c>
      <c r="I27" s="53">
        <f t="shared" si="5"/>
        <v>11.214075484929568</v>
      </c>
      <c r="J27" s="58">
        <v>0</v>
      </c>
      <c r="K27" s="81">
        <v>20.059999999999999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20.059999999999999</v>
      </c>
      <c r="R27" s="91">
        <v>0</v>
      </c>
      <c r="S27" s="84">
        <v>0</v>
      </c>
      <c r="T27" s="84">
        <v>0</v>
      </c>
      <c r="U27" s="84">
        <v>41.8</v>
      </c>
      <c r="V27" s="84">
        <v>0</v>
      </c>
      <c r="W27" s="84">
        <v>61.95</v>
      </c>
      <c r="X27" s="94">
        <f t="shared" si="10"/>
        <v>0</v>
      </c>
      <c r="Y27" s="95">
        <f t="shared" si="11"/>
        <v>103.75</v>
      </c>
      <c r="Z27" s="91">
        <v>0</v>
      </c>
      <c r="AA27" s="84">
        <v>0</v>
      </c>
      <c r="AB27" s="84">
        <v>36.97</v>
      </c>
      <c r="AC27" s="84">
        <v>0</v>
      </c>
      <c r="AD27" s="96">
        <f t="shared" si="12"/>
        <v>36.97</v>
      </c>
      <c r="AE27" s="52">
        <f t="shared" si="13"/>
        <v>0</v>
      </c>
      <c r="AF27" s="118">
        <v>0.2075181451612903</v>
      </c>
      <c r="AG27" s="117">
        <v>0.36174731182795694</v>
      </c>
      <c r="AH27" s="54">
        <f t="shared" si="6"/>
        <v>11.006557339768278</v>
      </c>
      <c r="AI27" s="63">
        <f t="shared" si="7"/>
        <v>6.498739153362493</v>
      </c>
      <c r="AJ27" s="64">
        <v>199.83728131168829</v>
      </c>
      <c r="AK27" s="61">
        <v>52.668216311883128</v>
      </c>
      <c r="AL27" s="128">
        <v>78.79864320338217</v>
      </c>
      <c r="AM27" s="61">
        <v>172.91129722292641</v>
      </c>
      <c r="AS27" s="121"/>
      <c r="BA27" s="42"/>
      <c r="BB27" s="42"/>
    </row>
    <row r="28" spans="1:54" ht="15.75" x14ac:dyDescent="0.25">
      <c r="A28" s="25">
        <v>20</v>
      </c>
      <c r="B28" s="69">
        <v>93.13</v>
      </c>
      <c r="C28" s="51">
        <f t="shared" si="0"/>
        <v>46.355685547132268</v>
      </c>
      <c r="D28" s="52">
        <f t="shared" si="1"/>
        <v>60.344514828237038</v>
      </c>
      <c r="E28" s="59">
        <f t="shared" si="2"/>
        <v>-13.570200375369334</v>
      </c>
      <c r="F28" s="68">
        <v>273.92</v>
      </c>
      <c r="G28" s="52">
        <f t="shared" si="3"/>
        <v>169.2472205966809</v>
      </c>
      <c r="H28" s="52">
        <f t="shared" si="4"/>
        <v>92.617394075048637</v>
      </c>
      <c r="I28" s="53">
        <f t="shared" si="5"/>
        <v>12.055385328270434</v>
      </c>
      <c r="J28" s="58">
        <v>0</v>
      </c>
      <c r="K28" s="81">
        <v>20.059999999999999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20.059999999999999</v>
      </c>
      <c r="R28" s="91">
        <v>0</v>
      </c>
      <c r="S28" s="84">
        <v>0</v>
      </c>
      <c r="T28" s="84">
        <v>0</v>
      </c>
      <c r="U28" s="84">
        <v>41.88</v>
      </c>
      <c r="V28" s="84">
        <v>0</v>
      </c>
      <c r="W28" s="84">
        <v>64.13</v>
      </c>
      <c r="X28" s="94">
        <f t="shared" si="10"/>
        <v>0</v>
      </c>
      <c r="Y28" s="95">
        <f t="shared" si="11"/>
        <v>106.00999999999999</v>
      </c>
      <c r="Z28" s="91">
        <v>0</v>
      </c>
      <c r="AA28" s="84">
        <v>0</v>
      </c>
      <c r="AB28" s="84">
        <v>38.07</v>
      </c>
      <c r="AC28" s="84">
        <v>0</v>
      </c>
      <c r="AD28" s="96">
        <f t="shared" si="12"/>
        <v>38.07</v>
      </c>
      <c r="AE28" s="52">
        <f t="shared" si="13"/>
        <v>0</v>
      </c>
      <c r="AF28" s="118">
        <v>0.2075181451612903</v>
      </c>
      <c r="AG28" s="117">
        <v>0.36174731182795694</v>
      </c>
      <c r="AH28" s="54">
        <f t="shared" si="6"/>
        <v>11.847867183109145</v>
      </c>
      <c r="AI28" s="63">
        <f t="shared" si="7"/>
        <v>6.1280523128027085</v>
      </c>
      <c r="AJ28" s="64">
        <v>207.3172205966809</v>
      </c>
      <c r="AK28" s="61">
        <v>46.355685547132268</v>
      </c>
      <c r="AL28" s="128">
        <v>92.617394075048637</v>
      </c>
      <c r="AM28" s="61">
        <v>166.35451482823703</v>
      </c>
      <c r="AS28" s="121"/>
      <c r="BA28" s="42"/>
      <c r="BB28" s="42"/>
    </row>
    <row r="29" spans="1:54" ht="15.75" x14ac:dyDescent="0.25">
      <c r="A29" s="25">
        <v>21</v>
      </c>
      <c r="B29" s="69">
        <v>91.5</v>
      </c>
      <c r="C29" s="51">
        <f t="shared" si="0"/>
        <v>43.045737493743545</v>
      </c>
      <c r="D29" s="52">
        <f t="shared" si="1"/>
        <v>62.101455484633107</v>
      </c>
      <c r="E29" s="59">
        <f t="shared" si="2"/>
        <v>-13.647192978376674</v>
      </c>
      <c r="F29" s="68">
        <v>265.36</v>
      </c>
      <c r="G29" s="52">
        <f t="shared" si="3"/>
        <v>168.6363914056661</v>
      </c>
      <c r="H29" s="52">
        <f t="shared" si="4"/>
        <v>85.298255803293699</v>
      </c>
      <c r="I29" s="53">
        <f t="shared" si="5"/>
        <v>11.425352791040185</v>
      </c>
      <c r="J29" s="58">
        <v>0</v>
      </c>
      <c r="K29" s="81">
        <v>20.059999999999999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20.059999999999999</v>
      </c>
      <c r="R29" s="91">
        <v>0</v>
      </c>
      <c r="S29" s="84">
        <v>0</v>
      </c>
      <c r="T29" s="84">
        <v>0</v>
      </c>
      <c r="U29" s="84">
        <v>40.619999999999997</v>
      </c>
      <c r="V29" s="84">
        <v>0</v>
      </c>
      <c r="W29" s="84">
        <v>64.27</v>
      </c>
      <c r="X29" s="94">
        <f t="shared" si="10"/>
        <v>0</v>
      </c>
      <c r="Y29" s="95">
        <f t="shared" si="11"/>
        <v>104.88999999999999</v>
      </c>
      <c r="Z29" s="91">
        <v>0</v>
      </c>
      <c r="AA29" s="84">
        <v>0</v>
      </c>
      <c r="AB29" s="84">
        <v>30.05</v>
      </c>
      <c r="AC29" s="84">
        <v>0</v>
      </c>
      <c r="AD29" s="96">
        <f t="shared" si="12"/>
        <v>30.05</v>
      </c>
      <c r="AE29" s="52">
        <f t="shared" si="13"/>
        <v>0</v>
      </c>
      <c r="AF29" s="118">
        <v>0.2075181451612903</v>
      </c>
      <c r="AG29" s="117">
        <v>0.36174731182795694</v>
      </c>
      <c r="AH29" s="54">
        <f t="shared" si="6"/>
        <v>11.217834645878895</v>
      </c>
      <c r="AI29" s="63">
        <f t="shared" si="7"/>
        <v>6.0510597097953678</v>
      </c>
      <c r="AJ29" s="64">
        <v>198.68639140566611</v>
      </c>
      <c r="AK29" s="61">
        <v>43.045737493743545</v>
      </c>
      <c r="AL29" s="128">
        <v>85.298255803293699</v>
      </c>
      <c r="AM29" s="61">
        <v>166.99145548463309</v>
      </c>
      <c r="AS29" s="121"/>
      <c r="BA29" s="42"/>
      <c r="BB29" s="42"/>
    </row>
    <row r="30" spans="1:54" ht="15.75" x14ac:dyDescent="0.25">
      <c r="A30" s="25">
        <v>22</v>
      </c>
      <c r="B30" s="69">
        <v>92.86</v>
      </c>
      <c r="C30" s="51">
        <f t="shared" si="0"/>
        <v>40.363401784925657</v>
      </c>
      <c r="D30" s="52">
        <f t="shared" si="1"/>
        <v>66.489835481552191</v>
      </c>
      <c r="E30" s="59">
        <f t="shared" si="2"/>
        <v>-13.993237266477857</v>
      </c>
      <c r="F30" s="68">
        <v>263.31</v>
      </c>
      <c r="G30" s="52">
        <f t="shared" si="3"/>
        <v>166.63727539057379</v>
      </c>
      <c r="H30" s="52">
        <f t="shared" si="4"/>
        <v>85.345790576235743</v>
      </c>
      <c r="I30" s="53">
        <f t="shared" si="5"/>
        <v>11.326934033190442</v>
      </c>
      <c r="J30" s="58">
        <v>0</v>
      </c>
      <c r="K30" s="81">
        <v>20.059999999999999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20.059999999999999</v>
      </c>
      <c r="R30" s="91">
        <v>0</v>
      </c>
      <c r="S30" s="84">
        <v>0</v>
      </c>
      <c r="T30" s="84">
        <v>0</v>
      </c>
      <c r="U30" s="84">
        <v>28.37</v>
      </c>
      <c r="V30" s="84">
        <v>0</v>
      </c>
      <c r="W30" s="84">
        <v>62.8</v>
      </c>
      <c r="X30" s="94">
        <f t="shared" si="10"/>
        <v>0</v>
      </c>
      <c r="Y30" s="95">
        <f t="shared" si="11"/>
        <v>91.17</v>
      </c>
      <c r="Z30" s="91">
        <v>0</v>
      </c>
      <c r="AA30" s="84">
        <v>0</v>
      </c>
      <c r="AB30" s="84">
        <v>29.51</v>
      </c>
      <c r="AC30" s="84">
        <v>0</v>
      </c>
      <c r="AD30" s="96">
        <f t="shared" si="12"/>
        <v>29.51</v>
      </c>
      <c r="AE30" s="52">
        <f t="shared" si="13"/>
        <v>0</v>
      </c>
      <c r="AF30" s="118">
        <v>0.2075181451612903</v>
      </c>
      <c r="AG30" s="117">
        <v>0.36174731182795694</v>
      </c>
      <c r="AH30" s="54">
        <f t="shared" si="6"/>
        <v>11.119415888029152</v>
      </c>
      <c r="AI30" s="63">
        <f t="shared" si="7"/>
        <v>5.7050154216941849</v>
      </c>
      <c r="AJ30" s="64">
        <v>196.14727539057378</v>
      </c>
      <c r="AK30" s="61">
        <v>40.363401784925657</v>
      </c>
      <c r="AL30" s="128">
        <v>85.345790576235743</v>
      </c>
      <c r="AM30" s="61">
        <v>157.65983548155219</v>
      </c>
      <c r="AS30" s="121"/>
      <c r="BA30" s="42"/>
      <c r="BB30" s="42"/>
    </row>
    <row r="31" spans="1:54" ht="15.75" x14ac:dyDescent="0.25">
      <c r="A31" s="25">
        <v>23</v>
      </c>
      <c r="B31" s="69">
        <v>95.97</v>
      </c>
      <c r="C31" s="51">
        <f t="shared" si="0"/>
        <v>40.277466813618574</v>
      </c>
      <c r="D31" s="52">
        <f t="shared" si="1"/>
        <v>69.572942563646961</v>
      </c>
      <c r="E31" s="59">
        <f t="shared" si="2"/>
        <v>-13.880409377265559</v>
      </c>
      <c r="F31" s="68">
        <v>253.7</v>
      </c>
      <c r="G31" s="52">
        <f t="shared" si="3"/>
        <v>161.07626564113781</v>
      </c>
      <c r="H31" s="52">
        <f t="shared" si="4"/>
        <v>81.661975518080595</v>
      </c>
      <c r="I31" s="53">
        <f t="shared" si="5"/>
        <v>10.961758840781529</v>
      </c>
      <c r="J31" s="58">
        <v>0</v>
      </c>
      <c r="K31" s="81">
        <v>20.059999999999999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20.059999999999999</v>
      </c>
      <c r="R31" s="91">
        <v>0</v>
      </c>
      <c r="S31" s="84">
        <v>0</v>
      </c>
      <c r="T31" s="84">
        <v>0</v>
      </c>
      <c r="U31" s="84">
        <v>28.37</v>
      </c>
      <c r="V31" s="84">
        <v>0</v>
      </c>
      <c r="W31" s="84">
        <v>63.72</v>
      </c>
      <c r="X31" s="94">
        <f t="shared" si="10"/>
        <v>0</v>
      </c>
      <c r="Y31" s="95">
        <f t="shared" si="11"/>
        <v>92.09</v>
      </c>
      <c r="Z31" s="91">
        <v>0</v>
      </c>
      <c r="AA31" s="84">
        <v>0</v>
      </c>
      <c r="AB31" s="84">
        <v>29.51</v>
      </c>
      <c r="AC31" s="84">
        <v>0</v>
      </c>
      <c r="AD31" s="96">
        <f t="shared" si="12"/>
        <v>29.51</v>
      </c>
      <c r="AE31" s="52">
        <f t="shared" si="13"/>
        <v>0</v>
      </c>
      <c r="AF31" s="118">
        <v>0.2075181451612903</v>
      </c>
      <c r="AG31" s="117">
        <v>0.36174731182795694</v>
      </c>
      <c r="AH31" s="54">
        <f t="shared" si="6"/>
        <v>10.75424069562024</v>
      </c>
      <c r="AI31" s="63">
        <f t="shared" si="7"/>
        <v>5.8178433109064827</v>
      </c>
      <c r="AJ31" s="64">
        <v>190.5862656411378</v>
      </c>
      <c r="AK31" s="61">
        <v>40.277466813618574</v>
      </c>
      <c r="AL31" s="128">
        <v>81.661975518080595</v>
      </c>
      <c r="AM31" s="61">
        <v>161.66294256364696</v>
      </c>
      <c r="AS31" s="121"/>
      <c r="BA31" s="42"/>
      <c r="BB31" s="42"/>
    </row>
    <row r="32" spans="1:54" ht="16.5" thickBot="1" x14ac:dyDescent="0.3">
      <c r="A32" s="26">
        <v>24</v>
      </c>
      <c r="B32" s="70">
        <v>93.41</v>
      </c>
      <c r="C32" s="55">
        <f t="shared" si="0"/>
        <v>36.987452728243269</v>
      </c>
      <c r="D32" s="52">
        <f t="shared" si="1"/>
        <v>70.362870277096405</v>
      </c>
      <c r="E32" s="59">
        <f t="shared" si="2"/>
        <v>-13.940323005339687</v>
      </c>
      <c r="F32" s="71">
        <v>250.43</v>
      </c>
      <c r="G32" s="56">
        <f t="shared" si="3"/>
        <v>157.52069554540284</v>
      </c>
      <c r="H32" s="52">
        <f t="shared" si="4"/>
        <v>82.112843328620272</v>
      </c>
      <c r="I32" s="53">
        <f t="shared" si="5"/>
        <v>10.796461125976835</v>
      </c>
      <c r="J32" s="58">
        <v>0</v>
      </c>
      <c r="K32" s="81">
        <v>20.059999999999999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20.059999999999999</v>
      </c>
      <c r="R32" s="91">
        <v>0</v>
      </c>
      <c r="S32" s="84">
        <v>0</v>
      </c>
      <c r="T32" s="84">
        <v>0</v>
      </c>
      <c r="U32" s="84">
        <v>28.37</v>
      </c>
      <c r="V32" s="84">
        <v>0</v>
      </c>
      <c r="W32" s="84">
        <v>64.14</v>
      </c>
      <c r="X32" s="94">
        <f t="shared" si="10"/>
        <v>0</v>
      </c>
      <c r="Y32" s="95">
        <f t="shared" si="11"/>
        <v>92.51</v>
      </c>
      <c r="Z32" s="92">
        <v>0</v>
      </c>
      <c r="AA32" s="93">
        <v>0</v>
      </c>
      <c r="AB32" s="93">
        <v>28.43</v>
      </c>
      <c r="AC32" s="93">
        <v>0</v>
      </c>
      <c r="AD32" s="96">
        <f t="shared" si="12"/>
        <v>28.43</v>
      </c>
      <c r="AE32" s="52">
        <f t="shared" si="13"/>
        <v>0</v>
      </c>
      <c r="AF32" s="118">
        <v>0.2075181451612903</v>
      </c>
      <c r="AG32" s="117">
        <v>0.36174731182795694</v>
      </c>
      <c r="AH32" s="54">
        <f t="shared" si="6"/>
        <v>10.588942980815546</v>
      </c>
      <c r="AI32" s="63">
        <f t="shared" si="7"/>
        <v>5.757929682832355</v>
      </c>
      <c r="AJ32" s="65">
        <v>185.95069554540285</v>
      </c>
      <c r="AK32" s="62">
        <v>36.987452728243269</v>
      </c>
      <c r="AL32" s="129">
        <v>82.112843328620272</v>
      </c>
      <c r="AM32" s="62">
        <v>162.87287027709641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108.63</v>
      </c>
      <c r="C33" s="40">
        <f t="shared" ref="C33:AE33" si="14">MAX(C9:C32)</f>
        <v>52.668216311883128</v>
      </c>
      <c r="D33" s="40">
        <f t="shared" si="14"/>
        <v>77.581166339462214</v>
      </c>
      <c r="E33" s="40">
        <f t="shared" si="14"/>
        <v>5.2237255251679819</v>
      </c>
      <c r="F33" s="40">
        <f t="shared" si="14"/>
        <v>293.92</v>
      </c>
      <c r="G33" s="40">
        <f t="shared" si="14"/>
        <v>185.85288562619721</v>
      </c>
      <c r="H33" s="40">
        <f t="shared" si="14"/>
        <v>96.993447680472812</v>
      </c>
      <c r="I33" s="40">
        <f t="shared" si="14"/>
        <v>12.917243138872706</v>
      </c>
      <c r="J33" s="40">
        <f t="shared" si="14"/>
        <v>20.12</v>
      </c>
      <c r="K33" s="40">
        <f t="shared" si="14"/>
        <v>20.059999999999999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20.12</v>
      </c>
      <c r="Q33" s="40">
        <f t="shared" si="14"/>
        <v>20.059999999999999</v>
      </c>
      <c r="R33" s="40">
        <f t="shared" si="14"/>
        <v>34.25</v>
      </c>
      <c r="S33" s="40">
        <f t="shared" si="14"/>
        <v>0</v>
      </c>
      <c r="T33" s="40">
        <f t="shared" si="14"/>
        <v>0</v>
      </c>
      <c r="U33" s="40">
        <f t="shared" si="14"/>
        <v>43.82</v>
      </c>
      <c r="V33" s="40">
        <f t="shared" si="14"/>
        <v>0</v>
      </c>
      <c r="W33" s="40">
        <f t="shared" si="14"/>
        <v>64.27</v>
      </c>
      <c r="X33" s="40">
        <f t="shared" si="14"/>
        <v>34.25</v>
      </c>
      <c r="Y33" s="40">
        <f t="shared" si="14"/>
        <v>106.02000000000001</v>
      </c>
      <c r="Z33" s="40"/>
      <c r="AA33" s="40"/>
      <c r="AB33" s="40"/>
      <c r="AC33" s="40"/>
      <c r="AD33" s="40">
        <f t="shared" si="14"/>
        <v>56.91</v>
      </c>
      <c r="AE33" s="40">
        <f t="shared" si="14"/>
        <v>0</v>
      </c>
      <c r="AF33" s="40">
        <f t="shared" ref="AF33:AM33" si="15">MAX(AF9:AF32)</f>
        <v>0.47132862903225803</v>
      </c>
      <c r="AG33" s="40">
        <f t="shared" si="15"/>
        <v>0.36174731182795694</v>
      </c>
      <c r="AH33" s="40">
        <f t="shared" si="15"/>
        <v>12.696284133496363</v>
      </c>
      <c r="AI33" s="40">
        <f t="shared" si="15"/>
        <v>6.498739153362493</v>
      </c>
      <c r="AJ33" s="40">
        <f t="shared" si="15"/>
        <v>226.41904744179519</v>
      </c>
      <c r="AK33" s="40">
        <f t="shared" si="15"/>
        <v>52.668216311883128</v>
      </c>
      <c r="AL33" s="40">
        <f t="shared" si="15"/>
        <v>97.453447680472806</v>
      </c>
      <c r="AM33" s="130">
        <f t="shared" si="15"/>
        <v>172.91129722292641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79.175714285714278</v>
      </c>
      <c r="C34" s="41">
        <f t="shared" ref="C34:AE34" si="16">AVERAGE(C9:C33,C9:C32)</f>
        <v>27.996777378914125</v>
      </c>
      <c r="D34" s="41">
        <f t="shared" si="16"/>
        <v>60.875843981498768</v>
      </c>
      <c r="E34" s="41">
        <f t="shared" si="16"/>
        <v>-9.1490885404840494</v>
      </c>
      <c r="F34" s="41">
        <f t="shared" si="16"/>
        <v>251.48326530612252</v>
      </c>
      <c r="G34" s="41">
        <f t="shared" si="16"/>
        <v>165.21826195932724</v>
      </c>
      <c r="H34" s="41">
        <f t="shared" si="16"/>
        <v>78.631658582488114</v>
      </c>
      <c r="I34" s="41">
        <f t="shared" si="16"/>
        <v>7.6709687733998191</v>
      </c>
      <c r="J34" s="41">
        <f t="shared" si="16"/>
        <v>4.5130612244897961</v>
      </c>
      <c r="K34" s="41">
        <f t="shared" si="16"/>
        <v>15.143265306122437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4.5130612244897961</v>
      </c>
      <c r="Q34" s="41">
        <f t="shared" si="16"/>
        <v>15.143265306122437</v>
      </c>
      <c r="R34" s="41">
        <f t="shared" si="16"/>
        <v>7.6251020408163264</v>
      </c>
      <c r="S34" s="41">
        <f t="shared" si="16"/>
        <v>0</v>
      </c>
      <c r="T34" s="41">
        <f t="shared" si="16"/>
        <v>0</v>
      </c>
      <c r="U34" s="41">
        <f t="shared" si="16"/>
        <v>33.365714285714276</v>
      </c>
      <c r="V34" s="41">
        <f t="shared" si="16"/>
        <v>0</v>
      </c>
      <c r="W34" s="41">
        <f t="shared" si="16"/>
        <v>62.911632653061218</v>
      </c>
      <c r="X34" s="41">
        <f t="shared" si="16"/>
        <v>7.6251020408163264</v>
      </c>
      <c r="Y34" s="41">
        <f t="shared" si="16"/>
        <v>96.235102040816329</v>
      </c>
      <c r="Z34" s="41">
        <f>AVERAGE(Z9:Z33,Z9:Z32)</f>
        <v>3.6125000000000003</v>
      </c>
      <c r="AA34" s="41">
        <f>AVERAGE(AA9:AA33,AA9:AA32)</f>
        <v>0</v>
      </c>
      <c r="AB34" s="41">
        <f>AVERAGE(AB9:AB33,AB9:AB32)</f>
        <v>36.657083333333325</v>
      </c>
      <c r="AC34" s="41">
        <f t="shared" si="16"/>
        <v>0</v>
      </c>
      <c r="AD34" s="41">
        <f t="shared" si="16"/>
        <v>40.609183673469389</v>
      </c>
      <c r="AE34" s="41">
        <f t="shared" si="16"/>
        <v>0</v>
      </c>
      <c r="AF34" s="41">
        <f t="shared" ref="AF34:AM34" si="17">AVERAGE(AF9:AF33,AF9:AF32)</f>
        <v>0.28299474709238504</v>
      </c>
      <c r="AG34" s="41">
        <f t="shared" si="17"/>
        <v>0.2916545973227998</v>
      </c>
      <c r="AH34" s="41">
        <f t="shared" si="17"/>
        <v>11.495532590055504</v>
      </c>
      <c r="AI34" s="41">
        <f t="shared" si="17"/>
        <v>5.3265376977038121</v>
      </c>
      <c r="AJ34" s="41">
        <f t="shared" si="17"/>
        <v>205.49389791474761</v>
      </c>
      <c r="AK34" s="41">
        <f t="shared" si="17"/>
        <v>27.996777378914125</v>
      </c>
      <c r="AL34" s="41">
        <f t="shared" si="17"/>
        <v>85.567168786569766</v>
      </c>
      <c r="AM34" s="131">
        <f t="shared" si="17"/>
        <v>156.89278542810004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456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166.52</v>
      </c>
      <c r="Z38" s="133"/>
      <c r="AA38" s="8" t="s">
        <v>21</v>
      </c>
      <c r="AB38" s="5" t="s">
        <v>23</v>
      </c>
      <c r="AC38" s="30"/>
      <c r="AD38" s="134">
        <v>828.2</v>
      </c>
      <c r="AE38" s="133"/>
      <c r="AF38" s="7" t="s">
        <v>21</v>
      </c>
      <c r="AG38" s="5" t="s">
        <v>24</v>
      </c>
      <c r="AH38" s="6"/>
      <c r="AI38" s="134">
        <v>1520.816</v>
      </c>
      <c r="AJ38" s="133"/>
      <c r="AK38" s="100" t="s">
        <v>21</v>
      </c>
      <c r="AL38" s="99" t="s">
        <v>24</v>
      </c>
      <c r="AM38" s="133">
        <v>96.713800000000006</v>
      </c>
      <c r="AN38" s="135"/>
      <c r="AO38" s="8" t="s">
        <v>21</v>
      </c>
      <c r="AP38" s="5" t="s">
        <v>24</v>
      </c>
      <c r="AQ38" s="133">
        <v>891.7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6039.97</v>
      </c>
      <c r="C39" s="11" t="s">
        <v>21</v>
      </c>
      <c r="D39" s="9" t="s">
        <v>71</v>
      </c>
      <c r="E39" s="10">
        <v>1860</v>
      </c>
      <c r="F39" s="12" t="s">
        <v>21</v>
      </c>
      <c r="G39" s="98"/>
      <c r="H39" s="101" t="s">
        <v>25</v>
      </c>
      <c r="I39" s="102"/>
      <c r="J39" s="103">
        <v>20.12</v>
      </c>
      <c r="K39" s="104" t="s">
        <v>62</v>
      </c>
      <c r="L39" s="105">
        <v>67.041666666671702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34.25</v>
      </c>
      <c r="Z39" s="102" t="s">
        <v>62</v>
      </c>
      <c r="AA39" s="108">
        <v>67.416666666671802</v>
      </c>
      <c r="AB39" s="106" t="s">
        <v>25</v>
      </c>
      <c r="AC39" s="109"/>
      <c r="AD39" s="103">
        <v>45.15</v>
      </c>
      <c r="AE39" s="104" t="s">
        <v>72</v>
      </c>
      <c r="AF39" s="108">
        <v>0.54791666666666672</v>
      </c>
      <c r="AG39" s="106" t="s">
        <v>25</v>
      </c>
      <c r="AH39" s="102"/>
      <c r="AI39" s="103">
        <v>64.27</v>
      </c>
      <c r="AJ39" s="102" t="s">
        <v>77</v>
      </c>
      <c r="AK39" s="107">
        <v>67.875000000005102</v>
      </c>
      <c r="AL39" s="101" t="s">
        <v>25</v>
      </c>
      <c r="AM39" s="102">
        <v>18</v>
      </c>
      <c r="AN39" s="103" t="s">
        <v>77</v>
      </c>
      <c r="AO39" s="111">
        <v>67.541666666671802</v>
      </c>
      <c r="AP39" s="106" t="s">
        <v>25</v>
      </c>
      <c r="AQ39" s="102">
        <v>39.450000000000003</v>
      </c>
      <c r="AR39" s="104"/>
      <c r="AS39" s="107">
        <v>67.625000000005102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531.19000000000005</v>
      </c>
      <c r="F42" s="44" t="s">
        <v>69</v>
      </c>
      <c r="G42" s="47">
        <v>67.833333333338501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106.00999999999999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v>38.07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273.06</v>
      </c>
      <c r="F45" s="83" t="s">
        <v>72</v>
      </c>
      <c r="G45" s="48">
        <v>67.666666666671802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263.42</v>
      </c>
      <c r="F46" s="80" t="s">
        <v>72</v>
      </c>
      <c r="G46" s="60">
        <v>67.833333333338501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 MAR 23 </vt:lpstr>
      <vt:lpstr>'09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2023-03-10T06:38:39Z</dcterms:modified>
</cp:coreProperties>
</file>