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DE30FC76-1FAE-480F-9363-94AB93EB1AB8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25 MAR 23 " sheetId="3" r:id="rId1"/>
  </sheets>
  <externalReferences>
    <externalReference r:id="rId2"/>
  </externalReferences>
  <definedNames>
    <definedName name="_xlnm.Print_Area" localSheetId="0">'25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AH26" i="3" s="1"/>
  <c r="Y26" i="3"/>
  <c r="X27" i="3"/>
  <c r="AH27" i="3" s="1"/>
  <c r="Y27" i="3"/>
  <c r="X28" i="3"/>
  <c r="AH28" i="3" s="1"/>
  <c r="Y28" i="3"/>
  <c r="X29" i="3"/>
  <c r="AH29" i="3" s="1"/>
  <c r="Y29" i="3"/>
  <c r="X30" i="3"/>
  <c r="Y30" i="3"/>
  <c r="X31" i="3"/>
  <c r="AH31" i="3" s="1"/>
  <c r="Y31" i="3"/>
  <c r="X32" i="3"/>
  <c r="AH32" i="3" s="1"/>
  <c r="Y32" i="3"/>
  <c r="Y9" i="3"/>
  <c r="X9" i="3"/>
  <c r="AH9" i="3" s="1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AI12" i="3" s="1"/>
  <c r="Q11" i="3"/>
  <c r="Q10" i="3"/>
  <c r="Q9" i="3"/>
  <c r="AH30" i="3" l="1"/>
  <c r="AH14" i="3"/>
  <c r="AI10" i="3"/>
  <c r="AH10" i="3"/>
  <c r="I10" i="3" s="1"/>
  <c r="AH12" i="3"/>
  <c r="I12" i="3" s="1"/>
  <c r="AI11" i="3"/>
  <c r="AH11" i="3"/>
  <c r="AH13" i="3"/>
  <c r="I13" i="3" s="1"/>
  <c r="AI9" i="3"/>
  <c r="AI13" i="3"/>
  <c r="I11" i="3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AI15" i="3" s="1"/>
  <c r="Q16" i="3"/>
  <c r="AI16" i="3" s="1"/>
  <c r="Q17" i="3"/>
  <c r="AI17" i="3" s="1"/>
  <c r="Q18" i="3"/>
  <c r="AI18" i="3" s="1"/>
  <c r="Q19" i="3"/>
  <c r="AI19" i="3" s="1"/>
  <c r="Q20" i="3"/>
  <c r="AI20" i="3" s="1"/>
  <c r="Q21" i="3"/>
  <c r="AI21" i="3" s="1"/>
  <c r="Q22" i="3"/>
  <c r="AI22" i="3" s="1"/>
  <c r="Q23" i="3"/>
  <c r="AI23" i="3" s="1"/>
  <c r="Q24" i="3"/>
  <c r="AI24" i="3" s="1"/>
  <c r="Q25" i="3"/>
  <c r="AI25" i="3" s="1"/>
  <c r="Q26" i="3"/>
  <c r="AI26" i="3" s="1"/>
  <c r="Q27" i="3"/>
  <c r="AI27" i="3" s="1"/>
  <c r="Q28" i="3"/>
  <c r="AI28" i="3" s="1"/>
  <c r="Q29" i="3"/>
  <c r="AI29" i="3" s="1"/>
  <c r="Q30" i="3"/>
  <c r="AI30" i="3" s="1"/>
  <c r="Q31" i="3"/>
  <c r="AI31" i="3" s="1"/>
  <c r="Q32" i="3"/>
  <c r="AI32" i="3" s="1"/>
  <c r="G9" i="3" l="1"/>
  <c r="I9" i="3"/>
  <c r="H14" i="3"/>
  <c r="H33" i="3" s="1"/>
  <c r="H34" i="3" s="1"/>
  <c r="AL33" i="3"/>
  <c r="AL34" i="3" s="1"/>
  <c r="Q14" i="3"/>
  <c r="K33" i="3"/>
  <c r="K34" i="3" s="1"/>
  <c r="Q33" i="3" l="1"/>
  <c r="Q34" i="3" s="1"/>
  <c r="AI14" i="3"/>
  <c r="I26" i="3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AJ33" i="3"/>
  <c r="AJ34" i="3" s="1"/>
  <c r="G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E9" i="3"/>
  <c r="C28" i="3"/>
  <c r="C19" i="3"/>
  <c r="C25" i="3"/>
  <c r="C31" i="3"/>
  <c r="C18" i="3"/>
  <c r="C23" i="3"/>
  <c r="C29" i="3"/>
  <c r="C20" i="3"/>
  <c r="D20" i="3"/>
  <c r="D19" i="3"/>
  <c r="E19" i="3"/>
  <c r="D18" i="3"/>
  <c r="C16" i="3"/>
  <c r="D16" i="3"/>
  <c r="C15" i="3"/>
  <c r="D15" i="3"/>
  <c r="D14" i="3"/>
  <c r="AM33" i="3"/>
  <c r="AM34" i="3" s="1"/>
  <c r="E18" i="3" l="1"/>
  <c r="E28" i="3"/>
  <c r="E31" i="3"/>
  <c r="C32" i="3"/>
  <c r="E32" i="3"/>
  <c r="C30" i="3"/>
  <c r="E30" i="3"/>
  <c r="C26" i="3"/>
  <c r="E26" i="3"/>
  <c r="C21" i="3"/>
  <c r="E21" i="3"/>
  <c r="E29" i="3"/>
  <c r="E25" i="3"/>
  <c r="C24" i="3"/>
  <c r="E24" i="3"/>
  <c r="E23" i="3"/>
  <c r="C22" i="3"/>
  <c r="E22" i="3"/>
  <c r="C27" i="3"/>
  <c r="E27" i="3"/>
  <c r="E20" i="3"/>
  <c r="D33" i="3"/>
  <c r="D34" i="3" s="1"/>
  <c r="C17" i="3"/>
  <c r="E17" i="3"/>
  <c r="E16" i="3"/>
  <c r="E15" i="3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<sst xmlns="http://schemas.openxmlformats.org/spreadsheetml/2006/main" count="141" uniqueCount="107">
  <si>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</si>
  <si>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</si>
  <si>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</si>
  <si>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</si>
  <si>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</si>
  <si>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</si>
  <si>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</si>
  <si>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</si>
  <si>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</si>
  <si>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</si>
  <si>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</si>
  <si>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</si>
  <si>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</si>
  <si>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</si>
  <si>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</si>
  <si>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</si>
  <si>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</si>
  <si>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</si>
  <si>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</si>
  <si>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</si>
  <si>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</si>
  <si>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</si>
  <si>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</si>
  <si>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</si>
  <si>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</si>
  <si>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</si>
  <si>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</si>
  <si>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</si>
  <si>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</si>
  <si>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</si>
  <si>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</si>
  <si>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</si>
  <si>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</si>
  <si>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</si>
  <si>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</si>
  <si>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</si>
  <si>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</si>
  <si>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</si>
  <si>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</si>
  <si>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</si>
  <si>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</si>
  <si>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</si>
  <si>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</si>
  <si>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</si>
  <si>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</si>
  <si>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</si>
  <si>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</si>
  <si>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</si>
  <si>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</si>
  <si>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</si>
  <si>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</si>
  <si>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</si>
  <si>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</si>
  <si>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</si>
  <si>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</si>
  <si>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</si>
  <si>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</si>
  <si>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</si>
  <si>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</si>
  <si>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</si>
  <si>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</si>
  <si>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</si>
  <si>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</si>
  <si>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</si>
  <si>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</si>
  <si>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</si>
  <si>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</si>
  <si>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</si>
  <si>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</si>
  <si>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</si>
  <si>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</si>
  <si>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</si>
  <si>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</si>
  <si>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</si>
  <si>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</si>
  <si>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</si>
  <si>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</si>
  <si>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</si>
  <si>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</si>
  <si>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</si>
  <si>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</si>
  <si>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</si>
  <si>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</si>
  <si>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</si>
  <si>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</si>
  <si>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</si>
  <si>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</si>
  <si>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</si>
  <si>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</si>
  <si>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</si>
  <si>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</si>
  <si>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</si>
  <si>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</si>
  <si>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</si>
  <si>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</si>
  <si>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</si>
  <si>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</si>
  <si>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</si>
  <si>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</si>
  <si>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</si>
  <si>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</si>
  <si>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</si>
  <si>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</si>
  <si>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</si>
  <si>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</si>
  <si>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FOFANA</t>
  </si>
  <si>
    <t>BOKO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</si>
</sst>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ashed">
        <color auto="1"/>
      </right>
      <top style="dashed">
        <color auto="1"/>
      </top>
      <bottom style="double">
        <color indexed="64"/>
      </bottom>
      <diagonal/>
    </border>
    <border>
      <left style="dashed">
        <color auto="1"/>
      </left>
      <right/>
      <top style="dashed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21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2" fontId="24" fillId="0" borderId="20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2" fontId="24" fillId="0" borderId="12" xfId="0" applyNumberFormat="1" applyFont="1" applyBorder="1" applyAlignment="1">
      <alignment horizontal="center" vertical="center"/>
    </xf>
    <xf numFmtId="2" fontId="24" fillId="0" borderId="107" xfId="0" applyNumberFormat="1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0" borderId="71" xfId="0" applyBorder="1" applyAlignment="1">
      <alignment horizontal="center"/>
    </xf>
    <xf numFmtId="2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8" xfId="0" applyBorder="1" applyAlignment="1">
      <alignment horizontal="center"/>
    </xf>
    <xf numFmtId="0" fontId="0" fillId="0" borderId="107" xfId="0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'25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'!$B$9:$B$32</c:f>
              <c:numCache>
                <c:formatCode>General</c:formatCode>
                <c:ptCount val="24"/>
                <c:pt idx="0">
                  <c:v>91.12</c:v>
                </c:pt>
                <c:pt idx="1">
                  <c:v>86.77000000000001</c:v>
                </c:pt>
                <c:pt idx="2">
                  <c:v>86.12</c:v>
                </c:pt>
                <c:pt idx="3">
                  <c:v>80.099999999999994</c:v>
                </c:pt>
                <c:pt idx="4">
                  <c:v>80.800000000000011</c:v>
                </c:pt>
                <c:pt idx="5">
                  <c:v>71.819999999999993</c:v>
                </c:pt>
                <c:pt idx="6">
                  <c:v>99.12</c:v>
                </c:pt>
                <c:pt idx="7">
                  <c:v>186.67000000000002</c:v>
                </c:pt>
                <c:pt idx="8">
                  <c:v>223.18</c:v>
                </c:pt>
                <c:pt idx="9">
                  <c:v>240.55</c:v>
                </c:pt>
                <c:pt idx="10">
                  <c:v>237.31</c:v>
                </c:pt>
                <c:pt idx="11">
                  <c:v>225.17000000000002</c:v>
                </c:pt>
                <c:pt idx="12">
                  <c:v>213.66</c:v>
                </c:pt>
                <c:pt idx="13">
                  <c:v>224.41</c:v>
                </c:pt>
                <c:pt idx="14">
                  <c:v>241.9</c:v>
                </c:pt>
                <c:pt idx="15">
                  <c:v>245.26999999999998</c:v>
                </c:pt>
                <c:pt idx="16">
                  <c:v>261.17</c:v>
                </c:pt>
                <c:pt idx="17">
                  <c:v>110.64</c:v>
                </c:pt>
                <c:pt idx="18">
                  <c:v>177.17000000000002</c:v>
                </c:pt>
                <c:pt idx="19">
                  <c:v>219.47</c:v>
                </c:pt>
                <c:pt idx="20">
                  <c:v>218.17000000000002</c:v>
                </c:pt>
                <c:pt idx="21">
                  <c:v>206.48000000000002</c:v>
                </c:pt>
                <c:pt idx="22">
                  <c:v>204.61</c:v>
                </c:pt>
                <c:pt idx="23">
                  <c:v>168.73000000000002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'25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'!$C$9:$C$32</c:f>
              <c:numCache>
                <c:formatCode>General</c:formatCode>
                <c:ptCount val="24"/>
                <c:pt idx="0">
                  <c:v>17.915164949903421</c:v>
                </c:pt>
                <c:pt idx="1">
                  <c:v>20.629981080144947</c:v>
                </c:pt>
                <c:pt idx="2">
                  <c:v>18.670421215836505</c:v>
                </c:pt>
                <c:pt idx="3">
                  <c:v>18.620564315326305</c:v>
                </c:pt>
                <c:pt idx="4">
                  <c:v>18.62065914401996</c:v>
                </c:pt>
                <c:pt idx="5">
                  <c:v>16.985586440103852</c:v>
                </c:pt>
                <c:pt idx="6">
                  <c:v>-19.166945099591409</c:v>
                </c:pt>
                <c:pt idx="7">
                  <c:v>67.051817746579914</c:v>
                </c:pt>
                <c:pt idx="8">
                  <c:v>88.778411537848029</c:v>
                </c:pt>
                <c:pt idx="9">
                  <c:v>113.24647268630282</c:v>
                </c:pt>
                <c:pt idx="10">
                  <c:v>100.25114727159418</c:v>
                </c:pt>
                <c:pt idx="11">
                  <c:v>98.439457800767698</c:v>
                </c:pt>
                <c:pt idx="12">
                  <c:v>88.944712815057869</c:v>
                </c:pt>
                <c:pt idx="13">
                  <c:v>111.95974293031968</c:v>
                </c:pt>
                <c:pt idx="14">
                  <c:v>122.24271304044886</c:v>
                </c:pt>
                <c:pt idx="15">
                  <c:v>68.376844987182409</c:v>
                </c:pt>
                <c:pt idx="16">
                  <c:v>111.60517753293938</c:v>
                </c:pt>
                <c:pt idx="17">
                  <c:v>62.614476550027298</c:v>
                </c:pt>
                <c:pt idx="18">
                  <c:v>86.894068444481974</c:v>
                </c:pt>
                <c:pt idx="19">
                  <c:v>83.060130332451408</c:v>
                </c:pt>
                <c:pt idx="20">
                  <c:v>82.615626909532693</c:v>
                </c:pt>
                <c:pt idx="21">
                  <c:v>91.497187307225403</c:v>
                </c:pt>
                <c:pt idx="22">
                  <c:v>86.618315463529257</c:v>
                </c:pt>
                <c:pt idx="23">
                  <c:v>69.363633575179165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'25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'!$D$9:$D$32</c:f>
              <c:numCache>
                <c:formatCode>0.00</c:formatCode>
                <c:ptCount val="24"/>
                <c:pt idx="0">
                  <c:v>91.946209402029865</c:v>
                </c:pt>
                <c:pt idx="1">
                  <c:v>85.002054366236223</c:v>
                </c:pt>
                <c:pt idx="2">
                  <c:v>86.352767566916043</c:v>
                </c:pt>
                <c:pt idx="3">
                  <c:v>80.540237862866334</c:v>
                </c:pt>
                <c:pt idx="4">
                  <c:v>81.229504886096493</c:v>
                </c:pt>
                <c:pt idx="5">
                  <c:v>74.099406786530963</c:v>
                </c:pt>
                <c:pt idx="6">
                  <c:v>112.12470303903409</c:v>
                </c:pt>
                <c:pt idx="7">
                  <c:v>132.82699895385372</c:v>
                </c:pt>
                <c:pt idx="8">
                  <c:v>145.87445635809138</c:v>
                </c:pt>
                <c:pt idx="9">
                  <c:v>138.17132981464687</c:v>
                </c:pt>
                <c:pt idx="10">
                  <c:v>147.96977423405724</c:v>
                </c:pt>
                <c:pt idx="11">
                  <c:v>138.48452280902819</c:v>
                </c:pt>
                <c:pt idx="12">
                  <c:v>136.06495817002181</c:v>
                </c:pt>
                <c:pt idx="13">
                  <c:v>123.44125670909324</c:v>
                </c:pt>
                <c:pt idx="14">
                  <c:v>130.79472312500667</c:v>
                </c:pt>
                <c:pt idx="15">
                  <c:v>188.76417248758912</c:v>
                </c:pt>
                <c:pt idx="16">
                  <c:v>160.49002364162678</c:v>
                </c:pt>
                <c:pt idx="17">
                  <c:v>64.356467894719231</c:v>
                </c:pt>
                <c:pt idx="18">
                  <c:v>80.83526467505564</c:v>
                </c:pt>
                <c:pt idx="19">
                  <c:v>126.46884509856969</c:v>
                </c:pt>
                <c:pt idx="20">
                  <c:v>125.67914823106332</c:v>
                </c:pt>
                <c:pt idx="21">
                  <c:v>105.02526819610051</c:v>
                </c:pt>
                <c:pt idx="22">
                  <c:v>108.03666002878288</c:v>
                </c:pt>
                <c:pt idx="23">
                  <c:v>113.78885981936401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'25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'!$E$9:$E$32</c:f>
              <c:numCache>
                <c:formatCode>0.00</c:formatCode>
                <c:ptCount val="24"/>
                <c:pt idx="0">
                  <c:v>-18.741374351933271</c:v>
                </c:pt>
                <c:pt idx="1">
                  <c:v>-18.862035446381153</c:v>
                </c:pt>
                <c:pt idx="2">
                  <c:v>-18.903188782752547</c:v>
                </c:pt>
                <c:pt idx="3">
                  <c:v>-19.060802178192656</c:v>
                </c:pt>
                <c:pt idx="4">
                  <c:v>-19.050164030116431</c:v>
                </c:pt>
                <c:pt idx="5">
                  <c:v>-19.264993226634825</c:v>
                </c:pt>
                <c:pt idx="6">
                  <c:v>6.1622420605573227</c:v>
                </c:pt>
                <c:pt idx="7">
                  <c:v>-13.208816700433653</c:v>
                </c:pt>
                <c:pt idx="8">
                  <c:v>-11.472867895939425</c:v>
                </c:pt>
                <c:pt idx="9">
                  <c:v>-10.86780250094966</c:v>
                </c:pt>
                <c:pt idx="10">
                  <c:v>-10.910921505651396</c:v>
                </c:pt>
                <c:pt idx="11">
                  <c:v>-11.753980609795855</c:v>
                </c:pt>
                <c:pt idx="12">
                  <c:v>-11.349670985079621</c:v>
                </c:pt>
                <c:pt idx="13">
                  <c:v>-10.9909996394129</c:v>
                </c:pt>
                <c:pt idx="14">
                  <c:v>-11.137436165455478</c:v>
                </c:pt>
                <c:pt idx="15">
                  <c:v>-11.871017474771515</c:v>
                </c:pt>
                <c:pt idx="16">
                  <c:v>-10.925201174566149</c:v>
                </c:pt>
                <c:pt idx="17">
                  <c:v>-16.330944444746464</c:v>
                </c:pt>
                <c:pt idx="18">
                  <c:v>9.4406668804624729</c:v>
                </c:pt>
                <c:pt idx="19">
                  <c:v>9.9410245689789036</c:v>
                </c:pt>
                <c:pt idx="20">
                  <c:v>9.875224859404014</c:v>
                </c:pt>
                <c:pt idx="21">
                  <c:v>9.9575444966740889</c:v>
                </c:pt>
                <c:pt idx="22">
                  <c:v>9.9550245076878952</c:v>
                </c:pt>
                <c:pt idx="23">
                  <c:v>-14.422493394543181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'25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'!$Q$9:$Q$32</c:f>
              <c:numCache>
                <c:formatCode>0.00</c:formatCode>
                <c:ptCount val="24"/>
                <c:pt idx="0">
                  <c:v>24.12</c:v>
                </c:pt>
                <c:pt idx="1">
                  <c:v>24.12</c:v>
                </c:pt>
                <c:pt idx="2">
                  <c:v>24.12</c:v>
                </c:pt>
                <c:pt idx="3">
                  <c:v>24.12</c:v>
                </c:pt>
                <c:pt idx="4">
                  <c:v>24.12</c:v>
                </c:pt>
                <c:pt idx="5">
                  <c:v>24.12</c:v>
                </c:pt>
                <c:pt idx="6">
                  <c:v>0</c:v>
                </c:pt>
                <c:pt idx="7">
                  <c:v>24.14</c:v>
                </c:pt>
                <c:pt idx="8">
                  <c:v>24.14</c:v>
                </c:pt>
                <c:pt idx="9">
                  <c:v>24.14</c:v>
                </c:pt>
                <c:pt idx="10">
                  <c:v>24.14</c:v>
                </c:pt>
                <c:pt idx="11">
                  <c:v>24.14</c:v>
                </c:pt>
                <c:pt idx="12">
                  <c:v>24.14</c:v>
                </c:pt>
                <c:pt idx="13">
                  <c:v>24.14</c:v>
                </c:pt>
                <c:pt idx="14">
                  <c:v>24.14</c:v>
                </c:pt>
                <c:pt idx="15">
                  <c:v>24.14</c:v>
                </c:pt>
                <c:pt idx="16">
                  <c:v>24.14</c:v>
                </c:pt>
                <c:pt idx="17">
                  <c:v>24.14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'25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'!$AE$9:$AE$32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43.19</c:v>
                </c:pt>
                <c:pt idx="7">
                  <c:v>87.089999999999989</c:v>
                </c:pt>
                <c:pt idx="8">
                  <c:v>89.81</c:v>
                </c:pt>
                <c:pt idx="9">
                  <c:v>72.739999999999995</c:v>
                </c:pt>
                <c:pt idx="10">
                  <c:v>85.559999999999988</c:v>
                </c:pt>
                <c:pt idx="11">
                  <c:v>78.98</c:v>
                </c:pt>
                <c:pt idx="12">
                  <c:v>81.06</c:v>
                </c:pt>
                <c:pt idx="13">
                  <c:v>84.320000000000007</c:v>
                </c:pt>
                <c:pt idx="14">
                  <c:v>82.3</c:v>
                </c:pt>
                <c:pt idx="15">
                  <c:v>79.800000000000011</c:v>
                </c:pt>
                <c:pt idx="16">
                  <c:v>84.52</c:v>
                </c:pt>
                <c:pt idx="17">
                  <c:v>48.93</c:v>
                </c:pt>
                <c:pt idx="18">
                  <c:v>90.07</c:v>
                </c:pt>
                <c:pt idx="19">
                  <c:v>99.3</c:v>
                </c:pt>
                <c:pt idx="20">
                  <c:v>101.94</c:v>
                </c:pt>
                <c:pt idx="21">
                  <c:v>102.28</c:v>
                </c:pt>
                <c:pt idx="22">
                  <c:v>104.72</c:v>
                </c:pt>
                <c:pt idx="23">
                  <c:v>99.75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'25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'!$AK$9:$AK$32</c:f>
              <c:numCache>
                <c:formatCode>0.00</c:formatCode>
                <c:ptCount val="24"/>
                <c:pt idx="0">
                  <c:v>17.915164949903421</c:v>
                </c:pt>
                <c:pt idx="1">
                  <c:v>20.629981080144947</c:v>
                </c:pt>
                <c:pt idx="2">
                  <c:v>18.670421215836505</c:v>
                </c:pt>
                <c:pt idx="3">
                  <c:v>18.620564315326305</c:v>
                </c:pt>
                <c:pt idx="4">
                  <c:v>18.62065914401996</c:v>
                </c:pt>
                <c:pt idx="5">
                  <c:v>17.185586440103851</c:v>
                </c:pt>
                <c:pt idx="6">
                  <c:v>24.023054900408589</c:v>
                </c:pt>
                <c:pt idx="7">
                  <c:v>154.1418177465799</c:v>
                </c:pt>
                <c:pt idx="8">
                  <c:v>178.58841153784803</c:v>
                </c:pt>
                <c:pt idx="9">
                  <c:v>185.98647268630282</c:v>
                </c:pt>
                <c:pt idx="10">
                  <c:v>185.81114727159417</c:v>
                </c:pt>
                <c:pt idx="11">
                  <c:v>177.4194578007677</c:v>
                </c:pt>
                <c:pt idx="12">
                  <c:v>170.00471281505787</c:v>
                </c:pt>
                <c:pt idx="13">
                  <c:v>196.27974293031969</c:v>
                </c:pt>
                <c:pt idx="14">
                  <c:v>204.54271304044886</c:v>
                </c:pt>
                <c:pt idx="15">
                  <c:v>148.17684498718242</c:v>
                </c:pt>
                <c:pt idx="16">
                  <c:v>196.12517753293938</c:v>
                </c:pt>
                <c:pt idx="17">
                  <c:v>111.5444765500273</c:v>
                </c:pt>
                <c:pt idx="18">
                  <c:v>176.96406844448197</c:v>
                </c:pt>
                <c:pt idx="19">
                  <c:v>182.3601303324514</c:v>
                </c:pt>
                <c:pt idx="20">
                  <c:v>184.55562690953269</c:v>
                </c:pt>
                <c:pt idx="21">
                  <c:v>193.7771873072254</c:v>
                </c:pt>
                <c:pt idx="22">
                  <c:v>191.33831546352926</c:v>
                </c:pt>
                <c:pt idx="23">
                  <c:v>169.11363357517916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'25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'!$AM$9:$AM$32</c:f>
              <c:numCache>
                <c:formatCode>0.00</c:formatCode>
                <c:ptCount val="24"/>
                <c:pt idx="0">
                  <c:v>155.75620940202987</c:v>
                </c:pt>
                <c:pt idx="1">
                  <c:v>148.85205436623622</c:v>
                </c:pt>
                <c:pt idx="2">
                  <c:v>149.38276756691604</c:v>
                </c:pt>
                <c:pt idx="3">
                  <c:v>143.96023786286634</c:v>
                </c:pt>
                <c:pt idx="4">
                  <c:v>144.32950488609649</c:v>
                </c:pt>
                <c:pt idx="5">
                  <c:v>138.32940678653097</c:v>
                </c:pt>
                <c:pt idx="6">
                  <c:v>176.85470303903409</c:v>
                </c:pt>
                <c:pt idx="7">
                  <c:v>212.29699895385372</c:v>
                </c:pt>
                <c:pt idx="8">
                  <c:v>248.11445635809139</c:v>
                </c:pt>
                <c:pt idx="9">
                  <c:v>261.72132981464688</c:v>
                </c:pt>
                <c:pt idx="10">
                  <c:v>260.39977423405725</c:v>
                </c:pt>
                <c:pt idx="11">
                  <c:v>239.52452280902821</c:v>
                </c:pt>
                <c:pt idx="12">
                  <c:v>260.97495817002181</c:v>
                </c:pt>
                <c:pt idx="13">
                  <c:v>247.15125670909325</c:v>
                </c:pt>
                <c:pt idx="14">
                  <c:v>233.80472312500669</c:v>
                </c:pt>
                <c:pt idx="15">
                  <c:v>264.70417248758912</c:v>
                </c:pt>
                <c:pt idx="16">
                  <c:v>249.59002364162677</c:v>
                </c:pt>
                <c:pt idx="17">
                  <c:v>146.50646789471924</c:v>
                </c:pt>
                <c:pt idx="18">
                  <c:v>146.43526467505563</c:v>
                </c:pt>
                <c:pt idx="19">
                  <c:v>158.40884509856969</c:v>
                </c:pt>
                <c:pt idx="20">
                  <c:v>153.92914823106332</c:v>
                </c:pt>
                <c:pt idx="21">
                  <c:v>147.5652681961005</c:v>
                </c:pt>
                <c:pt idx="22">
                  <c:v>149.91666002878287</c:v>
                </c:pt>
                <c:pt idx="23">
                  <c:v>156.25885981936401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'25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'!$F$9:$F$32</c:f>
              <c:numCache>
                <c:formatCode>General</c:formatCode>
                <c:ptCount val="24"/>
                <c:pt idx="0">
                  <c:v>184.76</c:v>
                </c:pt>
                <c:pt idx="1">
                  <c:v>175.54</c:v>
                </c:pt>
                <c:pt idx="2">
                  <c:v>172.71</c:v>
                </c:pt>
                <c:pt idx="3">
                  <c:v>172.09</c:v>
                </c:pt>
                <c:pt idx="4">
                  <c:v>169.46</c:v>
                </c:pt>
                <c:pt idx="5">
                  <c:v>153.63999999999999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134.35</c:v>
                </c:pt>
                <c:pt idx="18">
                  <c:v>159.91999999999999</c:v>
                </c:pt>
                <c:pt idx="19">
                  <c:v>144.16999999999999</c:v>
                </c:pt>
                <c:pt idx="20">
                  <c:v>143.44999999999999</c:v>
                </c:pt>
                <c:pt idx="21">
                  <c:v>145.19999999999999</c:v>
                </c:pt>
                <c:pt idx="22">
                  <c:v>142.25</c:v>
                </c:pt>
                <c:pt idx="23">
                  <c:v>153.46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'25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'!$G$9:$G$32</c:f>
              <c:numCache>
                <c:formatCode>0.00</c:formatCode>
                <c:ptCount val="24"/>
                <c:pt idx="0">
                  <c:v>92.012847242902396</c:v>
                </c:pt>
                <c:pt idx="1">
                  <c:v>89.796837272982359</c:v>
                </c:pt>
                <c:pt idx="2">
                  <c:v>85.884537385607672</c:v>
                </c:pt>
                <c:pt idx="3">
                  <c:v>91.670887390162221</c:v>
                </c:pt>
                <c:pt idx="4">
                  <c:v>88.364254726462036</c:v>
                </c:pt>
                <c:pt idx="5">
                  <c:v>73.211121662376527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67.972528493208898</c:v>
                </c:pt>
                <c:pt idx="18">
                  <c:v>73.888938084077623</c:v>
                </c:pt>
                <c:pt idx="19">
                  <c:v>79.598696633604817</c:v>
                </c:pt>
                <c:pt idx="20">
                  <c:v>77.75575364614447</c:v>
                </c:pt>
                <c:pt idx="21">
                  <c:v>79.629190817630061</c:v>
                </c:pt>
                <c:pt idx="22">
                  <c:v>77.207265980556897</c:v>
                </c:pt>
                <c:pt idx="23">
                  <c:v>72.391152074675318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'25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'!$H$9:$H$32</c:f>
              <c:numCache>
                <c:formatCode>0.00</c:formatCode>
                <c:ptCount val="24"/>
                <c:pt idx="0">
                  <c:v>82.813468885617255</c:v>
                </c:pt>
                <c:pt idx="1">
                  <c:v>76.044695348242513</c:v>
                </c:pt>
                <c:pt idx="2">
                  <c:v>77.255053252169105</c:v>
                </c:pt>
                <c:pt idx="3">
                  <c:v>70.872262876791368</c:v>
                </c:pt>
                <c:pt idx="4">
                  <c:v>71.669353614930614</c:v>
                </c:pt>
                <c:pt idx="5">
                  <c:v>71.559937071574694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61.08497861621192</c:v>
                </c:pt>
                <c:pt idx="18">
                  <c:v>88.89508003492783</c:v>
                </c:pt>
                <c:pt idx="19">
                  <c:v>70.130883476534706</c:v>
                </c:pt>
                <c:pt idx="20">
                  <c:v>71.184979991122432</c:v>
                </c:pt>
                <c:pt idx="21">
                  <c:v>71.235558488341255</c:v>
                </c:pt>
                <c:pt idx="22">
                  <c:v>70.588678140255709</c:v>
                </c:pt>
                <c:pt idx="23">
                  <c:v>74.808347029335209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'25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'!$I$9:$I$32</c:f>
              <c:numCache>
                <c:formatCode>0.00</c:formatCode>
                <c:ptCount val="24"/>
                <c:pt idx="0">
                  <c:v>9.9336838714803459</c:v>
                </c:pt>
                <c:pt idx="1">
                  <c:v>9.6984673787751401</c:v>
                </c:pt>
                <c:pt idx="2">
                  <c:v>9.570409362223236</c:v>
                </c:pt>
                <c:pt idx="3">
                  <c:v>9.5468497330464199</c:v>
                </c:pt>
                <c:pt idx="4">
                  <c:v>9.4263916586073346</c:v>
                </c:pt>
                <c:pt idx="5">
                  <c:v>8.8689412660487417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5.2924928905791733</c:v>
                </c:pt>
                <c:pt idx="18">
                  <c:v>-2.8640181190054506</c:v>
                </c:pt>
                <c:pt idx="19">
                  <c:v>-5.5595801101395423</c:v>
                </c:pt>
                <c:pt idx="20">
                  <c:v>-5.4907336372669153</c:v>
                </c:pt>
                <c:pt idx="21">
                  <c:v>-5.6647493059713288</c:v>
                </c:pt>
                <c:pt idx="22">
                  <c:v>-5.5459441208125888</c:v>
                </c:pt>
                <c:pt idx="23">
                  <c:v>6.2605008959894857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'25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'!$AD$9:$AD$32</c:f>
              <c:numCache>
                <c:formatCode>0.00</c:formatCode>
                <c:ptCount val="24"/>
                <c:pt idx="0">
                  <c:v>71.73</c:v>
                </c:pt>
                <c:pt idx="1">
                  <c:v>74.760000000000005</c:v>
                </c:pt>
                <c:pt idx="2">
                  <c:v>74.22</c:v>
                </c:pt>
                <c:pt idx="3">
                  <c:v>74.22</c:v>
                </c:pt>
                <c:pt idx="4">
                  <c:v>73.680000000000007</c:v>
                </c:pt>
                <c:pt idx="5">
                  <c:v>74.83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'25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'25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9.74</c:v>
                </c:pt>
                <c:pt idx="19">
                  <c:v>11.92</c:v>
                </c:pt>
                <c:pt idx="20">
                  <c:v>11.82</c:v>
                </c:pt>
                <c:pt idx="21">
                  <c:v>12.07</c:v>
                </c:pt>
                <c:pt idx="22">
                  <c:v>11.83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'25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'25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MAR 23 '!$AJ$9:$AJ$32</c:f>
              <c:numCache>
                <c:formatCode>0.00</c:formatCode>
                <c:ptCount val="24"/>
                <c:pt idx="0">
                  <c:v>163.7428472429024</c:v>
                </c:pt>
                <c:pt idx="1">
                  <c:v>164.55683727298236</c:v>
                </c:pt>
                <c:pt idx="2">
                  <c:v>160.10453738560767</c:v>
                </c:pt>
                <c:pt idx="3">
                  <c:v>165.89088739016222</c:v>
                </c:pt>
                <c:pt idx="4">
                  <c:v>162.04425472646204</c:v>
                </c:pt>
                <c:pt idx="5">
                  <c:v>148.04112166237653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67.972528493208898</c:v>
                </c:pt>
                <c:pt idx="18">
                  <c:v>73.888938084077623</c:v>
                </c:pt>
                <c:pt idx="19">
                  <c:v>79.598696633604817</c:v>
                </c:pt>
                <c:pt idx="20">
                  <c:v>77.75575364614447</c:v>
                </c:pt>
                <c:pt idx="21">
                  <c:v>79.629190817630061</c:v>
                </c:pt>
                <c:pt idx="22">
                  <c:v>77.207265980556897</c:v>
                </c:pt>
                <c:pt idx="23">
                  <c:v>72.391152074675318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'25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'25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'25 MAR 23 '!$AL$9:$AL$32</c:f>
              <c:numCache>
                <c:formatCode>0.00</c:formatCode>
                <c:ptCount val="24"/>
                <c:pt idx="0">
                  <c:v>82.813468885617255</c:v>
                </c:pt>
                <c:pt idx="1">
                  <c:v>76.044695348242513</c:v>
                </c:pt>
                <c:pt idx="2">
                  <c:v>77.255053252169105</c:v>
                </c:pt>
                <c:pt idx="3">
                  <c:v>70.872262876791368</c:v>
                </c:pt>
                <c:pt idx="4">
                  <c:v>71.669353614930614</c:v>
                </c:pt>
                <c:pt idx="5">
                  <c:v>71.559937071574694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61.08497861621192</c:v>
                </c:pt>
                <c:pt idx="18">
                  <c:v>88.89508003492783</c:v>
                </c:pt>
                <c:pt idx="19">
                  <c:v>70.130883476534706</c:v>
                </c:pt>
                <c:pt idx="20">
                  <c:v>71.184979991122432</c:v>
                </c:pt>
                <c:pt idx="21">
                  <c:v>71.235558488341255</c:v>
                </c:pt>
                <c:pt idx="22">
                  <c:v>70.588678140255709</c:v>
                </c:pt>
                <c:pt idx="23">
                  <c:v>74.808347029335209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I25" zoomScale="85" zoomScaleNormal="85" zoomScaleSheetLayoutView="85" workbookViewId="0">
      <selection activeCell="G47" sqref="G47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6" t="s">
        <v>102</v>
      </c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</row>
    <row r="2" spans="1:54" ht="20.25" x14ac:dyDescent="0.25">
      <c r="A2" s="187">
        <v>45010</v>
      </c>
      <c r="B2" s="187"/>
      <c r="C2" s="187"/>
      <c r="D2" s="187"/>
      <c r="E2" s="187"/>
      <c r="F2" s="187"/>
      <c r="G2" s="187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8" t="s">
        <v>0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214" t="s">
        <v>90</v>
      </c>
      <c r="AG4" s="215"/>
      <c r="AH4" s="215"/>
      <c r="AI4" s="215"/>
      <c r="AJ4" s="193" t="s">
        <v>103</v>
      </c>
      <c r="AK4" s="194"/>
      <c r="AL4" s="193" t="s">
        <v>104</v>
      </c>
      <c r="AM4" s="194"/>
      <c r="AN4" s="181" t="s">
        <v>68</v>
      </c>
      <c r="AO4" s="182"/>
      <c r="AP4" s="182"/>
      <c r="AQ4" s="182"/>
      <c r="AR4" s="182"/>
      <c r="AS4" s="183"/>
    </row>
    <row r="5" spans="1:54" ht="15.75" customHeight="1" thickBot="1" x14ac:dyDescent="0.3">
      <c r="B5" s="190"/>
      <c r="C5" s="191"/>
      <c r="D5" s="191"/>
      <c r="E5" s="191"/>
      <c r="F5" s="191"/>
      <c r="G5" s="191"/>
      <c r="H5" s="191"/>
      <c r="I5" s="191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216"/>
      <c r="AG5" s="217"/>
      <c r="AH5" s="217"/>
      <c r="AI5" s="217"/>
      <c r="AJ5" s="195"/>
      <c r="AK5" s="196"/>
      <c r="AL5" s="195"/>
      <c r="AM5" s="196"/>
      <c r="AN5" s="184"/>
      <c r="AO5" s="163"/>
      <c r="AP5" s="163"/>
      <c r="AQ5" s="163"/>
      <c r="AR5" s="163"/>
      <c r="AS5" s="185"/>
    </row>
    <row r="6" spans="1:54" ht="18.75" customHeight="1" thickBot="1" x14ac:dyDescent="0.3">
      <c r="B6" s="205" t="s">
        <v>1</v>
      </c>
      <c r="C6" s="206"/>
      <c r="D6" s="206"/>
      <c r="E6" s="206"/>
      <c r="F6" s="206"/>
      <c r="G6" s="206"/>
      <c r="H6" s="206"/>
      <c r="I6" s="207"/>
      <c r="J6" s="205" t="s">
        <v>73</v>
      </c>
      <c r="K6" s="208"/>
      <c r="L6" s="206"/>
      <c r="M6" s="206"/>
      <c r="N6" s="206"/>
      <c r="O6" s="206"/>
      <c r="P6" s="207"/>
      <c r="Q6" s="209"/>
      <c r="R6" s="199" t="s">
        <v>91</v>
      </c>
      <c r="S6" s="200"/>
      <c r="T6" s="200"/>
      <c r="U6" s="200"/>
      <c r="V6" s="200"/>
      <c r="W6" s="200"/>
      <c r="X6" s="200"/>
      <c r="Y6" s="200"/>
      <c r="Z6" s="199" t="s">
        <v>92</v>
      </c>
      <c r="AA6" s="200"/>
      <c r="AB6" s="200"/>
      <c r="AC6" s="200"/>
      <c r="AD6" s="200"/>
      <c r="AE6" s="200"/>
      <c r="AF6" s="201" t="s">
        <v>14</v>
      </c>
      <c r="AG6" s="202"/>
      <c r="AH6" s="210" t="s">
        <v>11</v>
      </c>
      <c r="AI6" s="211"/>
      <c r="AJ6" s="195"/>
      <c r="AK6" s="196"/>
      <c r="AL6" s="195"/>
      <c r="AM6" s="196"/>
      <c r="AN6" s="184"/>
      <c r="AO6" s="163"/>
      <c r="AP6" s="163"/>
      <c r="AQ6" s="163"/>
      <c r="AR6" s="163"/>
      <c r="AS6" s="185"/>
    </row>
    <row r="7" spans="1:54" ht="36.75" customHeight="1" thickBot="1" x14ac:dyDescent="0.3">
      <c r="B7" s="152" t="s">
        <v>12</v>
      </c>
      <c r="C7" s="153"/>
      <c r="D7" s="153"/>
      <c r="E7" s="154"/>
      <c r="F7" s="153" t="s">
        <v>13</v>
      </c>
      <c r="G7" s="153"/>
      <c r="H7" s="153"/>
      <c r="I7" s="155"/>
      <c r="J7" s="150" t="s">
        <v>7</v>
      </c>
      <c r="K7" s="151"/>
      <c r="L7" s="165" t="s">
        <v>8</v>
      </c>
      <c r="M7" s="151"/>
      <c r="N7" s="165" t="s">
        <v>9</v>
      </c>
      <c r="O7" s="151"/>
      <c r="P7" s="165" t="s">
        <v>10</v>
      </c>
      <c r="Q7" s="166"/>
      <c r="R7" s="150" t="s">
        <v>4</v>
      </c>
      <c r="S7" s="164"/>
      <c r="T7" s="164"/>
      <c r="U7" s="164"/>
      <c r="V7" s="164"/>
      <c r="W7" s="164"/>
      <c r="X7" s="165" t="s">
        <v>89</v>
      </c>
      <c r="Y7" s="166"/>
      <c r="Z7" s="150" t="s">
        <v>3</v>
      </c>
      <c r="AA7" s="164"/>
      <c r="AB7" s="164"/>
      <c r="AC7" s="151"/>
      <c r="AD7" s="156" t="s">
        <v>89</v>
      </c>
      <c r="AE7" s="156"/>
      <c r="AF7" s="203"/>
      <c r="AG7" s="204"/>
      <c r="AH7" s="212"/>
      <c r="AI7" s="213"/>
      <c r="AJ7" s="197"/>
      <c r="AK7" s="198"/>
      <c r="AL7" s="197"/>
      <c r="AM7" s="198"/>
      <c r="AN7" s="184"/>
      <c r="AO7" s="163"/>
      <c r="AP7" s="163"/>
      <c r="AQ7" s="163"/>
      <c r="AR7" s="163"/>
      <c r="AS7" s="185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132" t="s">
        <v>84</v>
      </c>
      <c r="W8" s="132" t="s">
        <v>85</v>
      </c>
      <c r="X8" s="13" t="s">
        <v>40</v>
      </c>
      <c r="Y8" s="14" t="s">
        <v>88</v>
      </c>
      <c r="Z8" s="86" t="s">
        <v>80</v>
      </c>
      <c r="AA8" s="132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91.12</v>
      </c>
      <c r="C9" s="51">
        <f t="shared" ref="C9:C32" si="0">AK9-AE9</f>
        <v>17.915164949903421</v>
      </c>
      <c r="D9" s="52">
        <f t="shared" ref="D9:D32" si="1">AM9-Y9</f>
        <v>91.946209402029865</v>
      </c>
      <c r="E9" s="59">
        <f t="shared" ref="E9:E32" si="2">(AG9+AI9)-Q9</f>
        <v>-18.741374351933271</v>
      </c>
      <c r="F9" s="76">
        <v>184.76</v>
      </c>
      <c r="G9" s="52">
        <f t="shared" ref="G9:G32" si="3">AJ9-AD9</f>
        <v>92.012847242902396</v>
      </c>
      <c r="H9" s="52">
        <f t="shared" ref="H9:H32" si="4">AL9-X9</f>
        <v>82.813468885617255</v>
      </c>
      <c r="I9" s="53">
        <f t="shared" ref="I9:I32" si="5">(AH9+AF9)-P9</f>
        <v>9.9336838714803459</v>
      </c>
      <c r="J9" s="58">
        <v>0</v>
      </c>
      <c r="K9" s="84">
        <v>24.12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24.12</v>
      </c>
      <c r="R9" s="90">
        <v>0</v>
      </c>
      <c r="S9" s="84">
        <v>0</v>
      </c>
      <c r="T9" s="84">
        <v>0</v>
      </c>
      <c r="U9" s="84">
        <v>0</v>
      </c>
      <c r="V9" s="135">
        <v>0</v>
      </c>
      <c r="W9" s="136">
        <v>63.81</v>
      </c>
      <c r="X9" s="134">
        <f>R9+T9+V9</f>
        <v>0</v>
      </c>
      <c r="Y9" s="92">
        <f>S9+U9+W9</f>
        <v>63.81</v>
      </c>
      <c r="Z9" s="76">
        <v>0</v>
      </c>
      <c r="AA9" s="68">
        <v>0</v>
      </c>
      <c r="AB9" s="130">
        <v>71.73</v>
      </c>
      <c r="AC9" s="84">
        <v>0</v>
      </c>
      <c r="AD9" s="93">
        <f>Z9+AB9</f>
        <v>71.73</v>
      </c>
      <c r="AE9" s="52">
        <f>AA9+AC9</f>
        <v>0</v>
      </c>
      <c r="AF9" s="113">
        <v>0.19430577956989242</v>
      </c>
      <c r="AG9" s="114">
        <v>0.37495967741935482</v>
      </c>
      <c r="AH9" s="54">
        <f t="shared" ref="AH9:AH32" si="6">(F9+P9+X9+AD9)-(AJ9+AL9+AF9)</f>
        <v>9.7393780919104529</v>
      </c>
      <c r="AI9" s="63">
        <f t="shared" ref="AI9:AI32" si="7">(B9+Q9+Y9+AE9)-(AM9+AK9+AG9)</f>
        <v>5.0036659706473756</v>
      </c>
      <c r="AJ9" s="64">
        <v>163.7428472429024</v>
      </c>
      <c r="AK9" s="61">
        <v>17.915164949903421</v>
      </c>
      <c r="AL9" s="66">
        <v>82.813468885617255</v>
      </c>
      <c r="AM9" s="61">
        <v>155.75620940202987</v>
      </c>
      <c r="AS9" s="118"/>
      <c r="BA9" s="42"/>
      <c r="BB9" s="42"/>
    </row>
    <row r="10" spans="1:54" ht="15.75" x14ac:dyDescent="0.25">
      <c r="A10" s="25">
        <v>2</v>
      </c>
      <c r="B10" s="69">
        <v>86.77000000000001</v>
      </c>
      <c r="C10" s="51">
        <f t="shared" si="0"/>
        <v>20.629981080144947</v>
      </c>
      <c r="D10" s="52">
        <f t="shared" si="1"/>
        <v>85.002054366236223</v>
      </c>
      <c r="E10" s="59">
        <f t="shared" si="2"/>
        <v>-18.862035446381153</v>
      </c>
      <c r="F10" s="68">
        <v>175.54</v>
      </c>
      <c r="G10" s="52">
        <f t="shared" si="3"/>
        <v>89.796837272982359</v>
      </c>
      <c r="H10" s="52">
        <f t="shared" si="4"/>
        <v>76.044695348242513</v>
      </c>
      <c r="I10" s="53">
        <f t="shared" si="5"/>
        <v>9.6984673787751401</v>
      </c>
      <c r="J10" s="58">
        <v>0</v>
      </c>
      <c r="K10" s="81">
        <v>24.12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24.12</v>
      </c>
      <c r="R10" s="90">
        <v>0</v>
      </c>
      <c r="S10" s="84">
        <v>0</v>
      </c>
      <c r="T10" s="84">
        <v>0</v>
      </c>
      <c r="U10" s="84">
        <v>0</v>
      </c>
      <c r="V10" s="135">
        <v>0</v>
      </c>
      <c r="W10" s="136">
        <v>63.85</v>
      </c>
      <c r="X10" s="134">
        <f t="shared" ref="X10:X32" si="10">R10+T10+V10</f>
        <v>0</v>
      </c>
      <c r="Y10" s="92">
        <f t="shared" ref="Y10:Y32" si="11">S10+U10+W10</f>
        <v>63.85</v>
      </c>
      <c r="Z10" s="76">
        <v>0</v>
      </c>
      <c r="AA10" s="68">
        <v>0</v>
      </c>
      <c r="AB10" s="130">
        <v>74.760000000000005</v>
      </c>
      <c r="AC10" s="84">
        <v>0</v>
      </c>
      <c r="AD10" s="93">
        <f t="shared" ref="AD10:AD32" si="12">Z10+AB10</f>
        <v>74.760000000000005</v>
      </c>
      <c r="AE10" s="52">
        <f t="shared" ref="AE10:AE32" si="13">AA10+AC10</f>
        <v>0</v>
      </c>
      <c r="AF10" s="115">
        <v>0.19430577956989242</v>
      </c>
      <c r="AG10" s="114">
        <v>0.37495967741935482</v>
      </c>
      <c r="AH10" s="54">
        <f t="shared" si="6"/>
        <v>9.5041615992052471</v>
      </c>
      <c r="AI10" s="63">
        <f t="shared" si="7"/>
        <v>4.8830048761994931</v>
      </c>
      <c r="AJ10" s="64">
        <v>164.55683727298236</v>
      </c>
      <c r="AK10" s="61">
        <v>20.629981080144947</v>
      </c>
      <c r="AL10" s="66">
        <v>76.044695348242513</v>
      </c>
      <c r="AM10" s="61">
        <v>148.85205436623622</v>
      </c>
      <c r="AS10" s="118"/>
      <c r="BA10" s="42"/>
      <c r="BB10" s="42"/>
    </row>
    <row r="11" spans="1:54" ht="15" customHeight="1" x14ac:dyDescent="0.25">
      <c r="A11" s="25">
        <v>3</v>
      </c>
      <c r="B11" s="69">
        <v>86.12</v>
      </c>
      <c r="C11" s="51">
        <f t="shared" si="0"/>
        <v>18.670421215836505</v>
      </c>
      <c r="D11" s="52">
        <f t="shared" si="1"/>
        <v>86.352767566916043</v>
      </c>
      <c r="E11" s="59">
        <f t="shared" si="2"/>
        <v>-18.903188782752547</v>
      </c>
      <c r="F11" s="68">
        <v>172.71</v>
      </c>
      <c r="G11" s="52">
        <f t="shared" si="3"/>
        <v>85.884537385607672</v>
      </c>
      <c r="H11" s="52">
        <f t="shared" si="4"/>
        <v>77.255053252169105</v>
      </c>
      <c r="I11" s="53">
        <f t="shared" si="5"/>
        <v>9.570409362223236</v>
      </c>
      <c r="J11" s="58">
        <v>0</v>
      </c>
      <c r="K11" s="81">
        <v>24.12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24.12</v>
      </c>
      <c r="R11" s="90">
        <v>0</v>
      </c>
      <c r="S11" s="84">
        <v>0</v>
      </c>
      <c r="T11" s="84">
        <v>0</v>
      </c>
      <c r="U11" s="84">
        <v>0</v>
      </c>
      <c r="V11" s="135">
        <v>0</v>
      </c>
      <c r="W11" s="136">
        <v>63.03</v>
      </c>
      <c r="X11" s="134">
        <f t="shared" si="10"/>
        <v>0</v>
      </c>
      <c r="Y11" s="92">
        <f t="shared" si="11"/>
        <v>63.03</v>
      </c>
      <c r="Z11" s="76">
        <v>0</v>
      </c>
      <c r="AA11" s="68">
        <v>0</v>
      </c>
      <c r="AB11" s="130">
        <v>74.22</v>
      </c>
      <c r="AC11" s="84">
        <v>0</v>
      </c>
      <c r="AD11" s="93">
        <f t="shared" si="12"/>
        <v>74.22</v>
      </c>
      <c r="AE11" s="52">
        <f t="shared" si="13"/>
        <v>0</v>
      </c>
      <c r="AF11" s="115">
        <v>0.19430577956989242</v>
      </c>
      <c r="AG11" s="114">
        <v>0.37495967741935482</v>
      </c>
      <c r="AH11" s="54">
        <f t="shared" si="6"/>
        <v>9.376103582653343</v>
      </c>
      <c r="AI11" s="63">
        <f t="shared" si="7"/>
        <v>4.8418515398280988</v>
      </c>
      <c r="AJ11" s="64">
        <v>160.10453738560767</v>
      </c>
      <c r="AK11" s="61">
        <v>18.670421215836505</v>
      </c>
      <c r="AL11" s="66">
        <v>77.255053252169105</v>
      </c>
      <c r="AM11" s="61">
        <v>149.38276756691604</v>
      </c>
      <c r="AS11" s="118"/>
      <c r="BA11" s="42"/>
      <c r="BB11" s="42"/>
    </row>
    <row r="12" spans="1:54" ht="15" customHeight="1" x14ac:dyDescent="0.25">
      <c r="A12" s="25">
        <v>4</v>
      </c>
      <c r="B12" s="69">
        <v>80.099999999999994</v>
      </c>
      <c r="C12" s="51">
        <f t="shared" si="0"/>
        <v>18.620564315326305</v>
      </c>
      <c r="D12" s="52">
        <f t="shared" si="1"/>
        <v>80.540237862866334</v>
      </c>
      <c r="E12" s="59">
        <f t="shared" si="2"/>
        <v>-19.060802178192656</v>
      </c>
      <c r="F12" s="68">
        <v>172.09</v>
      </c>
      <c r="G12" s="52">
        <f t="shared" si="3"/>
        <v>91.670887390162221</v>
      </c>
      <c r="H12" s="52">
        <f t="shared" si="4"/>
        <v>70.872262876791368</v>
      </c>
      <c r="I12" s="53">
        <f t="shared" si="5"/>
        <v>9.5468497330464199</v>
      </c>
      <c r="J12" s="58">
        <v>0</v>
      </c>
      <c r="K12" s="81">
        <v>24.12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24.12</v>
      </c>
      <c r="R12" s="90">
        <v>0</v>
      </c>
      <c r="S12" s="84">
        <v>0</v>
      </c>
      <c r="T12" s="84">
        <v>0</v>
      </c>
      <c r="U12" s="84">
        <v>0</v>
      </c>
      <c r="V12" s="135">
        <v>0</v>
      </c>
      <c r="W12" s="136">
        <v>63.42</v>
      </c>
      <c r="X12" s="134">
        <f t="shared" si="10"/>
        <v>0</v>
      </c>
      <c r="Y12" s="92">
        <f t="shared" si="11"/>
        <v>63.42</v>
      </c>
      <c r="Z12" s="76">
        <v>0</v>
      </c>
      <c r="AA12" s="68">
        <v>0</v>
      </c>
      <c r="AB12" s="130">
        <v>74.22</v>
      </c>
      <c r="AC12" s="84">
        <v>0</v>
      </c>
      <c r="AD12" s="93">
        <f t="shared" si="12"/>
        <v>74.22</v>
      </c>
      <c r="AE12" s="52">
        <f t="shared" si="13"/>
        <v>0</v>
      </c>
      <c r="AF12" s="115">
        <v>0.19430577956989242</v>
      </c>
      <c r="AG12" s="114">
        <v>0.37495967741935482</v>
      </c>
      <c r="AH12" s="54">
        <f t="shared" si="6"/>
        <v>9.3525439534765269</v>
      </c>
      <c r="AI12" s="63">
        <f t="shared" si="7"/>
        <v>4.6842381443879901</v>
      </c>
      <c r="AJ12" s="64">
        <v>165.89088739016222</v>
      </c>
      <c r="AK12" s="61">
        <v>18.620564315326305</v>
      </c>
      <c r="AL12" s="66">
        <v>70.872262876791368</v>
      </c>
      <c r="AM12" s="61">
        <v>143.96023786286634</v>
      </c>
      <c r="AS12" s="118"/>
      <c r="BA12" s="42"/>
      <c r="BB12" s="42"/>
    </row>
    <row r="13" spans="1:54" ht="15.75" x14ac:dyDescent="0.25">
      <c r="A13" s="25">
        <v>5</v>
      </c>
      <c r="B13" s="69">
        <v>80.800000000000011</v>
      </c>
      <c r="C13" s="51">
        <f t="shared" si="0"/>
        <v>18.62065914401996</v>
      </c>
      <c r="D13" s="52">
        <f t="shared" si="1"/>
        <v>81.229504886096493</v>
      </c>
      <c r="E13" s="59">
        <f t="shared" si="2"/>
        <v>-19.050164030116431</v>
      </c>
      <c r="F13" s="68">
        <v>169.46</v>
      </c>
      <c r="G13" s="52">
        <f t="shared" si="3"/>
        <v>88.364254726462036</v>
      </c>
      <c r="H13" s="52">
        <f t="shared" si="4"/>
        <v>71.669353614930614</v>
      </c>
      <c r="I13" s="53">
        <f t="shared" si="5"/>
        <v>9.4263916586073346</v>
      </c>
      <c r="J13" s="58">
        <v>0</v>
      </c>
      <c r="K13" s="81">
        <v>24.12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24.12</v>
      </c>
      <c r="R13" s="90">
        <v>0</v>
      </c>
      <c r="S13" s="84">
        <v>0</v>
      </c>
      <c r="T13" s="84">
        <v>0</v>
      </c>
      <c r="U13" s="84">
        <v>0</v>
      </c>
      <c r="V13" s="135">
        <v>0</v>
      </c>
      <c r="W13" s="136">
        <v>63.1</v>
      </c>
      <c r="X13" s="134">
        <f t="shared" si="10"/>
        <v>0</v>
      </c>
      <c r="Y13" s="92">
        <f t="shared" si="11"/>
        <v>63.1</v>
      </c>
      <c r="Z13" s="76">
        <v>0</v>
      </c>
      <c r="AA13" s="68">
        <v>0</v>
      </c>
      <c r="AB13" s="130">
        <v>73.680000000000007</v>
      </c>
      <c r="AC13" s="84">
        <v>0</v>
      </c>
      <c r="AD13" s="93">
        <f t="shared" si="12"/>
        <v>73.680000000000007</v>
      </c>
      <c r="AE13" s="52">
        <f t="shared" si="13"/>
        <v>0</v>
      </c>
      <c r="AF13" s="115">
        <v>0.19430577956989242</v>
      </c>
      <c r="AG13" s="114">
        <v>0.37495967741935482</v>
      </c>
      <c r="AH13" s="54">
        <f t="shared" si="6"/>
        <v>9.2320858790374416</v>
      </c>
      <c r="AI13" s="63">
        <f t="shared" si="7"/>
        <v>4.6948762924642153</v>
      </c>
      <c r="AJ13" s="64">
        <v>162.04425472646204</v>
      </c>
      <c r="AK13" s="61">
        <v>18.62065914401996</v>
      </c>
      <c r="AL13" s="66">
        <v>71.669353614930614</v>
      </c>
      <c r="AM13" s="61">
        <v>144.32950488609649</v>
      </c>
      <c r="AS13" s="118"/>
      <c r="BA13" s="42"/>
      <c r="BB13" s="42"/>
    </row>
    <row r="14" spans="1:54" ht="15.75" customHeight="1" x14ac:dyDescent="0.25">
      <c r="A14" s="25">
        <v>6</v>
      </c>
      <c r="B14" s="69">
        <v>71.819999999999993</v>
      </c>
      <c r="C14" s="51">
        <f t="shared" si="0"/>
        <v>16.985586440103852</v>
      </c>
      <c r="D14" s="52">
        <f t="shared" si="1"/>
        <v>74.099406786530963</v>
      </c>
      <c r="E14" s="59">
        <f t="shared" si="2"/>
        <v>-19.264993226634825</v>
      </c>
      <c r="F14" s="68">
        <v>153.63999999999999</v>
      </c>
      <c r="G14" s="52">
        <f t="shared" si="3"/>
        <v>73.211121662376527</v>
      </c>
      <c r="H14" s="52">
        <f t="shared" si="4"/>
        <v>71.559937071574694</v>
      </c>
      <c r="I14" s="53">
        <f t="shared" si="5"/>
        <v>8.8689412660487417</v>
      </c>
      <c r="J14" s="58">
        <v>0</v>
      </c>
      <c r="K14" s="81">
        <v>24.12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24.12</v>
      </c>
      <c r="R14" s="90">
        <v>0</v>
      </c>
      <c r="S14" s="84">
        <v>0</v>
      </c>
      <c r="T14" s="84">
        <v>0</v>
      </c>
      <c r="U14" s="84">
        <v>0</v>
      </c>
      <c r="V14" s="135">
        <v>0</v>
      </c>
      <c r="W14" s="136">
        <v>64.23</v>
      </c>
      <c r="X14" s="134">
        <f t="shared" si="10"/>
        <v>0</v>
      </c>
      <c r="Y14" s="92">
        <f t="shared" si="11"/>
        <v>64.23</v>
      </c>
      <c r="Z14" s="76">
        <v>0</v>
      </c>
      <c r="AA14" s="68">
        <v>0.2</v>
      </c>
      <c r="AB14" s="130">
        <v>74.83</v>
      </c>
      <c r="AC14" s="84">
        <v>0</v>
      </c>
      <c r="AD14" s="93">
        <f t="shared" si="12"/>
        <v>74.83</v>
      </c>
      <c r="AE14" s="52">
        <f t="shared" si="13"/>
        <v>0.2</v>
      </c>
      <c r="AF14" s="115">
        <v>0.19430577956989242</v>
      </c>
      <c r="AG14" s="114">
        <v>0.37495967741935482</v>
      </c>
      <c r="AH14" s="54">
        <f t="shared" si="6"/>
        <v>8.6746354864788486</v>
      </c>
      <c r="AI14" s="63">
        <f t="shared" si="7"/>
        <v>4.480047095945821</v>
      </c>
      <c r="AJ14" s="64">
        <v>148.04112166237653</v>
      </c>
      <c r="AK14" s="61">
        <v>17.185586440103851</v>
      </c>
      <c r="AL14" s="66">
        <v>71.559937071574694</v>
      </c>
      <c r="AM14" s="61">
        <v>138.32940678653097</v>
      </c>
      <c r="AS14" s="118"/>
      <c r="BA14" s="42"/>
      <c r="BB14" s="42"/>
    </row>
    <row r="15" spans="1:54" ht="15.75" x14ac:dyDescent="0.25">
      <c r="A15" s="25">
        <v>7</v>
      </c>
      <c r="B15" s="69">
        <v>99.12</v>
      </c>
      <c r="C15" s="51">
        <f t="shared" si="0"/>
        <v>-19.166945099591409</v>
      </c>
      <c r="D15" s="52">
        <f t="shared" si="1"/>
        <v>112.12470303903409</v>
      </c>
      <c r="E15" s="59">
        <f t="shared" si="2"/>
        <v>6.1622420605573227</v>
      </c>
      <c r="F15" s="68">
        <v>0</v>
      </c>
      <c r="G15" s="52">
        <f t="shared" si="3"/>
        <v>0</v>
      </c>
      <c r="H15" s="52">
        <f t="shared" si="4"/>
        <v>0</v>
      </c>
      <c r="I15" s="53">
        <f t="shared" si="5"/>
        <v>0</v>
      </c>
      <c r="J15" s="58">
        <v>0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0</v>
      </c>
      <c r="R15" s="90">
        <v>0</v>
      </c>
      <c r="S15" s="84">
        <v>1.1000000000000001</v>
      </c>
      <c r="T15" s="84">
        <v>0</v>
      </c>
      <c r="U15" s="84">
        <v>0</v>
      </c>
      <c r="V15" s="135">
        <v>0</v>
      </c>
      <c r="W15" s="136">
        <v>63.63</v>
      </c>
      <c r="X15" s="134">
        <f t="shared" si="10"/>
        <v>0</v>
      </c>
      <c r="Y15" s="92">
        <f t="shared" si="11"/>
        <v>64.73</v>
      </c>
      <c r="Z15" s="76">
        <v>0</v>
      </c>
      <c r="AA15" s="68">
        <v>0</v>
      </c>
      <c r="AB15" s="130">
        <v>0</v>
      </c>
      <c r="AC15" s="84">
        <v>43.19</v>
      </c>
      <c r="AD15" s="93">
        <f t="shared" si="12"/>
        <v>0</v>
      </c>
      <c r="AE15" s="52">
        <f t="shared" si="13"/>
        <v>43.19</v>
      </c>
      <c r="AF15" s="115">
        <v>0</v>
      </c>
      <c r="AG15" s="114">
        <v>0.56926545698924724</v>
      </c>
      <c r="AH15" s="54">
        <v>0</v>
      </c>
      <c r="AI15" s="63">
        <f t="shared" si="7"/>
        <v>5.5929766035680757</v>
      </c>
      <c r="AJ15" s="64">
        <v>0</v>
      </c>
      <c r="AK15" s="61">
        <v>24.023054900408589</v>
      </c>
      <c r="AL15" s="66">
        <v>0</v>
      </c>
      <c r="AM15" s="61">
        <v>176.85470303903409</v>
      </c>
      <c r="AS15" s="118"/>
      <c r="BA15" s="42"/>
      <c r="BB15" s="42"/>
    </row>
    <row r="16" spans="1:54" ht="15.75" x14ac:dyDescent="0.25">
      <c r="A16" s="25">
        <v>8</v>
      </c>
      <c r="B16" s="69">
        <v>186.67000000000002</v>
      </c>
      <c r="C16" s="51">
        <f t="shared" si="0"/>
        <v>67.051817746579914</v>
      </c>
      <c r="D16" s="52">
        <f t="shared" si="1"/>
        <v>132.82699895385372</v>
      </c>
      <c r="E16" s="59">
        <f t="shared" si="2"/>
        <v>-13.208816700433653</v>
      </c>
      <c r="F16" s="68">
        <v>0</v>
      </c>
      <c r="G16" s="52">
        <f t="shared" si="3"/>
        <v>0</v>
      </c>
      <c r="H16" s="52">
        <f t="shared" si="4"/>
        <v>0</v>
      </c>
      <c r="I16" s="53">
        <f t="shared" si="5"/>
        <v>0</v>
      </c>
      <c r="J16" s="58">
        <v>0</v>
      </c>
      <c r="K16" s="81">
        <v>24.14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24.14</v>
      </c>
      <c r="R16" s="90">
        <v>0</v>
      </c>
      <c r="S16" s="84">
        <v>16.02</v>
      </c>
      <c r="T16" s="84">
        <v>0</v>
      </c>
      <c r="U16" s="84">
        <v>0</v>
      </c>
      <c r="V16" s="135">
        <v>0</v>
      </c>
      <c r="W16" s="136">
        <v>63.45</v>
      </c>
      <c r="X16" s="134">
        <f t="shared" si="10"/>
        <v>0</v>
      </c>
      <c r="Y16" s="92">
        <f t="shared" si="11"/>
        <v>79.47</v>
      </c>
      <c r="Z16" s="76">
        <v>0</v>
      </c>
      <c r="AA16" s="68">
        <v>5.6</v>
      </c>
      <c r="AB16" s="130">
        <v>0</v>
      </c>
      <c r="AC16" s="84">
        <v>81.489999999999995</v>
      </c>
      <c r="AD16" s="93">
        <f t="shared" si="12"/>
        <v>0</v>
      </c>
      <c r="AE16" s="52">
        <f t="shared" si="13"/>
        <v>87.089999999999989</v>
      </c>
      <c r="AF16" s="115">
        <v>0</v>
      </c>
      <c r="AG16" s="114">
        <v>0.56926545698924724</v>
      </c>
      <c r="AH16" s="54">
        <v>0</v>
      </c>
      <c r="AI16" s="63">
        <f t="shared" si="7"/>
        <v>10.3619178425771</v>
      </c>
      <c r="AJ16" s="64">
        <v>0</v>
      </c>
      <c r="AK16" s="61">
        <v>154.1418177465799</v>
      </c>
      <c r="AL16" s="66">
        <v>0</v>
      </c>
      <c r="AM16" s="61">
        <v>212.29699895385372</v>
      </c>
      <c r="AS16" s="118"/>
      <c r="BA16" s="42"/>
      <c r="BB16" s="42"/>
    </row>
    <row r="17" spans="1:54" ht="15.75" x14ac:dyDescent="0.25">
      <c r="A17" s="25">
        <v>9</v>
      </c>
      <c r="B17" s="69">
        <v>223.18</v>
      </c>
      <c r="C17" s="51">
        <f t="shared" si="0"/>
        <v>88.778411537848029</v>
      </c>
      <c r="D17" s="52">
        <f t="shared" si="1"/>
        <v>145.87445635809138</v>
      </c>
      <c r="E17" s="59">
        <f t="shared" si="2"/>
        <v>-11.472867895939425</v>
      </c>
      <c r="F17" s="68">
        <v>0</v>
      </c>
      <c r="G17" s="52">
        <f t="shared" si="3"/>
        <v>0</v>
      </c>
      <c r="H17" s="52">
        <f t="shared" si="4"/>
        <v>0</v>
      </c>
      <c r="I17" s="53">
        <f t="shared" si="5"/>
        <v>0</v>
      </c>
      <c r="J17" s="58">
        <v>0</v>
      </c>
      <c r="K17" s="81">
        <v>24.14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24.14</v>
      </c>
      <c r="R17" s="90">
        <v>0</v>
      </c>
      <c r="S17" s="84">
        <v>25.939999999999998</v>
      </c>
      <c r="T17" s="84">
        <v>0</v>
      </c>
      <c r="U17" s="84">
        <v>14.8</v>
      </c>
      <c r="V17" s="135">
        <v>0</v>
      </c>
      <c r="W17" s="136">
        <v>61.5</v>
      </c>
      <c r="X17" s="134">
        <f t="shared" si="10"/>
        <v>0</v>
      </c>
      <c r="Y17" s="92">
        <f t="shared" si="11"/>
        <v>102.24</v>
      </c>
      <c r="Z17" s="76">
        <v>0</v>
      </c>
      <c r="AA17" s="68">
        <v>6</v>
      </c>
      <c r="AB17" s="130">
        <v>0</v>
      </c>
      <c r="AC17" s="84">
        <v>83.81</v>
      </c>
      <c r="AD17" s="93">
        <f t="shared" si="12"/>
        <v>0</v>
      </c>
      <c r="AE17" s="52">
        <f t="shared" si="13"/>
        <v>89.81</v>
      </c>
      <c r="AF17" s="115">
        <v>0</v>
      </c>
      <c r="AG17" s="114">
        <v>0.56926545698924724</v>
      </c>
      <c r="AH17" s="54">
        <v>0</v>
      </c>
      <c r="AI17" s="63">
        <f t="shared" si="7"/>
        <v>12.097866647071328</v>
      </c>
      <c r="AJ17" s="64">
        <v>0</v>
      </c>
      <c r="AK17" s="61">
        <v>178.58841153784803</v>
      </c>
      <c r="AL17" s="66">
        <v>0</v>
      </c>
      <c r="AM17" s="61">
        <v>248.11445635809139</v>
      </c>
      <c r="AS17" s="118"/>
      <c r="BA17" s="42"/>
      <c r="BB17" s="42"/>
    </row>
    <row r="18" spans="1:54" ht="15.75" x14ac:dyDescent="0.25">
      <c r="A18" s="25">
        <v>10</v>
      </c>
      <c r="B18" s="69">
        <v>240.55</v>
      </c>
      <c r="C18" s="51">
        <f t="shared" si="0"/>
        <v>113.24647268630282</v>
      </c>
      <c r="D18" s="52">
        <f t="shared" si="1"/>
        <v>138.17132981464687</v>
      </c>
      <c r="E18" s="59">
        <f t="shared" si="2"/>
        <v>-10.86780250094966</v>
      </c>
      <c r="F18" s="68">
        <v>0</v>
      </c>
      <c r="G18" s="52">
        <f t="shared" si="3"/>
        <v>0</v>
      </c>
      <c r="H18" s="52">
        <f t="shared" si="4"/>
        <v>0</v>
      </c>
      <c r="I18" s="53">
        <f t="shared" si="5"/>
        <v>0</v>
      </c>
      <c r="J18" s="58">
        <v>0</v>
      </c>
      <c r="K18" s="81">
        <v>24.14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24.14</v>
      </c>
      <c r="R18" s="90">
        <v>0</v>
      </c>
      <c r="S18" s="84">
        <v>33.54</v>
      </c>
      <c r="T18" s="84">
        <v>0</v>
      </c>
      <c r="U18" s="84">
        <v>29.03</v>
      </c>
      <c r="V18" s="135">
        <v>0</v>
      </c>
      <c r="W18" s="136">
        <v>60.98</v>
      </c>
      <c r="X18" s="134">
        <f t="shared" si="10"/>
        <v>0</v>
      </c>
      <c r="Y18" s="92">
        <f t="shared" si="11"/>
        <v>123.55</v>
      </c>
      <c r="Z18" s="76">
        <v>0</v>
      </c>
      <c r="AA18" s="68">
        <v>5</v>
      </c>
      <c r="AB18" s="130">
        <v>0</v>
      </c>
      <c r="AC18" s="84">
        <v>67.739999999999995</v>
      </c>
      <c r="AD18" s="93">
        <f t="shared" si="12"/>
        <v>0</v>
      </c>
      <c r="AE18" s="52">
        <f t="shared" si="13"/>
        <v>72.739999999999995</v>
      </c>
      <c r="AF18" s="115">
        <v>0</v>
      </c>
      <c r="AG18" s="114">
        <v>0.56926545698924724</v>
      </c>
      <c r="AH18" s="54">
        <v>0</v>
      </c>
      <c r="AI18" s="63">
        <f t="shared" si="7"/>
        <v>12.702932042061093</v>
      </c>
      <c r="AJ18" s="64">
        <v>0</v>
      </c>
      <c r="AK18" s="61">
        <v>185.98647268630282</v>
      </c>
      <c r="AL18" s="66">
        <v>0</v>
      </c>
      <c r="AM18" s="61">
        <v>261.72132981464688</v>
      </c>
      <c r="AS18" s="118"/>
      <c r="BA18" s="42"/>
      <c r="BB18" s="42"/>
    </row>
    <row r="19" spans="1:54" ht="15.75" x14ac:dyDescent="0.25">
      <c r="A19" s="25">
        <v>11</v>
      </c>
      <c r="B19" s="69">
        <v>237.31</v>
      </c>
      <c r="C19" s="51">
        <f t="shared" si="0"/>
        <v>100.25114727159418</v>
      </c>
      <c r="D19" s="52">
        <f t="shared" si="1"/>
        <v>147.96977423405724</v>
      </c>
      <c r="E19" s="59">
        <f t="shared" si="2"/>
        <v>-10.910921505651396</v>
      </c>
      <c r="F19" s="68">
        <v>0</v>
      </c>
      <c r="G19" s="52">
        <f t="shared" si="3"/>
        <v>0</v>
      </c>
      <c r="H19" s="52">
        <f t="shared" si="4"/>
        <v>0</v>
      </c>
      <c r="I19" s="53">
        <f t="shared" si="5"/>
        <v>0</v>
      </c>
      <c r="J19" s="58">
        <v>0</v>
      </c>
      <c r="K19" s="81">
        <v>24.14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24.14</v>
      </c>
      <c r="R19" s="90">
        <v>0</v>
      </c>
      <c r="S19" s="84">
        <v>31.39</v>
      </c>
      <c r="T19" s="84">
        <v>0</v>
      </c>
      <c r="U19" s="84">
        <v>20.62</v>
      </c>
      <c r="V19" s="135">
        <v>0</v>
      </c>
      <c r="W19" s="136">
        <v>60.42</v>
      </c>
      <c r="X19" s="134">
        <f t="shared" si="10"/>
        <v>0</v>
      </c>
      <c r="Y19" s="92">
        <f t="shared" si="11"/>
        <v>112.43</v>
      </c>
      <c r="Z19" s="76">
        <v>0</v>
      </c>
      <c r="AA19" s="68">
        <v>13.6</v>
      </c>
      <c r="AB19" s="130">
        <v>0</v>
      </c>
      <c r="AC19" s="84">
        <v>71.959999999999994</v>
      </c>
      <c r="AD19" s="93">
        <f t="shared" si="12"/>
        <v>0</v>
      </c>
      <c r="AE19" s="52">
        <f t="shared" si="13"/>
        <v>85.559999999999988</v>
      </c>
      <c r="AF19" s="115">
        <v>0</v>
      </c>
      <c r="AG19" s="114">
        <v>0.56926545698924724</v>
      </c>
      <c r="AH19" s="54">
        <v>0</v>
      </c>
      <c r="AI19" s="63">
        <f t="shared" si="7"/>
        <v>12.659813037359356</v>
      </c>
      <c r="AJ19" s="64">
        <v>0</v>
      </c>
      <c r="AK19" s="61">
        <v>185.81114727159417</v>
      </c>
      <c r="AL19" s="66">
        <v>0</v>
      </c>
      <c r="AM19" s="61">
        <v>260.39977423405725</v>
      </c>
      <c r="AS19" s="118"/>
      <c r="BA19" s="42"/>
      <c r="BB19" s="42"/>
    </row>
    <row r="20" spans="1:54" ht="15.75" x14ac:dyDescent="0.25">
      <c r="A20" s="25">
        <v>12</v>
      </c>
      <c r="B20" s="69">
        <v>225.17000000000002</v>
      </c>
      <c r="C20" s="51">
        <f t="shared" si="0"/>
        <v>98.439457800767698</v>
      </c>
      <c r="D20" s="52">
        <f t="shared" si="1"/>
        <v>138.48452280902819</v>
      </c>
      <c r="E20" s="59">
        <f t="shared" si="2"/>
        <v>-11.753980609795855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24.14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24.14</v>
      </c>
      <c r="R20" s="90">
        <v>0</v>
      </c>
      <c r="S20" s="84">
        <v>12.3</v>
      </c>
      <c r="T20" s="84">
        <v>0</v>
      </c>
      <c r="U20" s="84">
        <v>28.32</v>
      </c>
      <c r="V20" s="135">
        <v>0</v>
      </c>
      <c r="W20" s="136">
        <v>60.42</v>
      </c>
      <c r="X20" s="134">
        <f t="shared" si="10"/>
        <v>0</v>
      </c>
      <c r="Y20" s="92">
        <f t="shared" si="11"/>
        <v>101.04</v>
      </c>
      <c r="Z20" s="76">
        <v>0</v>
      </c>
      <c r="AA20" s="68">
        <v>11.4</v>
      </c>
      <c r="AB20" s="130">
        <v>0</v>
      </c>
      <c r="AC20" s="84">
        <v>67.58</v>
      </c>
      <c r="AD20" s="93">
        <f t="shared" si="12"/>
        <v>0</v>
      </c>
      <c r="AE20" s="52">
        <f t="shared" si="13"/>
        <v>78.98</v>
      </c>
      <c r="AF20" s="115">
        <v>0</v>
      </c>
      <c r="AG20" s="114">
        <v>0.56926545698924724</v>
      </c>
      <c r="AH20" s="54">
        <v>0</v>
      </c>
      <c r="AI20" s="63">
        <f t="shared" si="7"/>
        <v>11.816753933214898</v>
      </c>
      <c r="AJ20" s="64">
        <v>0</v>
      </c>
      <c r="AK20" s="61">
        <v>177.4194578007677</v>
      </c>
      <c r="AL20" s="66">
        <v>0</v>
      </c>
      <c r="AM20" s="61">
        <v>239.52452280902821</v>
      </c>
      <c r="AS20" s="118"/>
      <c r="BA20" s="42"/>
      <c r="BB20" s="42"/>
    </row>
    <row r="21" spans="1:54" ht="15.75" x14ac:dyDescent="0.25">
      <c r="A21" s="25">
        <v>13</v>
      </c>
      <c r="B21" s="69">
        <v>213.66</v>
      </c>
      <c r="C21" s="51">
        <f t="shared" si="0"/>
        <v>88.944712815057869</v>
      </c>
      <c r="D21" s="52">
        <f t="shared" si="1"/>
        <v>136.06495817002181</v>
      </c>
      <c r="E21" s="59">
        <f t="shared" si="2"/>
        <v>-11.349670985079621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24.14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24.14</v>
      </c>
      <c r="R21" s="90">
        <v>0</v>
      </c>
      <c r="S21" s="84">
        <v>36.11</v>
      </c>
      <c r="T21" s="84">
        <v>0</v>
      </c>
      <c r="U21" s="84">
        <v>28.38</v>
      </c>
      <c r="V21" s="135">
        <v>0</v>
      </c>
      <c r="W21" s="136">
        <v>60.42</v>
      </c>
      <c r="X21" s="134">
        <f t="shared" si="10"/>
        <v>0</v>
      </c>
      <c r="Y21" s="92">
        <f t="shared" si="11"/>
        <v>124.91</v>
      </c>
      <c r="Z21" s="76">
        <v>0</v>
      </c>
      <c r="AA21" s="68">
        <v>14.7</v>
      </c>
      <c r="AB21" s="130">
        <v>0</v>
      </c>
      <c r="AC21" s="84">
        <v>66.36</v>
      </c>
      <c r="AD21" s="93">
        <f t="shared" si="12"/>
        <v>0</v>
      </c>
      <c r="AE21" s="52">
        <f t="shared" si="13"/>
        <v>81.06</v>
      </c>
      <c r="AF21" s="115">
        <v>0</v>
      </c>
      <c r="AG21" s="114">
        <v>0.56926545698924724</v>
      </c>
      <c r="AH21" s="54">
        <v>0</v>
      </c>
      <c r="AI21" s="63">
        <f t="shared" si="7"/>
        <v>12.221063557931132</v>
      </c>
      <c r="AJ21" s="64">
        <v>0</v>
      </c>
      <c r="AK21" s="61">
        <v>170.00471281505787</v>
      </c>
      <c r="AL21" s="66">
        <v>0</v>
      </c>
      <c r="AM21" s="61">
        <v>260.97495817002181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224.41</v>
      </c>
      <c r="C22" s="51">
        <f t="shared" si="0"/>
        <v>111.95974293031968</v>
      </c>
      <c r="D22" s="52">
        <f t="shared" si="1"/>
        <v>123.44125670909324</v>
      </c>
      <c r="E22" s="59">
        <f t="shared" si="2"/>
        <v>-10.9909996394129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24.14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24.14</v>
      </c>
      <c r="R22" s="90">
        <v>0</v>
      </c>
      <c r="S22" s="84">
        <v>34.870000000000005</v>
      </c>
      <c r="T22" s="84">
        <v>0</v>
      </c>
      <c r="U22" s="84">
        <v>28.21</v>
      </c>
      <c r="V22" s="135">
        <v>0</v>
      </c>
      <c r="W22" s="136">
        <v>60.63</v>
      </c>
      <c r="X22" s="134">
        <f t="shared" si="10"/>
        <v>0</v>
      </c>
      <c r="Y22" s="92">
        <f t="shared" si="11"/>
        <v>123.71000000000001</v>
      </c>
      <c r="Z22" s="76">
        <v>0</v>
      </c>
      <c r="AA22" s="68">
        <v>12.2</v>
      </c>
      <c r="AB22" s="130">
        <v>0</v>
      </c>
      <c r="AC22" s="84">
        <v>72.12</v>
      </c>
      <c r="AD22" s="93">
        <f t="shared" si="12"/>
        <v>0</v>
      </c>
      <c r="AE22" s="52">
        <f t="shared" si="13"/>
        <v>84.320000000000007</v>
      </c>
      <c r="AF22" s="115">
        <v>0</v>
      </c>
      <c r="AG22" s="114">
        <v>0.56926545698924724</v>
      </c>
      <c r="AH22" s="54">
        <v>0</v>
      </c>
      <c r="AI22" s="63">
        <f t="shared" si="7"/>
        <v>12.579734903597853</v>
      </c>
      <c r="AJ22" s="64">
        <v>0</v>
      </c>
      <c r="AK22" s="61">
        <v>196.27974293031969</v>
      </c>
      <c r="AL22" s="66">
        <v>0</v>
      </c>
      <c r="AM22" s="61">
        <v>247.15125670909325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241.9</v>
      </c>
      <c r="C23" s="51">
        <f t="shared" si="0"/>
        <v>122.24271304044886</v>
      </c>
      <c r="D23" s="52">
        <f t="shared" si="1"/>
        <v>130.79472312500667</v>
      </c>
      <c r="E23" s="59">
        <f t="shared" si="2"/>
        <v>-11.137436165455478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24.14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24.14</v>
      </c>
      <c r="R23" s="90">
        <v>0</v>
      </c>
      <c r="S23" s="84">
        <v>27.35</v>
      </c>
      <c r="T23" s="84">
        <v>0</v>
      </c>
      <c r="U23" s="84">
        <v>15.03</v>
      </c>
      <c r="V23" s="135">
        <v>0</v>
      </c>
      <c r="W23" s="136">
        <v>60.63</v>
      </c>
      <c r="X23" s="134">
        <f t="shared" si="10"/>
        <v>0</v>
      </c>
      <c r="Y23" s="92">
        <f t="shared" si="11"/>
        <v>103.01</v>
      </c>
      <c r="Z23" s="76">
        <v>0</v>
      </c>
      <c r="AA23" s="68">
        <v>8.5</v>
      </c>
      <c r="AB23" s="130">
        <v>0</v>
      </c>
      <c r="AC23" s="84">
        <v>73.8</v>
      </c>
      <c r="AD23" s="93">
        <f t="shared" si="12"/>
        <v>0</v>
      </c>
      <c r="AE23" s="52">
        <f t="shared" si="13"/>
        <v>82.3</v>
      </c>
      <c r="AF23" s="115">
        <v>0</v>
      </c>
      <c r="AG23" s="114">
        <v>0.56926545698924724</v>
      </c>
      <c r="AH23" s="54">
        <v>0</v>
      </c>
      <c r="AI23" s="63">
        <f t="shared" si="7"/>
        <v>12.433298377555275</v>
      </c>
      <c r="AJ23" s="64">
        <v>0</v>
      </c>
      <c r="AK23" s="61">
        <v>204.54271304044886</v>
      </c>
      <c r="AL23" s="66">
        <v>0</v>
      </c>
      <c r="AM23" s="61">
        <v>233.80472312500669</v>
      </c>
      <c r="AS23" s="118"/>
      <c r="BA23" s="42"/>
      <c r="BB23" s="42"/>
    </row>
    <row r="24" spans="1:54" ht="15.75" x14ac:dyDescent="0.25">
      <c r="A24" s="25">
        <v>16</v>
      </c>
      <c r="B24" s="69">
        <v>245.26999999999998</v>
      </c>
      <c r="C24" s="51">
        <f t="shared" si="0"/>
        <v>68.376844987182409</v>
      </c>
      <c r="D24" s="52">
        <f t="shared" si="1"/>
        <v>188.76417248758912</v>
      </c>
      <c r="E24" s="59">
        <f t="shared" si="2"/>
        <v>-11.871017474771515</v>
      </c>
      <c r="F24" s="68">
        <v>0</v>
      </c>
      <c r="G24" s="52">
        <f t="shared" si="3"/>
        <v>0</v>
      </c>
      <c r="H24" s="52">
        <f t="shared" si="4"/>
        <v>0</v>
      </c>
      <c r="I24" s="53">
        <f t="shared" si="5"/>
        <v>0</v>
      </c>
      <c r="J24" s="58">
        <v>0</v>
      </c>
      <c r="K24" s="81">
        <v>24.14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24.14</v>
      </c>
      <c r="R24" s="90">
        <v>0</v>
      </c>
      <c r="S24" s="84">
        <v>0</v>
      </c>
      <c r="T24" s="84">
        <v>0</v>
      </c>
      <c r="U24" s="84">
        <v>15.03</v>
      </c>
      <c r="V24" s="135">
        <v>0</v>
      </c>
      <c r="W24" s="136">
        <v>60.91</v>
      </c>
      <c r="X24" s="134">
        <f t="shared" si="10"/>
        <v>0</v>
      </c>
      <c r="Y24" s="92">
        <f t="shared" si="11"/>
        <v>75.94</v>
      </c>
      <c r="Z24" s="76">
        <v>0</v>
      </c>
      <c r="AA24" s="68">
        <v>5.4</v>
      </c>
      <c r="AB24" s="130">
        <v>0</v>
      </c>
      <c r="AC24" s="84">
        <v>74.400000000000006</v>
      </c>
      <c r="AD24" s="93">
        <f t="shared" si="12"/>
        <v>0</v>
      </c>
      <c r="AE24" s="52">
        <f t="shared" si="13"/>
        <v>79.800000000000011</v>
      </c>
      <c r="AF24" s="115">
        <v>0</v>
      </c>
      <c r="AG24" s="114">
        <v>0.56926545698924724</v>
      </c>
      <c r="AH24" s="54">
        <v>0</v>
      </c>
      <c r="AI24" s="63">
        <f t="shared" si="7"/>
        <v>11.699717068239238</v>
      </c>
      <c r="AJ24" s="64">
        <v>0</v>
      </c>
      <c r="AK24" s="61">
        <v>148.17684498718242</v>
      </c>
      <c r="AL24" s="66">
        <v>0</v>
      </c>
      <c r="AM24" s="61">
        <v>264.70417248758912</v>
      </c>
      <c r="AS24" s="118"/>
      <c r="BA24" s="42"/>
      <c r="BB24" s="42"/>
    </row>
    <row r="25" spans="1:54" ht="15.75" x14ac:dyDescent="0.25">
      <c r="A25" s="25">
        <v>17</v>
      </c>
      <c r="B25" s="69">
        <v>261.17</v>
      </c>
      <c r="C25" s="51">
        <f t="shared" si="0"/>
        <v>111.60517753293938</v>
      </c>
      <c r="D25" s="52">
        <f t="shared" si="1"/>
        <v>160.49002364162678</v>
      </c>
      <c r="E25" s="59">
        <f t="shared" si="2"/>
        <v>-10.925201174566149</v>
      </c>
      <c r="F25" s="68">
        <v>0</v>
      </c>
      <c r="G25" s="52">
        <f t="shared" si="3"/>
        <v>0</v>
      </c>
      <c r="H25" s="52">
        <f t="shared" si="4"/>
        <v>0</v>
      </c>
      <c r="I25" s="53">
        <f t="shared" si="5"/>
        <v>0</v>
      </c>
      <c r="J25" s="58">
        <v>0</v>
      </c>
      <c r="K25" s="81">
        <v>24.14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24.14</v>
      </c>
      <c r="R25" s="90">
        <v>0</v>
      </c>
      <c r="S25" s="84">
        <v>0</v>
      </c>
      <c r="T25" s="84">
        <v>0</v>
      </c>
      <c r="U25" s="84">
        <v>28.47</v>
      </c>
      <c r="V25" s="135">
        <v>0</v>
      </c>
      <c r="W25" s="136">
        <v>60.63</v>
      </c>
      <c r="X25" s="134">
        <f t="shared" si="10"/>
        <v>0</v>
      </c>
      <c r="Y25" s="92">
        <f t="shared" si="11"/>
        <v>89.1</v>
      </c>
      <c r="Z25" s="76">
        <v>0</v>
      </c>
      <c r="AA25" s="68">
        <v>1</v>
      </c>
      <c r="AB25" s="130">
        <v>0</v>
      </c>
      <c r="AC25" s="84">
        <v>83.52</v>
      </c>
      <c r="AD25" s="93">
        <f t="shared" si="12"/>
        <v>0</v>
      </c>
      <c r="AE25" s="52">
        <f t="shared" si="13"/>
        <v>84.52</v>
      </c>
      <c r="AF25" s="115">
        <v>0</v>
      </c>
      <c r="AG25" s="114">
        <v>0.56926545698924724</v>
      </c>
      <c r="AH25" s="54">
        <v>0</v>
      </c>
      <c r="AI25" s="63">
        <f t="shared" si="7"/>
        <v>12.645533368444603</v>
      </c>
      <c r="AJ25" s="64">
        <v>0</v>
      </c>
      <c r="AK25" s="61">
        <v>196.12517753293938</v>
      </c>
      <c r="AL25" s="66">
        <v>0</v>
      </c>
      <c r="AM25" s="61">
        <v>249.59002364162677</v>
      </c>
      <c r="AS25" s="118"/>
      <c r="BA25" s="42"/>
      <c r="BB25" s="42"/>
    </row>
    <row r="26" spans="1:54" ht="15.75" x14ac:dyDescent="0.25">
      <c r="A26" s="25">
        <v>18</v>
      </c>
      <c r="B26" s="69">
        <v>110.64</v>
      </c>
      <c r="C26" s="51">
        <f t="shared" si="0"/>
        <v>62.614476550027298</v>
      </c>
      <c r="D26" s="52">
        <f t="shared" si="1"/>
        <v>64.356467894719231</v>
      </c>
      <c r="E26" s="59">
        <f t="shared" si="2"/>
        <v>-16.330944444746464</v>
      </c>
      <c r="F26" s="68">
        <v>134.35</v>
      </c>
      <c r="G26" s="52">
        <f t="shared" si="3"/>
        <v>67.972528493208898</v>
      </c>
      <c r="H26" s="52">
        <f t="shared" si="4"/>
        <v>61.08497861621192</v>
      </c>
      <c r="I26" s="53">
        <f t="shared" si="5"/>
        <v>5.2924928905791733</v>
      </c>
      <c r="J26" s="58">
        <v>0</v>
      </c>
      <c r="K26" s="81">
        <v>24.14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24.14</v>
      </c>
      <c r="R26" s="90">
        <v>0</v>
      </c>
      <c r="S26" s="84">
        <v>0</v>
      </c>
      <c r="T26" s="84">
        <v>0</v>
      </c>
      <c r="U26" s="84">
        <v>28.48</v>
      </c>
      <c r="V26" s="135">
        <v>0</v>
      </c>
      <c r="W26" s="136">
        <v>53.67</v>
      </c>
      <c r="X26" s="134">
        <f t="shared" si="10"/>
        <v>0</v>
      </c>
      <c r="Y26" s="92">
        <f t="shared" si="11"/>
        <v>82.15</v>
      </c>
      <c r="Z26" s="76">
        <v>0</v>
      </c>
      <c r="AA26" s="68">
        <v>0</v>
      </c>
      <c r="AB26" s="130">
        <v>0</v>
      </c>
      <c r="AC26" s="84">
        <v>48.93</v>
      </c>
      <c r="AD26" s="93">
        <f t="shared" si="12"/>
        <v>0</v>
      </c>
      <c r="AE26" s="52">
        <f t="shared" si="13"/>
        <v>48.93</v>
      </c>
      <c r="AF26" s="115">
        <v>0.19430577956989242</v>
      </c>
      <c r="AG26" s="114">
        <v>0.37495967741935482</v>
      </c>
      <c r="AH26" s="54">
        <f t="shared" si="6"/>
        <v>5.0981871110092811</v>
      </c>
      <c r="AI26" s="63">
        <f t="shared" si="7"/>
        <v>7.4340958778341815</v>
      </c>
      <c r="AJ26" s="64">
        <v>67.972528493208898</v>
      </c>
      <c r="AK26" s="61">
        <v>111.5444765500273</v>
      </c>
      <c r="AL26" s="125">
        <v>61.08497861621192</v>
      </c>
      <c r="AM26" s="61">
        <v>146.50646789471924</v>
      </c>
      <c r="AS26" s="118"/>
      <c r="BA26" s="42"/>
      <c r="BB26" s="42"/>
    </row>
    <row r="27" spans="1:54" ht="15.75" x14ac:dyDescent="0.25">
      <c r="A27" s="25">
        <v>19</v>
      </c>
      <c r="B27" s="69">
        <v>177.17000000000002</v>
      </c>
      <c r="C27" s="51">
        <f t="shared" si="0"/>
        <v>86.894068444481974</v>
      </c>
      <c r="D27" s="52">
        <f t="shared" si="1"/>
        <v>80.83526467505564</v>
      </c>
      <c r="E27" s="59">
        <f t="shared" si="2"/>
        <v>9.4406668804624729</v>
      </c>
      <c r="F27" s="68">
        <v>159.91999999999999</v>
      </c>
      <c r="G27" s="52">
        <f t="shared" si="3"/>
        <v>73.888938084077623</v>
      </c>
      <c r="H27" s="52">
        <f t="shared" si="4"/>
        <v>88.89508003492783</v>
      </c>
      <c r="I27" s="53">
        <f t="shared" si="5"/>
        <v>-2.8640181190054506</v>
      </c>
      <c r="J27" s="58">
        <v>9.74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9.74</v>
      </c>
      <c r="Q27" s="82">
        <f t="shared" si="9"/>
        <v>0</v>
      </c>
      <c r="R27" s="90">
        <v>0</v>
      </c>
      <c r="S27" s="84">
        <v>0</v>
      </c>
      <c r="T27" s="84">
        <v>0</v>
      </c>
      <c r="U27" s="84">
        <v>28.91</v>
      </c>
      <c r="V27" s="135">
        <v>0</v>
      </c>
      <c r="W27" s="136">
        <v>36.69</v>
      </c>
      <c r="X27" s="134">
        <f t="shared" si="10"/>
        <v>0</v>
      </c>
      <c r="Y27" s="92">
        <f t="shared" si="11"/>
        <v>65.599999999999994</v>
      </c>
      <c r="Z27" s="76">
        <v>0</v>
      </c>
      <c r="AA27" s="68">
        <v>0</v>
      </c>
      <c r="AB27" s="130">
        <v>0</v>
      </c>
      <c r="AC27" s="84">
        <v>90.07</v>
      </c>
      <c r="AD27" s="93">
        <f t="shared" si="12"/>
        <v>0</v>
      </c>
      <c r="AE27" s="52">
        <f t="shared" si="13"/>
        <v>90.07</v>
      </c>
      <c r="AF27" s="115">
        <v>0.4446754032258064</v>
      </c>
      <c r="AG27" s="114">
        <v>0.12459005376344086</v>
      </c>
      <c r="AH27" s="54">
        <f t="shared" si="6"/>
        <v>6.431306477768743</v>
      </c>
      <c r="AI27" s="63">
        <f t="shared" si="7"/>
        <v>9.3160768266990317</v>
      </c>
      <c r="AJ27" s="64">
        <v>73.888938084077623</v>
      </c>
      <c r="AK27" s="61">
        <v>176.96406844448197</v>
      </c>
      <c r="AL27" s="125">
        <v>88.89508003492783</v>
      </c>
      <c r="AM27" s="61">
        <v>146.43526467505563</v>
      </c>
      <c r="AS27" s="118"/>
      <c r="BA27" s="42"/>
      <c r="BB27" s="42"/>
    </row>
    <row r="28" spans="1:54" ht="15.75" x14ac:dyDescent="0.25">
      <c r="A28" s="25">
        <v>20</v>
      </c>
      <c r="B28" s="69">
        <v>219.47</v>
      </c>
      <c r="C28" s="51">
        <f t="shared" si="0"/>
        <v>83.060130332451408</v>
      </c>
      <c r="D28" s="52">
        <f t="shared" si="1"/>
        <v>126.46884509856969</v>
      </c>
      <c r="E28" s="59">
        <f t="shared" si="2"/>
        <v>9.9410245689789036</v>
      </c>
      <c r="F28" s="68">
        <v>144.16999999999999</v>
      </c>
      <c r="G28" s="52">
        <f t="shared" si="3"/>
        <v>79.598696633604817</v>
      </c>
      <c r="H28" s="52">
        <f t="shared" si="4"/>
        <v>70.130883476534706</v>
      </c>
      <c r="I28" s="53">
        <f t="shared" si="5"/>
        <v>-5.5595801101395423</v>
      </c>
      <c r="J28" s="58">
        <v>11.92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11.92</v>
      </c>
      <c r="Q28" s="82">
        <f t="shared" si="9"/>
        <v>0</v>
      </c>
      <c r="R28" s="90">
        <v>0</v>
      </c>
      <c r="S28" s="84">
        <v>0</v>
      </c>
      <c r="T28" s="84">
        <v>0</v>
      </c>
      <c r="U28" s="84">
        <v>27.94</v>
      </c>
      <c r="V28" s="135">
        <v>0</v>
      </c>
      <c r="W28" s="136">
        <v>4</v>
      </c>
      <c r="X28" s="134">
        <f t="shared" si="10"/>
        <v>0</v>
      </c>
      <c r="Y28" s="92">
        <f t="shared" si="11"/>
        <v>31.94</v>
      </c>
      <c r="Z28" s="76">
        <v>0</v>
      </c>
      <c r="AA28" s="68">
        <v>0</v>
      </c>
      <c r="AB28" s="130">
        <v>0</v>
      </c>
      <c r="AC28" s="84">
        <v>99.3</v>
      </c>
      <c r="AD28" s="93">
        <f t="shared" si="12"/>
        <v>0</v>
      </c>
      <c r="AE28" s="52">
        <f t="shared" si="13"/>
        <v>99.3</v>
      </c>
      <c r="AF28" s="115">
        <v>0.4446754032258064</v>
      </c>
      <c r="AG28" s="114">
        <v>0.12459005376344086</v>
      </c>
      <c r="AH28" s="54">
        <f t="shared" si="6"/>
        <v>5.9157444866346509</v>
      </c>
      <c r="AI28" s="63">
        <f t="shared" si="7"/>
        <v>9.8164345152154624</v>
      </c>
      <c r="AJ28" s="64">
        <v>79.598696633604817</v>
      </c>
      <c r="AK28" s="61">
        <v>182.3601303324514</v>
      </c>
      <c r="AL28" s="125">
        <v>70.130883476534706</v>
      </c>
      <c r="AM28" s="61">
        <v>158.40884509856969</v>
      </c>
      <c r="AS28" s="118"/>
      <c r="BA28" s="42"/>
      <c r="BB28" s="42"/>
    </row>
    <row r="29" spans="1:54" ht="15.75" x14ac:dyDescent="0.25">
      <c r="A29" s="25">
        <v>21</v>
      </c>
      <c r="B29" s="69">
        <v>218.17000000000002</v>
      </c>
      <c r="C29" s="51">
        <f t="shared" si="0"/>
        <v>82.615626909532693</v>
      </c>
      <c r="D29" s="52">
        <f t="shared" si="1"/>
        <v>125.67914823106332</v>
      </c>
      <c r="E29" s="59">
        <f t="shared" si="2"/>
        <v>9.875224859404014</v>
      </c>
      <c r="F29" s="68">
        <v>143.44999999999999</v>
      </c>
      <c r="G29" s="52">
        <f t="shared" si="3"/>
        <v>77.75575364614447</v>
      </c>
      <c r="H29" s="52">
        <f t="shared" si="4"/>
        <v>71.184979991122432</v>
      </c>
      <c r="I29" s="53">
        <f t="shared" si="5"/>
        <v>-5.4907336372669153</v>
      </c>
      <c r="J29" s="58">
        <v>11.82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11.82</v>
      </c>
      <c r="Q29" s="82">
        <f t="shared" si="9"/>
        <v>0</v>
      </c>
      <c r="R29" s="90">
        <v>0</v>
      </c>
      <c r="S29" s="84">
        <v>0</v>
      </c>
      <c r="T29" s="84">
        <v>0</v>
      </c>
      <c r="U29" s="84">
        <v>28.25</v>
      </c>
      <c r="V29" s="135">
        <v>0</v>
      </c>
      <c r="W29" s="136">
        <v>0</v>
      </c>
      <c r="X29" s="134">
        <f t="shared" si="10"/>
        <v>0</v>
      </c>
      <c r="Y29" s="92">
        <f t="shared" si="11"/>
        <v>28.25</v>
      </c>
      <c r="Z29" s="76">
        <v>0</v>
      </c>
      <c r="AA29" s="68">
        <v>0</v>
      </c>
      <c r="AB29" s="130">
        <v>0</v>
      </c>
      <c r="AC29" s="84">
        <v>101.94</v>
      </c>
      <c r="AD29" s="93">
        <f t="shared" si="12"/>
        <v>0</v>
      </c>
      <c r="AE29" s="52">
        <f t="shared" si="13"/>
        <v>101.94</v>
      </c>
      <c r="AF29" s="115">
        <v>0.4446754032258064</v>
      </c>
      <c r="AG29" s="114">
        <v>0.12459005376344086</v>
      </c>
      <c r="AH29" s="54">
        <f t="shared" si="6"/>
        <v>5.8845909595072783</v>
      </c>
      <c r="AI29" s="63">
        <f t="shared" si="7"/>
        <v>9.7506348056405727</v>
      </c>
      <c r="AJ29" s="64">
        <v>77.75575364614447</v>
      </c>
      <c r="AK29" s="61">
        <v>184.55562690953269</v>
      </c>
      <c r="AL29" s="125">
        <v>71.184979991122432</v>
      </c>
      <c r="AM29" s="61">
        <v>153.92914823106332</v>
      </c>
      <c r="AS29" s="118"/>
      <c r="BA29" s="42"/>
      <c r="BB29" s="42"/>
    </row>
    <row r="30" spans="1:54" ht="15.75" x14ac:dyDescent="0.25">
      <c r="A30" s="25">
        <v>22</v>
      </c>
      <c r="B30" s="69">
        <v>206.48000000000002</v>
      </c>
      <c r="C30" s="51">
        <f t="shared" si="0"/>
        <v>91.497187307225403</v>
      </c>
      <c r="D30" s="52">
        <f t="shared" si="1"/>
        <v>105.02526819610051</v>
      </c>
      <c r="E30" s="59">
        <f t="shared" si="2"/>
        <v>9.9575444966740889</v>
      </c>
      <c r="F30" s="68">
        <v>145.19999999999999</v>
      </c>
      <c r="G30" s="52">
        <f t="shared" si="3"/>
        <v>79.629190817630061</v>
      </c>
      <c r="H30" s="52">
        <f t="shared" si="4"/>
        <v>71.235558488341255</v>
      </c>
      <c r="I30" s="53">
        <f t="shared" si="5"/>
        <v>-5.6647493059713288</v>
      </c>
      <c r="J30" s="58">
        <v>12.07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12.07</v>
      </c>
      <c r="Q30" s="82">
        <f t="shared" si="9"/>
        <v>0</v>
      </c>
      <c r="R30" s="90">
        <v>0</v>
      </c>
      <c r="S30" s="84">
        <v>0</v>
      </c>
      <c r="T30" s="84">
        <v>0</v>
      </c>
      <c r="U30" s="84">
        <v>42.54</v>
      </c>
      <c r="V30" s="135">
        <v>0</v>
      </c>
      <c r="W30" s="136">
        <v>0</v>
      </c>
      <c r="X30" s="134">
        <f t="shared" si="10"/>
        <v>0</v>
      </c>
      <c r="Y30" s="92">
        <f t="shared" si="11"/>
        <v>42.54</v>
      </c>
      <c r="Z30" s="76">
        <v>0</v>
      </c>
      <c r="AA30" s="68">
        <v>0</v>
      </c>
      <c r="AB30" s="130">
        <v>0</v>
      </c>
      <c r="AC30" s="84">
        <v>102.28</v>
      </c>
      <c r="AD30" s="93">
        <f t="shared" si="12"/>
        <v>0</v>
      </c>
      <c r="AE30" s="52">
        <f t="shared" si="13"/>
        <v>102.28</v>
      </c>
      <c r="AF30" s="115">
        <v>0.4446754032258064</v>
      </c>
      <c r="AG30" s="114">
        <v>0.12459005376344086</v>
      </c>
      <c r="AH30" s="54">
        <f t="shared" si="6"/>
        <v>5.9605752908028649</v>
      </c>
      <c r="AI30" s="63">
        <f t="shared" si="7"/>
        <v>9.8329544429106477</v>
      </c>
      <c r="AJ30" s="64">
        <v>79.629190817630061</v>
      </c>
      <c r="AK30" s="61">
        <v>193.7771873072254</v>
      </c>
      <c r="AL30" s="125">
        <v>71.235558488341255</v>
      </c>
      <c r="AM30" s="61">
        <v>147.5652681961005</v>
      </c>
      <c r="AS30" s="118"/>
      <c r="BA30" s="42"/>
      <c r="BB30" s="42"/>
    </row>
    <row r="31" spans="1:54" ht="15.75" x14ac:dyDescent="0.25">
      <c r="A31" s="25">
        <v>23</v>
      </c>
      <c r="B31" s="69">
        <v>204.61</v>
      </c>
      <c r="C31" s="51">
        <f t="shared" si="0"/>
        <v>86.618315463529257</v>
      </c>
      <c r="D31" s="52">
        <f t="shared" si="1"/>
        <v>108.03666002878288</v>
      </c>
      <c r="E31" s="59">
        <f t="shared" si="2"/>
        <v>9.9550245076878952</v>
      </c>
      <c r="F31" s="68">
        <v>142.25</v>
      </c>
      <c r="G31" s="52">
        <f t="shared" si="3"/>
        <v>77.207265980556897</v>
      </c>
      <c r="H31" s="52">
        <f t="shared" si="4"/>
        <v>70.588678140255709</v>
      </c>
      <c r="I31" s="53">
        <f t="shared" si="5"/>
        <v>-5.5459441208125888</v>
      </c>
      <c r="J31" s="58">
        <v>11.83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11.83</v>
      </c>
      <c r="Q31" s="82">
        <f t="shared" si="9"/>
        <v>0</v>
      </c>
      <c r="R31" s="90">
        <v>0</v>
      </c>
      <c r="S31" s="84">
        <v>0</v>
      </c>
      <c r="T31" s="84">
        <v>0</v>
      </c>
      <c r="U31" s="84">
        <v>41.88</v>
      </c>
      <c r="V31" s="135">
        <v>0</v>
      </c>
      <c r="W31" s="136">
        <v>0</v>
      </c>
      <c r="X31" s="134">
        <f t="shared" si="10"/>
        <v>0</v>
      </c>
      <c r="Y31" s="92">
        <f t="shared" si="11"/>
        <v>41.88</v>
      </c>
      <c r="Z31" s="76">
        <v>0</v>
      </c>
      <c r="AA31" s="68">
        <v>0</v>
      </c>
      <c r="AB31" s="130">
        <v>0</v>
      </c>
      <c r="AC31" s="84">
        <v>104.72</v>
      </c>
      <c r="AD31" s="93">
        <f t="shared" si="12"/>
        <v>0</v>
      </c>
      <c r="AE31" s="52">
        <f t="shared" si="13"/>
        <v>104.72</v>
      </c>
      <c r="AF31" s="115">
        <v>0.4446754032258064</v>
      </c>
      <c r="AG31" s="114">
        <v>0.12459005376344086</v>
      </c>
      <c r="AH31" s="54">
        <f t="shared" si="6"/>
        <v>5.8393804759616046</v>
      </c>
      <c r="AI31" s="63">
        <f t="shared" si="7"/>
        <v>9.8304344539244539</v>
      </c>
      <c r="AJ31" s="64">
        <v>77.207265980556897</v>
      </c>
      <c r="AK31" s="61">
        <v>191.33831546352926</v>
      </c>
      <c r="AL31" s="125">
        <v>70.588678140255709</v>
      </c>
      <c r="AM31" s="61">
        <v>149.91666002878287</v>
      </c>
      <c r="AS31" s="118"/>
      <c r="BA31" s="42"/>
      <c r="BB31" s="42"/>
    </row>
    <row r="32" spans="1:54" ht="16.5" thickBot="1" x14ac:dyDescent="0.3">
      <c r="A32" s="26">
        <v>24</v>
      </c>
      <c r="B32" s="70">
        <v>168.73000000000002</v>
      </c>
      <c r="C32" s="55">
        <f t="shared" si="0"/>
        <v>69.363633575179165</v>
      </c>
      <c r="D32" s="52">
        <f t="shared" si="1"/>
        <v>113.78885981936401</v>
      </c>
      <c r="E32" s="59">
        <f t="shared" si="2"/>
        <v>-14.422493394543181</v>
      </c>
      <c r="F32" s="71">
        <v>153.46</v>
      </c>
      <c r="G32" s="56">
        <f t="shared" si="3"/>
        <v>72.391152074675318</v>
      </c>
      <c r="H32" s="52">
        <f t="shared" si="4"/>
        <v>74.808347029335209</v>
      </c>
      <c r="I32" s="53">
        <f t="shared" si="5"/>
        <v>6.2605008959894857</v>
      </c>
      <c r="J32" s="58">
        <v>0</v>
      </c>
      <c r="K32" s="81">
        <v>23.92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23.92</v>
      </c>
      <c r="R32" s="90">
        <v>0</v>
      </c>
      <c r="S32" s="84">
        <v>0</v>
      </c>
      <c r="T32" s="84">
        <v>0</v>
      </c>
      <c r="U32" s="84">
        <v>42.47</v>
      </c>
      <c r="V32" s="137">
        <v>0</v>
      </c>
      <c r="W32" s="138">
        <v>0</v>
      </c>
      <c r="X32" s="134">
        <f t="shared" si="10"/>
        <v>0</v>
      </c>
      <c r="Y32" s="92">
        <f t="shared" si="11"/>
        <v>42.47</v>
      </c>
      <c r="Z32" s="71">
        <v>0</v>
      </c>
      <c r="AA32" s="133">
        <v>0</v>
      </c>
      <c r="AB32" s="131">
        <v>0</v>
      </c>
      <c r="AC32" s="91">
        <v>99.75</v>
      </c>
      <c r="AD32" s="93">
        <f t="shared" si="12"/>
        <v>0</v>
      </c>
      <c r="AE32" s="52">
        <f t="shared" si="13"/>
        <v>99.75</v>
      </c>
      <c r="AF32" s="115">
        <v>0.4446754032258064</v>
      </c>
      <c r="AG32" s="114">
        <v>0.12459005376344086</v>
      </c>
      <c r="AH32" s="54">
        <f t="shared" si="6"/>
        <v>5.815825492763679</v>
      </c>
      <c r="AI32" s="63">
        <f t="shared" si="7"/>
        <v>9.372916551693379</v>
      </c>
      <c r="AJ32" s="65">
        <v>72.391152074675318</v>
      </c>
      <c r="AK32" s="62">
        <v>169.11363357517916</v>
      </c>
      <c r="AL32" s="126">
        <v>74.808347029335209</v>
      </c>
      <c r="AM32" s="62">
        <v>156.25885981936401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261.17</v>
      </c>
      <c r="C33" s="40">
        <f t="shared" ref="C33:AE33" si="14">MAX(C9:C32)</f>
        <v>122.24271304044886</v>
      </c>
      <c r="D33" s="40">
        <f t="shared" si="14"/>
        <v>188.76417248758912</v>
      </c>
      <c r="E33" s="40">
        <f t="shared" si="14"/>
        <v>9.9575444966740889</v>
      </c>
      <c r="F33" s="40">
        <f t="shared" si="14"/>
        <v>184.76</v>
      </c>
      <c r="G33" s="40">
        <f t="shared" si="14"/>
        <v>92.012847242902396</v>
      </c>
      <c r="H33" s="40">
        <f t="shared" si="14"/>
        <v>88.89508003492783</v>
      </c>
      <c r="I33" s="40">
        <f t="shared" si="14"/>
        <v>9.9336838714803459</v>
      </c>
      <c r="J33" s="40">
        <f t="shared" si="14"/>
        <v>12.07</v>
      </c>
      <c r="K33" s="40">
        <f t="shared" si="14"/>
        <v>24.14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12.07</v>
      </c>
      <c r="Q33" s="40">
        <f t="shared" si="14"/>
        <v>24.14</v>
      </c>
      <c r="R33" s="40">
        <f t="shared" si="14"/>
        <v>0</v>
      </c>
      <c r="S33" s="40">
        <f t="shared" si="14"/>
        <v>36.11</v>
      </c>
      <c r="T33" s="40">
        <f t="shared" si="14"/>
        <v>0</v>
      </c>
      <c r="U33" s="40">
        <f t="shared" si="14"/>
        <v>42.54</v>
      </c>
      <c r="V33" s="40">
        <f t="shared" si="14"/>
        <v>0</v>
      </c>
      <c r="W33" s="40">
        <f t="shared" si="14"/>
        <v>64.23</v>
      </c>
      <c r="X33" s="40">
        <f t="shared" si="14"/>
        <v>0</v>
      </c>
      <c r="Y33" s="40">
        <f t="shared" si="14"/>
        <v>124.91</v>
      </c>
      <c r="Z33" s="40"/>
      <c r="AA33" s="40"/>
      <c r="AB33" s="40"/>
      <c r="AC33" s="40"/>
      <c r="AD33" s="40">
        <f t="shared" si="14"/>
        <v>74.83</v>
      </c>
      <c r="AE33" s="40">
        <f t="shared" si="14"/>
        <v>104.72</v>
      </c>
      <c r="AF33" s="40">
        <f t="shared" ref="AF33:AM33" si="15">MAX(AF9:AF32)</f>
        <v>0.4446754032258064</v>
      </c>
      <c r="AG33" s="40">
        <f t="shared" si="15"/>
        <v>0.56926545698924724</v>
      </c>
      <c r="AH33" s="40">
        <f t="shared" si="15"/>
        <v>9.7393780919104529</v>
      </c>
      <c r="AI33" s="40">
        <f t="shared" si="15"/>
        <v>12.702932042061093</v>
      </c>
      <c r="AJ33" s="40">
        <f t="shared" si="15"/>
        <v>165.89088739016222</v>
      </c>
      <c r="AK33" s="40">
        <f t="shared" si="15"/>
        <v>204.54271304044886</v>
      </c>
      <c r="AL33" s="40">
        <f t="shared" si="15"/>
        <v>88.89508003492783</v>
      </c>
      <c r="AM33" s="127">
        <f t="shared" si="15"/>
        <v>264.70417248758912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176.77530612244902</v>
      </c>
      <c r="C34" s="41">
        <f t="shared" ref="C34:AE34" si="16">AVERAGE(C9:C33,C9:C32)</f>
        <v>68.85537655091575</v>
      </c>
      <c r="D34" s="41">
        <f t="shared" si="16"/>
        <v>117.25508981225204</v>
      </c>
      <c r="E34" s="41">
        <f t="shared" si="16"/>
        <v>-8.114865750418554</v>
      </c>
      <c r="F34" s="41">
        <f t="shared" si="16"/>
        <v>87.484897959183684</v>
      </c>
      <c r="G34" s="41">
        <f t="shared" si="16"/>
        <v>44.709813674769087</v>
      </c>
      <c r="H34" s="41">
        <f t="shared" si="16"/>
        <v>40.92207415687831</v>
      </c>
      <c r="I34" s="41">
        <f t="shared" si="16"/>
        <v>1.9771246407875189</v>
      </c>
      <c r="J34" s="41">
        <f t="shared" si="16"/>
        <v>2.5883673469387753</v>
      </c>
      <c r="K34" s="41">
        <f t="shared" si="16"/>
        <v>18.214285714285708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2.5883673469387753</v>
      </c>
      <c r="Q34" s="41">
        <f t="shared" si="16"/>
        <v>18.214285714285708</v>
      </c>
      <c r="R34" s="41">
        <f t="shared" si="16"/>
        <v>0</v>
      </c>
      <c r="S34" s="41">
        <f t="shared" si="16"/>
        <v>9.6602040816326529</v>
      </c>
      <c r="T34" s="41">
        <f t="shared" si="16"/>
        <v>0</v>
      </c>
      <c r="U34" s="41">
        <f t="shared" si="16"/>
        <v>19.168571428571429</v>
      </c>
      <c r="V34" s="41">
        <f t="shared" si="16"/>
        <v>0</v>
      </c>
      <c r="W34" s="41">
        <f t="shared" si="16"/>
        <v>48.225918367346949</v>
      </c>
      <c r="X34" s="41">
        <f t="shared" si="16"/>
        <v>0</v>
      </c>
      <c r="Y34" s="41">
        <f t="shared" si="16"/>
        <v>76.68795918367347</v>
      </c>
      <c r="Z34" s="41">
        <f>AVERAGE(Z9:Z33,Z9:Z32)</f>
        <v>0</v>
      </c>
      <c r="AA34" s="41">
        <f>AVERAGE(AA9:AA33,AA9:AA32)</f>
        <v>3.4833333333333329</v>
      </c>
      <c r="AB34" s="41">
        <f>AVERAGE(AB9:AB33,AB9:AB32)</f>
        <v>18.476666666666667</v>
      </c>
      <c r="AC34" s="41">
        <f t="shared" si="16"/>
        <v>59.706666666666671</v>
      </c>
      <c r="AD34" s="41">
        <f t="shared" si="16"/>
        <v>19.626734693877555</v>
      </c>
      <c r="AE34" s="41">
        <f t="shared" si="16"/>
        <v>64.037551020408173</v>
      </c>
      <c r="AF34" s="41">
        <f t="shared" ref="AF34:AM34" si="17">AVERAGE(AF9:AF33,AF9:AF32)</f>
        <v>0.17349104399824442</v>
      </c>
      <c r="AG34" s="41">
        <f t="shared" si="17"/>
        <v>0.40484942122010098</v>
      </c>
      <c r="AH34" s="41">
        <f t="shared" si="17"/>
        <v>4.1507839972720486</v>
      </c>
      <c r="AI34" s="41">
        <f t="shared" si="17"/>
        <v>9.2695634610629067</v>
      </c>
      <c r="AJ34" s="41">
        <f t="shared" si="17"/>
        <v>64.3171206165499</v>
      </c>
      <c r="AK34" s="41">
        <f t="shared" si="17"/>
        <v>132.43537655091572</v>
      </c>
      <c r="AL34" s="41">
        <f t="shared" si="17"/>
        <v>40.92207415687831</v>
      </c>
      <c r="AM34" s="128">
        <f t="shared" si="17"/>
        <v>192.94366124082339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7" t="s">
        <v>15</v>
      </c>
      <c r="B36" s="158"/>
      <c r="C36" s="158"/>
      <c r="D36" s="158"/>
      <c r="E36" s="158"/>
      <c r="F36" s="159"/>
      <c r="G36" s="111"/>
      <c r="H36" s="142" t="s">
        <v>95</v>
      </c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142" t="s">
        <v>96</v>
      </c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3"/>
      <c r="AK36" s="144"/>
      <c r="AL36" s="142" t="s">
        <v>97</v>
      </c>
      <c r="AM36" s="143"/>
      <c r="AN36" s="143"/>
      <c r="AO36" s="143"/>
      <c r="AP36" s="143"/>
      <c r="AQ36" s="143"/>
      <c r="AR36" s="143"/>
      <c r="AS36" s="144"/>
    </row>
    <row r="37" spans="1:45" ht="23.25" customHeight="1" x14ac:dyDescent="0.25">
      <c r="A37" s="147" t="s">
        <v>94</v>
      </c>
      <c r="B37" s="148"/>
      <c r="C37" s="148"/>
      <c r="D37" s="147" t="s">
        <v>101</v>
      </c>
      <c r="E37" s="148"/>
      <c r="F37" s="149"/>
      <c r="G37" s="112"/>
      <c r="H37" s="146" t="s">
        <v>19</v>
      </c>
      <c r="I37" s="140"/>
      <c r="J37" s="140"/>
      <c r="K37" s="140"/>
      <c r="L37" s="145"/>
      <c r="M37" s="139" t="s">
        <v>17</v>
      </c>
      <c r="N37" s="140"/>
      <c r="O37" s="140"/>
      <c r="P37" s="140"/>
      <c r="Q37" s="145"/>
      <c r="R37" s="139" t="s">
        <v>18</v>
      </c>
      <c r="S37" s="140"/>
      <c r="T37" s="140"/>
      <c r="U37" s="140"/>
      <c r="V37" s="141"/>
      <c r="W37" s="146" t="s">
        <v>98</v>
      </c>
      <c r="X37" s="140"/>
      <c r="Y37" s="140"/>
      <c r="Z37" s="140"/>
      <c r="AA37" s="145"/>
      <c r="AB37" s="139" t="s">
        <v>16</v>
      </c>
      <c r="AC37" s="140"/>
      <c r="AD37" s="140"/>
      <c r="AE37" s="140"/>
      <c r="AF37" s="145"/>
      <c r="AG37" s="139" t="s">
        <v>74</v>
      </c>
      <c r="AH37" s="140"/>
      <c r="AI37" s="140"/>
      <c r="AJ37" s="140"/>
      <c r="AK37" s="141"/>
      <c r="AL37" s="146" t="s">
        <v>93</v>
      </c>
      <c r="AM37" s="140"/>
      <c r="AN37" s="140"/>
      <c r="AO37" s="145"/>
      <c r="AP37" s="139" t="s">
        <v>99</v>
      </c>
      <c r="AQ37" s="140"/>
      <c r="AR37" s="140"/>
      <c r="AS37" s="141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5"/>
      <c r="H38" s="96" t="s">
        <v>24</v>
      </c>
      <c r="I38" s="6"/>
      <c r="J38" s="219">
        <v>499</v>
      </c>
      <c r="K38" s="218"/>
      <c r="L38" s="8" t="s">
        <v>21</v>
      </c>
      <c r="M38" s="5" t="s">
        <v>24</v>
      </c>
      <c r="N38" s="6"/>
      <c r="O38" s="110">
        <v>0</v>
      </c>
      <c r="P38" s="109"/>
      <c r="Q38" s="8" t="s">
        <v>21</v>
      </c>
      <c r="R38" s="96" t="s">
        <v>24</v>
      </c>
      <c r="S38" s="6"/>
      <c r="T38" s="110">
        <v>0</v>
      </c>
      <c r="U38" s="109"/>
      <c r="V38" s="8" t="s">
        <v>21</v>
      </c>
      <c r="W38" s="96" t="s">
        <v>24</v>
      </c>
      <c r="X38" s="6"/>
      <c r="Y38" s="219">
        <v>209.8</v>
      </c>
      <c r="Z38" s="218"/>
      <c r="AA38" s="8" t="s">
        <v>21</v>
      </c>
      <c r="AB38" s="5" t="s">
        <v>23</v>
      </c>
      <c r="AC38" s="30"/>
      <c r="AD38" s="219">
        <v>482.3</v>
      </c>
      <c r="AE38" s="218"/>
      <c r="AF38" s="7" t="s">
        <v>21</v>
      </c>
      <c r="AG38" s="5" t="s">
        <v>24</v>
      </c>
      <c r="AH38" s="6"/>
      <c r="AI38" s="219">
        <v>1181.3699999999999</v>
      </c>
      <c r="AJ38" s="218"/>
      <c r="AK38" s="97" t="s">
        <v>21</v>
      </c>
      <c r="AL38" s="96" t="s">
        <v>24</v>
      </c>
      <c r="AM38" s="218">
        <v>76.5</v>
      </c>
      <c r="AN38" s="220"/>
      <c r="AO38" s="8" t="s">
        <v>21</v>
      </c>
      <c r="AP38" s="5" t="s">
        <v>24</v>
      </c>
      <c r="AQ38" s="218">
        <v>1643</v>
      </c>
      <c r="AR38" s="218"/>
      <c r="AS38" s="107" t="s">
        <v>21</v>
      </c>
    </row>
    <row r="39" spans="1:45" ht="15.75" thickBot="1" x14ac:dyDescent="0.3">
      <c r="A39" s="9" t="s">
        <v>22</v>
      </c>
      <c r="B39" s="10">
        <v>2119.66</v>
      </c>
      <c r="C39" s="11" t="s">
        <v>21</v>
      </c>
      <c r="D39" s="9" t="s">
        <v>71</v>
      </c>
      <c r="E39" s="10">
        <v>4143</v>
      </c>
      <c r="F39" s="12" t="s">
        <v>21</v>
      </c>
      <c r="G39" s="95"/>
      <c r="H39" s="98" t="s">
        <v>25</v>
      </c>
      <c r="I39" s="99"/>
      <c r="J39" s="100">
        <v>24.14</v>
      </c>
      <c r="K39" s="101" t="s">
        <v>62</v>
      </c>
      <c r="L39" s="102">
        <v>0.33333333333333331</v>
      </c>
      <c r="M39" s="103" t="s">
        <v>25</v>
      </c>
      <c r="N39" s="99"/>
      <c r="O39" s="100">
        <v>0</v>
      </c>
      <c r="P39" s="101" t="s">
        <v>62</v>
      </c>
      <c r="Q39" s="102">
        <v>0</v>
      </c>
      <c r="R39" s="98" t="s">
        <v>25</v>
      </c>
      <c r="S39" s="99"/>
      <c r="T39" s="100">
        <v>0</v>
      </c>
      <c r="U39" s="99" t="s">
        <v>62</v>
      </c>
      <c r="V39" s="105">
        <v>0</v>
      </c>
      <c r="W39" s="98" t="s">
        <v>25</v>
      </c>
      <c r="X39" s="99"/>
      <c r="Y39" s="100">
        <v>36.11</v>
      </c>
      <c r="Z39" s="99" t="s">
        <v>62</v>
      </c>
      <c r="AA39" s="105">
        <v>0.54166666666666663</v>
      </c>
      <c r="AB39" s="103" t="s">
        <v>25</v>
      </c>
      <c r="AC39" s="106"/>
      <c r="AD39" s="100">
        <v>44.43</v>
      </c>
      <c r="AE39" s="101" t="s">
        <v>72</v>
      </c>
      <c r="AF39" s="105">
        <v>0.87430555555555556</v>
      </c>
      <c r="AG39" s="103" t="s">
        <v>25</v>
      </c>
      <c r="AH39" s="99"/>
      <c r="AI39" s="100">
        <v>64.23</v>
      </c>
      <c r="AJ39" s="99" t="s">
        <v>77</v>
      </c>
      <c r="AK39" s="104">
        <v>0.25</v>
      </c>
      <c r="AL39" s="98" t="s">
        <v>25</v>
      </c>
      <c r="AM39" s="99">
        <v>14.7</v>
      </c>
      <c r="AN39" s="100" t="s">
        <v>77</v>
      </c>
      <c r="AO39" s="108">
        <v>0.58333333333333337</v>
      </c>
      <c r="AP39" s="103" t="s">
        <v>25</v>
      </c>
      <c r="AQ39" s="99">
        <v>104.72</v>
      </c>
      <c r="AR39" s="101" t="s">
        <v>72</v>
      </c>
      <c r="AS39" s="104">
        <v>0.95833333333333337</v>
      </c>
    </row>
    <row r="40" spans="1:45" ht="16.5" thickTop="1" thickBot="1" x14ac:dyDescent="0.3">
      <c r="AM40" s="129"/>
    </row>
    <row r="41" spans="1:45" ht="24" customHeight="1" thickTop="1" thickBot="1" x14ac:dyDescent="0.3">
      <c r="A41" s="167" t="s">
        <v>26</v>
      </c>
      <c r="B41" s="167"/>
      <c r="C41" s="167"/>
      <c r="D41" s="168"/>
      <c r="E41" s="169" t="s">
        <v>27</v>
      </c>
      <c r="F41" s="170"/>
      <c r="G41" s="171"/>
    </row>
    <row r="42" spans="1:45" ht="25.5" customHeight="1" thickTop="1" thickBot="1" x14ac:dyDescent="0.3">
      <c r="A42" s="172" t="s">
        <v>28</v>
      </c>
      <c r="B42" s="173"/>
      <c r="C42" s="173"/>
      <c r="D42" s="174"/>
      <c r="E42" s="43">
        <v>508.57</v>
      </c>
      <c r="F42" s="44" t="s">
        <v>69</v>
      </c>
      <c r="G42" s="47">
        <v>0.91666666666666663</v>
      </c>
    </row>
    <row r="43" spans="1:45" ht="32.25" customHeight="1" thickBot="1" x14ac:dyDescent="0.3">
      <c r="A43" s="175" t="s">
        <v>70</v>
      </c>
      <c r="B43" s="176"/>
      <c r="C43" s="176"/>
      <c r="D43" s="177"/>
      <c r="E43" s="77" t="s">
        <v>75</v>
      </c>
      <c r="F43" s="78"/>
      <c r="G43" s="79">
        <v>42.54</v>
      </c>
    </row>
    <row r="44" spans="1:45" ht="32.25" customHeight="1" thickBot="1" x14ac:dyDescent="0.3">
      <c r="A44" s="175" t="s">
        <v>29</v>
      </c>
      <c r="B44" s="176"/>
      <c r="C44" s="176"/>
      <c r="D44" s="177"/>
      <c r="E44" s="77" t="s">
        <v>76</v>
      </c>
      <c r="F44" s="78"/>
      <c r="G44" s="79">
        <v>102.28</v>
      </c>
    </row>
    <row r="45" spans="1:45" ht="29.25" customHeight="1" thickBot="1" x14ac:dyDescent="0.3">
      <c r="A45" s="178" t="s">
        <v>30</v>
      </c>
      <c r="B45" s="179"/>
      <c r="C45" s="179"/>
      <c r="D45" s="180"/>
      <c r="E45" s="45">
        <v>272.57</v>
      </c>
      <c r="F45" s="83" t="s">
        <v>72</v>
      </c>
      <c r="G45" s="48">
        <v>0.66666666666666663</v>
      </c>
    </row>
    <row r="46" spans="1:45" ht="34.5" customHeight="1" thickBot="1" x14ac:dyDescent="0.3">
      <c r="A46" s="160" t="s">
        <v>31</v>
      </c>
      <c r="B46" s="161"/>
      <c r="C46" s="161"/>
      <c r="D46" s="162"/>
      <c r="E46" s="46">
        <v>282.44</v>
      </c>
      <c r="F46" s="80" t="s">
        <v>72</v>
      </c>
      <c r="G46" s="60">
        <v>0.91666666666666663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C56" t="s">
        <v>105</v>
      </c>
    </row>
    <row r="57" spans="1:44" x14ac:dyDescent="0.25">
      <c r="A57" s="37" t="s">
        <v>65</v>
      </c>
      <c r="C57" t="s">
        <v>106</v>
      </c>
    </row>
    <row r="58" spans="1:44" x14ac:dyDescent="0.25">
      <c r="A58" s="37" t="s">
        <v>66</v>
      </c>
      <c r="C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</row>
    <row r="80" spans="39:41" x14ac:dyDescent="0.25">
      <c r="AM80" s="163"/>
      <c r="AN80" s="163"/>
      <c r="AO80" s="163"/>
    </row>
    <row r="81" spans="39:41" x14ac:dyDescent="0.25">
      <c r="AM81" s="163"/>
      <c r="AN81" s="163"/>
      <c r="AO81" s="163"/>
    </row>
    <row r="82" spans="39:41" ht="15.75" customHeight="1" x14ac:dyDescent="0.25">
      <c r="AM82" s="94"/>
      <c r="AN82" s="94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 MAR 23 </vt:lpstr>
      <vt:lpstr>'25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2023-03-27T10:45:26Z</dcterms:modified>
</cp:coreProperties>
</file>