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3-MARS 2023\"/>
    </mc:Choice>
  </mc:AlternateContent>
  <xr:revisionPtr revIDLastSave="0" documentId="13_ncr:1_{56654196-BB6B-418F-85C7-83CAC72C2590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26 JAN 23 " sheetId="3" r:id="rId1"/>
  </sheets>
  <externalReferences>
    <externalReference r:id="rId2"/>
  </externalReferences>
  <definedNames>
    <definedName name="_xlnm.Print_Area" localSheetId="0">'26 JAN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<sst xmlns="http://schemas.openxmlformats.org/spreadsheetml/2006/main" count="141" uniqueCount="108">
  <si>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</si>
  <si>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</si>
  <si>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</si>
  <si>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</si>
  <si>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</si>
  <si>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</si>
  <si>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</si>
  <si>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</si>
  <si>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</si>
  <si>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</si>
  <si>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</si>
  <si>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</si>
  <si>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</si>
  <si>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</si>
  <si>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</si>
  <si>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</si>
  <si>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</si>
  <si>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</si>
  <si>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</si>
  <si>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</si>
  <si>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</si>
  <si>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</si>
  <si>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</si>
  <si>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</si>
  <si>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</si>
  <si>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</si>
  <si>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</si>
  <si>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</si>
  <si>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</si>
  <si>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</si>
  <si>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</si>
  <si>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</si>
  <si>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</si>
  <si>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</si>
  <si>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</si>
  <si>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</si>
  <si>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</si>
  <si>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</si>
  <si>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</si>
  <si>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</si>
  <si>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</si>
  <si>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</si>
  <si>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</si>
  <si>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</si>
  <si>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</si>
  <si>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</si>
  <si>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</si>
  <si>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</si>
  <si>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</si>
  <si>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</si>
  <si>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</si>
  <si>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</si>
  <si>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</si>
  <si>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</si>
  <si>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</si>
  <si>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</si>
  <si>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</si>
  <si>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</si>
  <si>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</si>
  <si>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</si>
  <si>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</si>
  <si>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</si>
  <si>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</si>
  <si>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</si>
  <si>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</si>
  <si>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</si>
  <si>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</si>
  <si>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</si>
  <si>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</si>
  <si>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</si>
  <si>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</si>
  <si>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</si>
  <si>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</si>
  <si>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</si>
  <si>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</si>
  <si>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</si>
  <si>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</si>
  <si>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</si>
  <si>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</si>
  <si>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</si>
  <si>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</si>
  <si>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</si>
  <si>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</si>
  <si>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</si>
  <si>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</si>
  <si>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</si>
  <si>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</si>
  <si>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</si>
  <si>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</si>
  <si>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</si>
  <si>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</si>
  <si>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</si>
  <si>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</si>
  <si>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</si>
  <si>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</si>
  <si>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</si>
  <si>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</si>
  <si>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</si>
  <si>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</si>
  <si>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</si>
  <si>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</si>
  <si>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</si>
  <si>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</si>
  <si>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</si>
  <si>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</si>
  <si>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BOKO ET MONTCHO</t>
  </si>
  <si>
    <t>DOSSA ET TAGBA</t>
  </si>
  <si>
    <t>TAGBA ET DOSSA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</si>
</sst>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'26 JAN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JAN 23 '!$B$9:$B$32</c:f>
              <c:numCache>
                <c:formatCode>General</c:formatCode>
                <c:ptCount val="24"/>
                <c:pt idx="0">
                  <c:v>155.23000000000002</c:v>
                </c:pt>
                <c:pt idx="1">
                  <c:v>143.87</c:v>
                </c:pt>
                <c:pt idx="2">
                  <c:v>137.1</c:v>
                </c:pt>
                <c:pt idx="3">
                  <c:v>131.13999999999999</c:v>
                </c:pt>
                <c:pt idx="4">
                  <c:v>136.98000000000002</c:v>
                </c:pt>
                <c:pt idx="5">
                  <c:v>119.22</c:v>
                </c:pt>
                <c:pt idx="6">
                  <c:v>185.09</c:v>
                </c:pt>
                <c:pt idx="7">
                  <c:v>184.76999999999998</c:v>
                </c:pt>
                <c:pt idx="8">
                  <c:v>193.41</c:v>
                </c:pt>
                <c:pt idx="9">
                  <c:v>194.7</c:v>
                </c:pt>
                <c:pt idx="10">
                  <c:v>213.03</c:v>
                </c:pt>
                <c:pt idx="11">
                  <c:v>197.05</c:v>
                </c:pt>
                <c:pt idx="12">
                  <c:v>154.28</c:v>
                </c:pt>
                <c:pt idx="13">
                  <c:v>170.57</c:v>
                </c:pt>
                <c:pt idx="14">
                  <c:v>173.79</c:v>
                </c:pt>
                <c:pt idx="15">
                  <c:v>169.69</c:v>
                </c:pt>
                <c:pt idx="16">
                  <c:v>151.70999999999998</c:v>
                </c:pt>
                <c:pt idx="17">
                  <c:v>191.34</c:v>
                </c:pt>
                <c:pt idx="18">
                  <c:v>163.82</c:v>
                </c:pt>
                <c:pt idx="19">
                  <c:v>168.32999999999998</c:v>
                </c:pt>
                <c:pt idx="20">
                  <c:v>175.51</c:v>
                </c:pt>
                <c:pt idx="21">
                  <c:v>206.11</c:v>
                </c:pt>
                <c:pt idx="22">
                  <c:v>168.51</c:v>
                </c:pt>
                <c:pt idx="23">
                  <c:v>155.44999999999999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'26 JAN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JAN 23 '!$C$9:$C$32</c:f>
              <c:numCache>
                <c:formatCode>General</c:formatCode>
                <c:ptCount val="24"/>
                <c:pt idx="0">
                  <c:v>62.904979570041846</c:v>
                </c:pt>
                <c:pt idx="1">
                  <c:v>52.023055390882973</c:v>
                </c:pt>
                <c:pt idx="2">
                  <c:v>53.056521900939842</c:v>
                </c:pt>
                <c:pt idx="3">
                  <c:v>47.76897664209865</c:v>
                </c:pt>
                <c:pt idx="4">
                  <c:v>49.035228740045284</c:v>
                </c:pt>
                <c:pt idx="5">
                  <c:v>27.511718890363767</c:v>
                </c:pt>
                <c:pt idx="6">
                  <c:v>68.771921940111525</c:v>
                </c:pt>
                <c:pt idx="7">
                  <c:v>74.681060086570767</c:v>
                </c:pt>
                <c:pt idx="8">
                  <c:v>83.937244375945909</c:v>
                </c:pt>
                <c:pt idx="9">
                  <c:v>79.262553403982452</c:v>
                </c:pt>
                <c:pt idx="10">
                  <c:v>108.08954042228802</c:v>
                </c:pt>
                <c:pt idx="11">
                  <c:v>83.14009764649235</c:v>
                </c:pt>
                <c:pt idx="12">
                  <c:v>58.174538998029576</c:v>
                </c:pt>
                <c:pt idx="13">
                  <c:v>62.749170032909205</c:v>
                </c:pt>
                <c:pt idx="14">
                  <c:v>69.175141288231274</c:v>
                </c:pt>
                <c:pt idx="15">
                  <c:v>75.128594075647044</c:v>
                </c:pt>
                <c:pt idx="16">
                  <c:v>71.783303446002407</c:v>
                </c:pt>
                <c:pt idx="17">
                  <c:v>62.561356909923724</c:v>
                </c:pt>
                <c:pt idx="18">
                  <c:v>42.938576502879073</c:v>
                </c:pt>
                <c:pt idx="19">
                  <c:v>79.396454191751857</c:v>
                </c:pt>
                <c:pt idx="20">
                  <c:v>79.931942085988311</c:v>
                </c:pt>
                <c:pt idx="21">
                  <c:v>100.9691468594464</c:v>
                </c:pt>
                <c:pt idx="22">
                  <c:v>64.190150853911504</c:v>
                </c:pt>
                <c:pt idx="23">
                  <c:v>54.236520124892564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'26 JAN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JAN 23 '!$D$9:$D$32</c:f>
              <c:numCache>
                <c:formatCode>0.00</c:formatCode>
                <c:ptCount val="24"/>
                <c:pt idx="0">
                  <c:v>107.14524103343091</c:v>
                </c:pt>
                <c:pt idx="1">
                  <c:v>106.92615179384013</c:v>
                </c:pt>
                <c:pt idx="2">
                  <c:v>99.311114992959361</c:v>
                </c:pt>
                <c:pt idx="3">
                  <c:v>99.044649038907252</c:v>
                </c:pt>
                <c:pt idx="4">
                  <c:v>103.85274279818975</c:v>
                </c:pt>
                <c:pt idx="5">
                  <c:v>108.09922066105496</c:v>
                </c:pt>
                <c:pt idx="6">
                  <c:v>130.47795231878476</c:v>
                </c:pt>
                <c:pt idx="7">
                  <c:v>123.63623415279326</c:v>
                </c:pt>
                <c:pt idx="8">
                  <c:v>122.89065889536516</c:v>
                </c:pt>
                <c:pt idx="9">
                  <c:v>128.63332940233499</c:v>
                </c:pt>
                <c:pt idx="10">
                  <c:v>118.04870986073641</c:v>
                </c:pt>
                <c:pt idx="11">
                  <c:v>127.52247976843563</c:v>
                </c:pt>
                <c:pt idx="12">
                  <c:v>109.92297933951214</c:v>
                </c:pt>
                <c:pt idx="13">
                  <c:v>121.12515462470587</c:v>
                </c:pt>
                <c:pt idx="14">
                  <c:v>117.9183977620404</c:v>
                </c:pt>
                <c:pt idx="15">
                  <c:v>108.27348287573824</c:v>
                </c:pt>
                <c:pt idx="16">
                  <c:v>96.419781436421033</c:v>
                </c:pt>
                <c:pt idx="17">
                  <c:v>120.79431939273013</c:v>
                </c:pt>
                <c:pt idx="18">
                  <c:v>135.50106609460602</c:v>
                </c:pt>
                <c:pt idx="19">
                  <c:v>103.21402836763056</c:v>
                </c:pt>
                <c:pt idx="20">
                  <c:v>110.03278785970534</c:v>
                </c:pt>
                <c:pt idx="21">
                  <c:v>118.95039602266741</c:v>
                </c:pt>
                <c:pt idx="22">
                  <c:v>119.15254453647538</c:v>
                </c:pt>
                <c:pt idx="23">
                  <c:v>116.43907744051111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'26 JAN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JAN 23 '!$E$9:$E$32</c:f>
              <c:numCache>
                <c:formatCode>0.00</c:formatCode>
                <c:ptCount val="24"/>
                <c:pt idx="0">
                  <c:v>-14.820220603472663</c:v>
                </c:pt>
                <c:pt idx="1">
                  <c:v>-15.079207184723046</c:v>
                </c:pt>
                <c:pt idx="2">
                  <c:v>-15.267636893899251</c:v>
                </c:pt>
                <c:pt idx="3">
                  <c:v>-15.67362568100592</c:v>
                </c:pt>
                <c:pt idx="4">
                  <c:v>-15.907971538234992</c:v>
                </c:pt>
                <c:pt idx="5">
                  <c:v>-16.390939551418715</c:v>
                </c:pt>
                <c:pt idx="6">
                  <c:v>-14.159874258896275</c:v>
                </c:pt>
                <c:pt idx="7">
                  <c:v>-13.547294239364044</c:v>
                </c:pt>
                <c:pt idx="8">
                  <c:v>-13.417903271311042</c:v>
                </c:pt>
                <c:pt idx="9">
                  <c:v>-13.195882806317451</c:v>
                </c:pt>
                <c:pt idx="10">
                  <c:v>-13.108250283024399</c:v>
                </c:pt>
                <c:pt idx="11">
                  <c:v>-13.612577414927896</c:v>
                </c:pt>
                <c:pt idx="12">
                  <c:v>-13.817518337541683</c:v>
                </c:pt>
                <c:pt idx="13">
                  <c:v>-13.304324657615039</c:v>
                </c:pt>
                <c:pt idx="14">
                  <c:v>-13.303539050271679</c:v>
                </c:pt>
                <c:pt idx="15">
                  <c:v>-13.712076951385201</c:v>
                </c:pt>
                <c:pt idx="16">
                  <c:v>-16.49308488242346</c:v>
                </c:pt>
                <c:pt idx="17">
                  <c:v>7.9843236973461842</c:v>
                </c:pt>
                <c:pt idx="18">
                  <c:v>-14.619642597485061</c:v>
                </c:pt>
                <c:pt idx="19">
                  <c:v>-14.280482559382389</c:v>
                </c:pt>
                <c:pt idx="20">
                  <c:v>-14.454729945693678</c:v>
                </c:pt>
                <c:pt idx="21">
                  <c:v>-13.8095428821137</c:v>
                </c:pt>
                <c:pt idx="22">
                  <c:v>-14.832695390386888</c:v>
                </c:pt>
                <c:pt idx="23">
                  <c:v>-15.225597565403675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'26 JAN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JAN 23 '!$Q$9:$Q$32</c:f>
              <c:numCache>
                <c:formatCode>0.00</c:formatCode>
                <c:ptCount val="24"/>
                <c:pt idx="0">
                  <c:v>23.92</c:v>
                </c:pt>
                <c:pt idx="1">
                  <c:v>23.92</c:v>
                </c:pt>
                <c:pt idx="2">
                  <c:v>23.92</c:v>
                </c:pt>
                <c:pt idx="3">
                  <c:v>24.13</c:v>
                </c:pt>
                <c:pt idx="4">
                  <c:v>24.13</c:v>
                </c:pt>
                <c:pt idx="5">
                  <c:v>24.13</c:v>
                </c:pt>
                <c:pt idx="6">
                  <c:v>23.92</c:v>
                </c:pt>
                <c:pt idx="7">
                  <c:v>23.92</c:v>
                </c:pt>
                <c:pt idx="8">
                  <c:v>23.89</c:v>
                </c:pt>
                <c:pt idx="9">
                  <c:v>23.89</c:v>
                </c:pt>
                <c:pt idx="10">
                  <c:v>23.89</c:v>
                </c:pt>
                <c:pt idx="11">
                  <c:v>24.02</c:v>
                </c:pt>
                <c:pt idx="12">
                  <c:v>24.02</c:v>
                </c:pt>
                <c:pt idx="13">
                  <c:v>24.02</c:v>
                </c:pt>
                <c:pt idx="14">
                  <c:v>24.19</c:v>
                </c:pt>
                <c:pt idx="15">
                  <c:v>23.9</c:v>
                </c:pt>
                <c:pt idx="16">
                  <c:v>24.03</c:v>
                </c:pt>
                <c:pt idx="17">
                  <c:v>0</c:v>
                </c:pt>
                <c:pt idx="18">
                  <c:v>24.18</c:v>
                </c:pt>
                <c:pt idx="19">
                  <c:v>23.84</c:v>
                </c:pt>
                <c:pt idx="20">
                  <c:v>24.18</c:v>
                </c:pt>
                <c:pt idx="21">
                  <c:v>23.84</c:v>
                </c:pt>
                <c:pt idx="22">
                  <c:v>23.83</c:v>
                </c:pt>
                <c:pt idx="23">
                  <c:v>23.89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'26 JAN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JAN 23 '!$AE$9:$AE$32</c:f>
              <c:numCache>
                <c:formatCode>0.00</c:formatCode>
                <c:ptCount val="24"/>
                <c:pt idx="0">
                  <c:v>90.36</c:v>
                </c:pt>
                <c:pt idx="1">
                  <c:v>92.47</c:v>
                </c:pt>
                <c:pt idx="2">
                  <c:v>92.51</c:v>
                </c:pt>
                <c:pt idx="3">
                  <c:v>91.26</c:v>
                </c:pt>
                <c:pt idx="4">
                  <c:v>91.59</c:v>
                </c:pt>
                <c:pt idx="5">
                  <c:v>92</c:v>
                </c:pt>
                <c:pt idx="6">
                  <c:v>91</c:v>
                </c:pt>
                <c:pt idx="7">
                  <c:v>98.5</c:v>
                </c:pt>
                <c:pt idx="8">
                  <c:v>82.9</c:v>
                </c:pt>
                <c:pt idx="9">
                  <c:v>87.6</c:v>
                </c:pt>
                <c:pt idx="10">
                  <c:v>72.099999999999994</c:v>
                </c:pt>
                <c:pt idx="11">
                  <c:v>73.7</c:v>
                </c:pt>
                <c:pt idx="12">
                  <c:v>81.95</c:v>
                </c:pt>
                <c:pt idx="13">
                  <c:v>92.740000000000009</c:v>
                </c:pt>
                <c:pt idx="14">
                  <c:v>94.149999999999991</c:v>
                </c:pt>
                <c:pt idx="15">
                  <c:v>82.22</c:v>
                </c:pt>
                <c:pt idx="16">
                  <c:v>52.79</c:v>
                </c:pt>
                <c:pt idx="17">
                  <c:v>53.18</c:v>
                </c:pt>
                <c:pt idx="18">
                  <c:v>95.85</c:v>
                </c:pt>
                <c:pt idx="19">
                  <c:v>92.48</c:v>
                </c:pt>
                <c:pt idx="20">
                  <c:v>90.88</c:v>
                </c:pt>
                <c:pt idx="21">
                  <c:v>72.150000000000006</c:v>
                </c:pt>
                <c:pt idx="22">
                  <c:v>72.86</c:v>
                </c:pt>
                <c:pt idx="23">
                  <c:v>74.069999999999993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'26 JAN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JAN 23 '!$AK$9:$AK$32</c:f>
              <c:numCache>
                <c:formatCode>0.00</c:formatCode>
                <c:ptCount val="24"/>
                <c:pt idx="0">
                  <c:v>153.26497957004185</c:v>
                </c:pt>
                <c:pt idx="1">
                  <c:v>144.49305539088297</c:v>
                </c:pt>
                <c:pt idx="2">
                  <c:v>145.56652190093985</c:v>
                </c:pt>
                <c:pt idx="3">
                  <c:v>139.02897664209866</c:v>
                </c:pt>
                <c:pt idx="4">
                  <c:v>140.62522874004529</c:v>
                </c:pt>
                <c:pt idx="5">
                  <c:v>119.51171889036377</c:v>
                </c:pt>
                <c:pt idx="6">
                  <c:v>159.77192194011153</c:v>
                </c:pt>
                <c:pt idx="7">
                  <c:v>173.18106008657077</c:v>
                </c:pt>
                <c:pt idx="8">
                  <c:v>166.83724437594591</c:v>
                </c:pt>
                <c:pt idx="9">
                  <c:v>166.86255340398245</c:v>
                </c:pt>
                <c:pt idx="10">
                  <c:v>180.18954042228802</c:v>
                </c:pt>
                <c:pt idx="11">
                  <c:v>156.84009764649235</c:v>
                </c:pt>
                <c:pt idx="12">
                  <c:v>140.12453899802958</c:v>
                </c:pt>
                <c:pt idx="13">
                  <c:v>155.48917003290921</c:v>
                </c:pt>
                <c:pt idx="14">
                  <c:v>163.32514128823126</c:v>
                </c:pt>
                <c:pt idx="15">
                  <c:v>157.34859407564704</c:v>
                </c:pt>
                <c:pt idx="16">
                  <c:v>124.5733034460024</c:v>
                </c:pt>
                <c:pt idx="17">
                  <c:v>115.74135690992372</c:v>
                </c:pt>
                <c:pt idx="18">
                  <c:v>138.78857650287907</c:v>
                </c:pt>
                <c:pt idx="19">
                  <c:v>171.87645419175186</c:v>
                </c:pt>
                <c:pt idx="20">
                  <c:v>170.81194208598831</c:v>
                </c:pt>
                <c:pt idx="21">
                  <c:v>173.1191468594464</c:v>
                </c:pt>
                <c:pt idx="22">
                  <c:v>137.0501508539115</c:v>
                </c:pt>
                <c:pt idx="23">
                  <c:v>128.30652012489256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'26 JAN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JAN 23 '!$AM$9:$AM$32</c:f>
              <c:numCache>
                <c:formatCode>0.00</c:formatCode>
                <c:ptCount val="24"/>
                <c:pt idx="0">
                  <c:v>149.59524103343091</c:v>
                </c:pt>
                <c:pt idx="1">
                  <c:v>149.37615179384014</c:v>
                </c:pt>
                <c:pt idx="2">
                  <c:v>141.76111499295936</c:v>
                </c:pt>
                <c:pt idx="3">
                  <c:v>141.49464903890726</c:v>
                </c:pt>
                <c:pt idx="4">
                  <c:v>131.76274279818975</c:v>
                </c:pt>
                <c:pt idx="5">
                  <c:v>136.10922066105496</c:v>
                </c:pt>
                <c:pt idx="6">
                  <c:v>159.24795231878477</c:v>
                </c:pt>
                <c:pt idx="7">
                  <c:v>167.10623415279326</c:v>
                </c:pt>
                <c:pt idx="8">
                  <c:v>176.90065889536515</c:v>
                </c:pt>
                <c:pt idx="9">
                  <c:v>184.58332940233501</c:v>
                </c:pt>
                <c:pt idx="10">
                  <c:v>174.29870986073641</c:v>
                </c:pt>
                <c:pt idx="11">
                  <c:v>184.65247976843563</c:v>
                </c:pt>
                <c:pt idx="12">
                  <c:v>194.25297933951214</c:v>
                </c:pt>
                <c:pt idx="13">
                  <c:v>196.70515462470587</c:v>
                </c:pt>
                <c:pt idx="14">
                  <c:v>194.79839776204039</c:v>
                </c:pt>
                <c:pt idx="15">
                  <c:v>176.52348287573824</c:v>
                </c:pt>
                <c:pt idx="16">
                  <c:v>124.02978143642103</c:v>
                </c:pt>
                <c:pt idx="17">
                  <c:v>148.39431939273013</c:v>
                </c:pt>
                <c:pt idx="18">
                  <c:v>180.06106609460602</c:v>
                </c:pt>
                <c:pt idx="19">
                  <c:v>146.94402836763055</c:v>
                </c:pt>
                <c:pt idx="20">
                  <c:v>153.76278785970533</c:v>
                </c:pt>
                <c:pt idx="21">
                  <c:v>162.0503960226674</c:v>
                </c:pt>
                <c:pt idx="22">
                  <c:v>162.25254453647537</c:v>
                </c:pt>
                <c:pt idx="23">
                  <c:v>159.43907744051111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'26 JAN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JAN 23 '!$F$9:$F$32</c:f>
              <c:numCache>
                <c:formatCode>General</c:formatCode>
                <c:ptCount val="24"/>
                <c:pt idx="0">
                  <c:v>147.5</c:v>
                </c:pt>
                <c:pt idx="1">
                  <c:v>144.61000000000001</c:v>
                </c:pt>
                <c:pt idx="2">
                  <c:v>140.28</c:v>
                </c:pt>
                <c:pt idx="3">
                  <c:v>137.25</c:v>
                </c:pt>
                <c:pt idx="4">
                  <c:v>141.21</c:v>
                </c:pt>
                <c:pt idx="5">
                  <c:v>134.69999999999999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77.959999999999994</c:v>
                </c:pt>
                <c:pt idx="17">
                  <c:v>128.58000000000001</c:v>
                </c:pt>
                <c:pt idx="18">
                  <c:v>136.5</c:v>
                </c:pt>
                <c:pt idx="19">
                  <c:v>133.44</c:v>
                </c:pt>
                <c:pt idx="20">
                  <c:v>139.82</c:v>
                </c:pt>
                <c:pt idx="21">
                  <c:v>139.83000000000001</c:v>
                </c:pt>
                <c:pt idx="22">
                  <c:v>155.88999999999999</c:v>
                </c:pt>
                <c:pt idx="23">
                  <c:v>155.08000000000001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'26 JAN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JAN 23 '!$G$9:$G$32</c:f>
              <c:numCache>
                <c:formatCode>0.00</c:formatCode>
                <c:ptCount val="24"/>
                <c:pt idx="0">
                  <c:v>74.245296278858106</c:v>
                </c:pt>
                <c:pt idx="1">
                  <c:v>72.533277774225866</c:v>
                </c:pt>
                <c:pt idx="2">
                  <c:v>69.436913794010877</c:v>
                </c:pt>
                <c:pt idx="3">
                  <c:v>67.590360154999573</c:v>
                </c:pt>
                <c:pt idx="4">
                  <c:v>76.306372235779079</c:v>
                </c:pt>
                <c:pt idx="5">
                  <c:v>65.429282550636259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51.022850124046343</c:v>
                </c:pt>
                <c:pt idx="17">
                  <c:v>90.629773964923928</c:v>
                </c:pt>
                <c:pt idx="18">
                  <c:v>66.54274691777016</c:v>
                </c:pt>
                <c:pt idx="19">
                  <c:v>62.515663285006887</c:v>
                </c:pt>
                <c:pt idx="20">
                  <c:v>66.612251938209226</c:v>
                </c:pt>
                <c:pt idx="21">
                  <c:v>68.024430782818214</c:v>
                </c:pt>
                <c:pt idx="22">
                  <c:v>83.714455130368464</c:v>
                </c:pt>
                <c:pt idx="23">
                  <c:v>76.536783172539842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'26 JAN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JAN 23 '!$H$9:$H$32</c:f>
              <c:numCache>
                <c:formatCode>0.00</c:formatCode>
                <c:ptCount val="24"/>
                <c:pt idx="0">
                  <c:v>67.462534998724323</c:v>
                </c:pt>
                <c:pt idx="1">
                  <c:v>66.394368569228448</c:v>
                </c:pt>
                <c:pt idx="2">
                  <c:v>65.32526477577116</c:v>
                </c:pt>
                <c:pt idx="3">
                  <c:v>64.25695268288689</c:v>
                </c:pt>
                <c:pt idx="4">
                  <c:v>59.350468043893144</c:v>
                </c:pt>
                <c:pt idx="5">
                  <c:v>63.944026362911124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23.658860125332939</c:v>
                </c:pt>
                <c:pt idx="17">
                  <c:v>55.993885579092193</c:v>
                </c:pt>
                <c:pt idx="18">
                  <c:v>64.583064461984819</c:v>
                </c:pt>
                <c:pt idx="19">
                  <c:v>65.666421975462058</c:v>
                </c:pt>
                <c:pt idx="20">
                  <c:v>67.707405777401036</c:v>
                </c:pt>
                <c:pt idx="21">
                  <c:v>66.30484695142087</c:v>
                </c:pt>
                <c:pt idx="22">
                  <c:v>66.064569433767232</c:v>
                </c:pt>
                <c:pt idx="23">
                  <c:v>72.463020171641404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'26 JAN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JAN 23 '!$I$9:$I$32</c:f>
              <c:numCache>
                <c:formatCode>0.00</c:formatCode>
                <c:ptCount val="24"/>
                <c:pt idx="0">
                  <c:v>5.7921687224175473</c:v>
                </c:pt>
                <c:pt idx="1">
                  <c:v>5.6823536565456907</c:v>
                </c:pt>
                <c:pt idx="2">
                  <c:v>5.5178214302179542</c:v>
                </c:pt>
                <c:pt idx="3">
                  <c:v>5.4026871621135131</c:v>
                </c:pt>
                <c:pt idx="4">
                  <c:v>5.5531597203277743</c:v>
                </c:pt>
                <c:pt idx="5">
                  <c:v>5.3266910864525885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3.2782897506207198</c:v>
                </c:pt>
                <c:pt idx="17">
                  <c:v>-18.043659544016105</c:v>
                </c:pt>
                <c:pt idx="18">
                  <c:v>5.3741886202450262</c:v>
                </c:pt>
                <c:pt idx="19">
                  <c:v>5.2579147395310502</c:v>
                </c:pt>
                <c:pt idx="20">
                  <c:v>5.5003422843897072</c:v>
                </c:pt>
                <c:pt idx="21">
                  <c:v>5.5007222657609036</c:v>
                </c:pt>
                <c:pt idx="22">
                  <c:v>6.1109754358642947</c:v>
                </c:pt>
                <c:pt idx="23">
                  <c:v>6.0801966558187432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'26 JAN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JAN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'26 JAN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'26 JAN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24.03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'26 JAN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'26 JAN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'26 JAN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'26 JAN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'26 JAN 23 '!$AJ$9:$AJ$32</c:f>
              <c:numCache>
                <c:formatCode>0.00</c:formatCode>
                <c:ptCount val="24"/>
                <c:pt idx="0">
                  <c:v>74.245296278858106</c:v>
                </c:pt>
                <c:pt idx="1">
                  <c:v>72.533277774225866</c:v>
                </c:pt>
                <c:pt idx="2">
                  <c:v>69.436913794010877</c:v>
                </c:pt>
                <c:pt idx="3">
                  <c:v>67.590360154999573</c:v>
                </c:pt>
                <c:pt idx="4">
                  <c:v>76.306372235779079</c:v>
                </c:pt>
                <c:pt idx="5">
                  <c:v>65.629282550636262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54.222850124046346</c:v>
                </c:pt>
                <c:pt idx="17">
                  <c:v>90.629773964923928</c:v>
                </c:pt>
                <c:pt idx="18">
                  <c:v>66.54274691777016</c:v>
                </c:pt>
                <c:pt idx="19">
                  <c:v>62.515663285006887</c:v>
                </c:pt>
                <c:pt idx="20">
                  <c:v>66.612251938209226</c:v>
                </c:pt>
                <c:pt idx="21">
                  <c:v>68.024430782818214</c:v>
                </c:pt>
                <c:pt idx="22">
                  <c:v>83.714455130368464</c:v>
                </c:pt>
                <c:pt idx="23">
                  <c:v>76.536783172539842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'26 JAN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'26 JAN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'26 JAN 23 '!$AL$9:$AL$32</c:f>
              <c:numCache>
                <c:formatCode>0.00</c:formatCode>
                <c:ptCount val="24"/>
                <c:pt idx="0">
                  <c:v>67.462534998724323</c:v>
                </c:pt>
                <c:pt idx="1">
                  <c:v>66.394368569228448</c:v>
                </c:pt>
                <c:pt idx="2">
                  <c:v>65.32526477577116</c:v>
                </c:pt>
                <c:pt idx="3">
                  <c:v>64.25695268288689</c:v>
                </c:pt>
                <c:pt idx="4">
                  <c:v>59.350468043893144</c:v>
                </c:pt>
                <c:pt idx="5">
                  <c:v>64.294026362911126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23.838860125332939</c:v>
                </c:pt>
                <c:pt idx="17">
                  <c:v>55.993885579092193</c:v>
                </c:pt>
                <c:pt idx="18">
                  <c:v>64.583064461984819</c:v>
                </c:pt>
                <c:pt idx="19">
                  <c:v>65.666421975462058</c:v>
                </c:pt>
                <c:pt idx="20">
                  <c:v>67.707405777401036</c:v>
                </c:pt>
                <c:pt idx="21">
                  <c:v>66.30484695142087</c:v>
                </c:pt>
                <c:pt idx="22">
                  <c:v>66.064569433767232</c:v>
                </c:pt>
                <c:pt idx="23">
                  <c:v>72.463020171641404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31" zoomScale="85" zoomScaleNormal="85" zoomScaleSheetLayoutView="85" workbookViewId="0">
      <selection activeCell="G66" sqref="G66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102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45011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90</v>
      </c>
      <c r="AG4" s="174"/>
      <c r="AH4" s="174"/>
      <c r="AI4" s="174"/>
      <c r="AJ4" s="149" t="s">
        <v>103</v>
      </c>
      <c r="AK4" s="150"/>
      <c r="AL4" s="149" t="s">
        <v>104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91</v>
      </c>
      <c r="S6" s="159"/>
      <c r="T6" s="159"/>
      <c r="U6" s="159"/>
      <c r="V6" s="159"/>
      <c r="W6" s="159"/>
      <c r="X6" s="159"/>
      <c r="Y6" s="159"/>
      <c r="Z6" s="158" t="s">
        <v>92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89</v>
      </c>
      <c r="Y7" s="157"/>
      <c r="Z7" s="180" t="s">
        <v>3</v>
      </c>
      <c r="AA7" s="181"/>
      <c r="AB7" s="181"/>
      <c r="AC7" s="156"/>
      <c r="AD7" s="209" t="s">
        <v>89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155.23000000000002</v>
      </c>
      <c r="C9" s="51">
        <f t="shared" ref="C9:C32" si="0">AK9-AE9</f>
        <v>62.904979570041846</v>
      </c>
      <c r="D9" s="52">
        <f t="shared" ref="D9:D32" si="1">AM9-Y9</f>
        <v>107.14524103343091</v>
      </c>
      <c r="E9" s="59">
        <f t="shared" ref="E9:E32" si="2">(AG9+AI9)-Q9</f>
        <v>-14.820220603472663</v>
      </c>
      <c r="F9" s="76">
        <v>147.5</v>
      </c>
      <c r="G9" s="52">
        <f t="shared" ref="G9:G32" si="3">AJ9-AD9</f>
        <v>74.245296278858106</v>
      </c>
      <c r="H9" s="52">
        <f t="shared" ref="H9:H32" si="4">AL9-X9</f>
        <v>67.462534998724323</v>
      </c>
      <c r="I9" s="53">
        <f t="shared" ref="I9:I32" si="5">(AH9+AF9)-P9</f>
        <v>5.7921687224175473</v>
      </c>
      <c r="J9" s="58">
        <v>0</v>
      </c>
      <c r="K9" s="84">
        <v>23.92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23.92</v>
      </c>
      <c r="R9" s="91">
        <v>0</v>
      </c>
      <c r="S9" s="84">
        <v>0</v>
      </c>
      <c r="T9" s="84">
        <v>0</v>
      </c>
      <c r="U9" s="84">
        <v>42.45</v>
      </c>
      <c r="V9" s="68">
        <v>0</v>
      </c>
      <c r="W9" s="90">
        <v>0</v>
      </c>
      <c r="X9" s="94">
        <f>R9+T9+V9</f>
        <v>0</v>
      </c>
      <c r="Y9" s="95">
        <f>S9+U9+W9</f>
        <v>42.45</v>
      </c>
      <c r="Z9" s="91">
        <v>0</v>
      </c>
      <c r="AA9" s="84">
        <v>0</v>
      </c>
      <c r="AB9" s="84">
        <v>0</v>
      </c>
      <c r="AC9" s="84">
        <v>90.36</v>
      </c>
      <c r="AD9" s="96">
        <f>Z9+AB9</f>
        <v>0</v>
      </c>
      <c r="AE9" s="52">
        <f>AA9+AC9</f>
        <v>90.36</v>
      </c>
      <c r="AF9" s="116">
        <v>0.19430577956989242</v>
      </c>
      <c r="AG9" s="117">
        <v>0.37495967741935482</v>
      </c>
      <c r="AH9" s="54">
        <f t="shared" ref="AH9:AH32" si="6">(F9+P9+X9+AD9)-(AJ9+AL9+AF9)</f>
        <v>5.5978629428476552</v>
      </c>
      <c r="AI9" s="63">
        <f t="shared" ref="AI9:AI32" si="7">(B9+Q9+Y9+AE9)-(AM9+AK9+AG9)</f>
        <v>8.7248197191079839</v>
      </c>
      <c r="AJ9" s="64">
        <v>74.245296278858106</v>
      </c>
      <c r="AK9" s="61">
        <v>153.26497957004185</v>
      </c>
      <c r="AL9" s="66">
        <v>67.462534998724323</v>
      </c>
      <c r="AM9" s="61">
        <v>149.59524103343091</v>
      </c>
      <c r="AS9" s="121"/>
      <c r="BA9" s="42"/>
      <c r="BB9" s="42"/>
    </row>
    <row r="10" spans="1:54" ht="15.75" x14ac:dyDescent="0.25">
      <c r="A10" s="25">
        <v>2</v>
      </c>
      <c r="B10" s="69">
        <v>143.87</v>
      </c>
      <c r="C10" s="51">
        <f t="shared" si="0"/>
        <v>52.023055390882973</v>
      </c>
      <c r="D10" s="52">
        <f t="shared" si="1"/>
        <v>106.92615179384013</v>
      </c>
      <c r="E10" s="59">
        <f t="shared" si="2"/>
        <v>-15.079207184723046</v>
      </c>
      <c r="F10" s="68">
        <v>144.61000000000001</v>
      </c>
      <c r="G10" s="52">
        <f t="shared" si="3"/>
        <v>72.533277774225866</v>
      </c>
      <c r="H10" s="52">
        <f t="shared" si="4"/>
        <v>66.394368569228448</v>
      </c>
      <c r="I10" s="53">
        <f t="shared" si="5"/>
        <v>5.6823536565456907</v>
      </c>
      <c r="J10" s="58">
        <v>0</v>
      </c>
      <c r="K10" s="81">
        <v>23.92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23.92</v>
      </c>
      <c r="R10" s="91">
        <v>0</v>
      </c>
      <c r="S10" s="84">
        <v>0</v>
      </c>
      <c r="T10" s="84">
        <v>0</v>
      </c>
      <c r="U10" s="84">
        <v>42.45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42.45</v>
      </c>
      <c r="Z10" s="91">
        <v>0</v>
      </c>
      <c r="AA10" s="84">
        <v>0</v>
      </c>
      <c r="AB10" s="84">
        <v>0</v>
      </c>
      <c r="AC10" s="84">
        <v>92.47</v>
      </c>
      <c r="AD10" s="96">
        <f t="shared" ref="AD10:AD32" si="12">Z10+AB10</f>
        <v>0</v>
      </c>
      <c r="AE10" s="52">
        <f t="shared" ref="AE10:AE32" si="13">AA10+AC10</f>
        <v>92.47</v>
      </c>
      <c r="AF10" s="118">
        <v>0.19430577956989242</v>
      </c>
      <c r="AG10" s="117">
        <v>0.37495967741935482</v>
      </c>
      <c r="AH10" s="54">
        <f t="shared" si="6"/>
        <v>5.4880478769757985</v>
      </c>
      <c r="AI10" s="63">
        <f t="shared" si="7"/>
        <v>8.4658331378576008</v>
      </c>
      <c r="AJ10" s="64">
        <v>72.533277774225866</v>
      </c>
      <c r="AK10" s="61">
        <v>144.49305539088297</v>
      </c>
      <c r="AL10" s="66">
        <v>66.394368569228448</v>
      </c>
      <c r="AM10" s="61">
        <v>149.37615179384014</v>
      </c>
      <c r="AS10" s="121"/>
      <c r="BA10" s="42"/>
      <c r="BB10" s="42"/>
    </row>
    <row r="11" spans="1:54" ht="15" customHeight="1" x14ac:dyDescent="0.25">
      <c r="A11" s="25">
        <v>3</v>
      </c>
      <c r="B11" s="69">
        <v>137.1</v>
      </c>
      <c r="C11" s="51">
        <f t="shared" si="0"/>
        <v>53.056521900939842</v>
      </c>
      <c r="D11" s="52">
        <f t="shared" si="1"/>
        <v>99.311114992959361</v>
      </c>
      <c r="E11" s="59">
        <f t="shared" si="2"/>
        <v>-15.267636893899251</v>
      </c>
      <c r="F11" s="68">
        <v>140.28</v>
      </c>
      <c r="G11" s="52">
        <f t="shared" si="3"/>
        <v>69.436913794010877</v>
      </c>
      <c r="H11" s="52">
        <f t="shared" si="4"/>
        <v>65.32526477577116</v>
      </c>
      <c r="I11" s="53">
        <f t="shared" si="5"/>
        <v>5.5178214302179542</v>
      </c>
      <c r="J11" s="58">
        <v>0</v>
      </c>
      <c r="K11" s="81">
        <v>23.92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23.92</v>
      </c>
      <c r="R11" s="91">
        <v>0</v>
      </c>
      <c r="S11" s="84">
        <v>0</v>
      </c>
      <c r="T11" s="84">
        <v>0</v>
      </c>
      <c r="U11" s="84">
        <v>42.45</v>
      </c>
      <c r="V11" s="84">
        <v>0</v>
      </c>
      <c r="W11" s="84">
        <v>0</v>
      </c>
      <c r="X11" s="94">
        <f t="shared" si="10"/>
        <v>0</v>
      </c>
      <c r="Y11" s="95">
        <f t="shared" si="11"/>
        <v>42.45</v>
      </c>
      <c r="Z11" s="91">
        <v>0</v>
      </c>
      <c r="AA11" s="84">
        <v>0</v>
      </c>
      <c r="AB11" s="84">
        <v>0</v>
      </c>
      <c r="AC11" s="84">
        <v>92.51</v>
      </c>
      <c r="AD11" s="96">
        <f t="shared" si="12"/>
        <v>0</v>
      </c>
      <c r="AE11" s="52">
        <f t="shared" si="13"/>
        <v>92.51</v>
      </c>
      <c r="AF11" s="118">
        <v>0.19430577956989242</v>
      </c>
      <c r="AG11" s="117">
        <v>0.37495967741935482</v>
      </c>
      <c r="AH11" s="54">
        <f t="shared" si="6"/>
        <v>5.3235156506480621</v>
      </c>
      <c r="AI11" s="63">
        <f t="shared" si="7"/>
        <v>8.2774034286813958</v>
      </c>
      <c r="AJ11" s="64">
        <v>69.436913794010877</v>
      </c>
      <c r="AK11" s="61">
        <v>145.56652190093985</v>
      </c>
      <c r="AL11" s="66">
        <v>65.32526477577116</v>
      </c>
      <c r="AM11" s="61">
        <v>141.76111499295936</v>
      </c>
      <c r="AS11" s="121"/>
      <c r="BA11" s="42"/>
      <c r="BB11" s="42"/>
    </row>
    <row r="12" spans="1:54" ht="15" customHeight="1" x14ac:dyDescent="0.25">
      <c r="A12" s="25">
        <v>4</v>
      </c>
      <c r="B12" s="69">
        <v>131.13999999999999</v>
      </c>
      <c r="C12" s="51">
        <f t="shared" si="0"/>
        <v>47.76897664209865</v>
      </c>
      <c r="D12" s="52">
        <f t="shared" si="1"/>
        <v>99.044649038907252</v>
      </c>
      <c r="E12" s="59">
        <f t="shared" si="2"/>
        <v>-15.67362568100592</v>
      </c>
      <c r="F12" s="68">
        <v>137.25</v>
      </c>
      <c r="G12" s="52">
        <f t="shared" si="3"/>
        <v>67.590360154999573</v>
      </c>
      <c r="H12" s="52">
        <f t="shared" si="4"/>
        <v>64.25695268288689</v>
      </c>
      <c r="I12" s="53">
        <f t="shared" si="5"/>
        <v>5.4026871621135131</v>
      </c>
      <c r="J12" s="58">
        <v>0</v>
      </c>
      <c r="K12" s="81">
        <v>24.13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24.13</v>
      </c>
      <c r="R12" s="91">
        <v>0</v>
      </c>
      <c r="S12" s="84">
        <v>0</v>
      </c>
      <c r="T12" s="84">
        <v>0</v>
      </c>
      <c r="U12" s="84">
        <v>42.45</v>
      </c>
      <c r="V12" s="84">
        <v>0</v>
      </c>
      <c r="W12" s="84">
        <v>0</v>
      </c>
      <c r="X12" s="94">
        <f t="shared" si="10"/>
        <v>0</v>
      </c>
      <c r="Y12" s="95">
        <f t="shared" si="11"/>
        <v>42.45</v>
      </c>
      <c r="Z12" s="91">
        <v>0</v>
      </c>
      <c r="AA12" s="84">
        <v>0</v>
      </c>
      <c r="AB12" s="84">
        <v>0</v>
      </c>
      <c r="AC12" s="84">
        <v>91.26</v>
      </c>
      <c r="AD12" s="96">
        <f t="shared" si="12"/>
        <v>0</v>
      </c>
      <c r="AE12" s="52">
        <f t="shared" si="13"/>
        <v>91.26</v>
      </c>
      <c r="AF12" s="118">
        <v>0.19430577956989242</v>
      </c>
      <c r="AG12" s="117">
        <v>0.37495967741935482</v>
      </c>
      <c r="AH12" s="54">
        <f t="shared" si="6"/>
        <v>5.2083813825436209</v>
      </c>
      <c r="AI12" s="63">
        <f t="shared" si="7"/>
        <v>8.0814146415747246</v>
      </c>
      <c r="AJ12" s="64">
        <v>67.590360154999573</v>
      </c>
      <c r="AK12" s="61">
        <v>139.02897664209866</v>
      </c>
      <c r="AL12" s="66">
        <v>64.25695268288689</v>
      </c>
      <c r="AM12" s="61">
        <v>141.49464903890726</v>
      </c>
      <c r="AS12" s="121"/>
      <c r="BA12" s="42"/>
      <c r="BB12" s="42"/>
    </row>
    <row r="13" spans="1:54" ht="15.75" x14ac:dyDescent="0.25">
      <c r="A13" s="25">
        <v>5</v>
      </c>
      <c r="B13" s="69">
        <v>136.98000000000002</v>
      </c>
      <c r="C13" s="51">
        <f t="shared" si="0"/>
        <v>49.035228740045284</v>
      </c>
      <c r="D13" s="52">
        <f t="shared" si="1"/>
        <v>103.85274279818975</v>
      </c>
      <c r="E13" s="59">
        <f t="shared" si="2"/>
        <v>-15.907971538234992</v>
      </c>
      <c r="F13" s="68">
        <v>141.21</v>
      </c>
      <c r="G13" s="52">
        <f t="shared" si="3"/>
        <v>76.306372235779079</v>
      </c>
      <c r="H13" s="52">
        <f t="shared" si="4"/>
        <v>59.350468043893144</v>
      </c>
      <c r="I13" s="53">
        <f t="shared" si="5"/>
        <v>5.5531597203277743</v>
      </c>
      <c r="J13" s="58">
        <v>0</v>
      </c>
      <c r="K13" s="81">
        <v>24.13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24.13</v>
      </c>
      <c r="R13" s="91">
        <v>0</v>
      </c>
      <c r="S13" s="84">
        <v>0</v>
      </c>
      <c r="T13" s="84">
        <v>0</v>
      </c>
      <c r="U13" s="84">
        <v>27.91</v>
      </c>
      <c r="V13" s="84">
        <v>0</v>
      </c>
      <c r="W13" s="84">
        <v>0</v>
      </c>
      <c r="X13" s="94">
        <f t="shared" si="10"/>
        <v>0</v>
      </c>
      <c r="Y13" s="95">
        <f t="shared" si="11"/>
        <v>27.91</v>
      </c>
      <c r="Z13" s="91">
        <v>0</v>
      </c>
      <c r="AA13" s="84">
        <v>0</v>
      </c>
      <c r="AB13" s="84">
        <v>0</v>
      </c>
      <c r="AC13" s="84">
        <v>91.59</v>
      </c>
      <c r="AD13" s="96">
        <f t="shared" si="12"/>
        <v>0</v>
      </c>
      <c r="AE13" s="52">
        <f t="shared" si="13"/>
        <v>91.59</v>
      </c>
      <c r="AF13" s="118">
        <v>0.19430577956989242</v>
      </c>
      <c r="AG13" s="117">
        <v>0.37495967741935482</v>
      </c>
      <c r="AH13" s="54">
        <f t="shared" si="6"/>
        <v>5.3588539407578821</v>
      </c>
      <c r="AI13" s="63">
        <f t="shared" si="7"/>
        <v>7.8470687843456517</v>
      </c>
      <c r="AJ13" s="64">
        <v>76.306372235779079</v>
      </c>
      <c r="AK13" s="61">
        <v>140.62522874004529</v>
      </c>
      <c r="AL13" s="66">
        <v>59.350468043893144</v>
      </c>
      <c r="AM13" s="61">
        <v>131.76274279818975</v>
      </c>
      <c r="AS13" s="121"/>
      <c r="BA13" s="42"/>
      <c r="BB13" s="42"/>
    </row>
    <row r="14" spans="1:54" ht="15.75" customHeight="1" x14ac:dyDescent="0.25">
      <c r="A14" s="25">
        <v>6</v>
      </c>
      <c r="B14" s="69">
        <v>119.22</v>
      </c>
      <c r="C14" s="51">
        <f t="shared" si="0"/>
        <v>27.511718890363767</v>
      </c>
      <c r="D14" s="52">
        <f t="shared" si="1"/>
        <v>108.09922066105496</v>
      </c>
      <c r="E14" s="59">
        <f t="shared" si="2"/>
        <v>-16.390939551418715</v>
      </c>
      <c r="F14" s="68">
        <v>134.69999999999999</v>
      </c>
      <c r="G14" s="52">
        <f t="shared" si="3"/>
        <v>65.429282550636259</v>
      </c>
      <c r="H14" s="52">
        <f t="shared" si="4"/>
        <v>63.944026362911124</v>
      </c>
      <c r="I14" s="53">
        <f t="shared" si="5"/>
        <v>5.3266910864525885</v>
      </c>
      <c r="J14" s="58">
        <v>0</v>
      </c>
      <c r="K14" s="81">
        <v>24.13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24.13</v>
      </c>
      <c r="R14" s="91">
        <v>0.35</v>
      </c>
      <c r="S14" s="84">
        <v>0</v>
      </c>
      <c r="T14" s="84">
        <v>0</v>
      </c>
      <c r="U14" s="84">
        <v>28.01</v>
      </c>
      <c r="V14" s="84">
        <v>0</v>
      </c>
      <c r="W14" s="84">
        <v>0</v>
      </c>
      <c r="X14" s="94">
        <f t="shared" si="10"/>
        <v>0.35</v>
      </c>
      <c r="Y14" s="95">
        <f t="shared" si="11"/>
        <v>28.01</v>
      </c>
      <c r="Z14" s="91">
        <v>0.2</v>
      </c>
      <c r="AA14" s="84">
        <v>0</v>
      </c>
      <c r="AB14" s="84">
        <v>0</v>
      </c>
      <c r="AC14" s="84">
        <v>92</v>
      </c>
      <c r="AD14" s="96">
        <f t="shared" si="12"/>
        <v>0.2</v>
      </c>
      <c r="AE14" s="52">
        <f t="shared" si="13"/>
        <v>92</v>
      </c>
      <c r="AF14" s="118">
        <v>0.19430577956989242</v>
      </c>
      <c r="AG14" s="117">
        <v>0.37495967741935482</v>
      </c>
      <c r="AH14" s="54">
        <f t="shared" si="6"/>
        <v>5.1323853068826963</v>
      </c>
      <c r="AI14" s="63">
        <f t="shared" si="7"/>
        <v>7.3641007711619295</v>
      </c>
      <c r="AJ14" s="64">
        <v>65.629282550636262</v>
      </c>
      <c r="AK14" s="61">
        <v>119.51171889036377</v>
      </c>
      <c r="AL14" s="66">
        <v>64.294026362911126</v>
      </c>
      <c r="AM14" s="61">
        <v>136.10922066105496</v>
      </c>
      <c r="AS14" s="121"/>
      <c r="BA14" s="42"/>
      <c r="BB14" s="42"/>
    </row>
    <row r="15" spans="1:54" ht="15.75" x14ac:dyDescent="0.25">
      <c r="A15" s="25">
        <v>7</v>
      </c>
      <c r="B15" s="69">
        <v>185.09</v>
      </c>
      <c r="C15" s="51">
        <f t="shared" si="0"/>
        <v>68.771921940111525</v>
      </c>
      <c r="D15" s="52">
        <f t="shared" si="1"/>
        <v>130.47795231878476</v>
      </c>
      <c r="E15" s="59">
        <f t="shared" si="2"/>
        <v>-14.159874258896275</v>
      </c>
      <c r="F15" s="68">
        <v>0</v>
      </c>
      <c r="G15" s="52">
        <f t="shared" si="3"/>
        <v>0</v>
      </c>
      <c r="H15" s="52">
        <f t="shared" si="4"/>
        <v>0</v>
      </c>
      <c r="I15" s="53">
        <f t="shared" si="5"/>
        <v>0</v>
      </c>
      <c r="J15" s="58">
        <v>0</v>
      </c>
      <c r="K15" s="81">
        <v>23.92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23.92</v>
      </c>
      <c r="R15" s="91">
        <v>0</v>
      </c>
      <c r="S15" s="84">
        <v>0.76</v>
      </c>
      <c r="T15" s="84">
        <v>0</v>
      </c>
      <c r="U15" s="84">
        <v>28.01</v>
      </c>
      <c r="V15" s="84">
        <v>0</v>
      </c>
      <c r="W15" s="84">
        <v>0</v>
      </c>
      <c r="X15" s="94">
        <f t="shared" si="10"/>
        <v>0</v>
      </c>
      <c r="Y15" s="95">
        <f t="shared" si="11"/>
        <v>28.770000000000003</v>
      </c>
      <c r="Z15" s="91">
        <v>0</v>
      </c>
      <c r="AA15" s="84">
        <v>0</v>
      </c>
      <c r="AB15" s="84">
        <v>0</v>
      </c>
      <c r="AC15" s="84">
        <v>91</v>
      </c>
      <c r="AD15" s="96">
        <f t="shared" si="12"/>
        <v>0</v>
      </c>
      <c r="AE15" s="52">
        <f t="shared" si="13"/>
        <v>91</v>
      </c>
      <c r="AF15" s="118">
        <v>0</v>
      </c>
      <c r="AG15" s="117">
        <v>0.56926545698924724</v>
      </c>
      <c r="AH15" s="54">
        <f t="shared" si="6"/>
        <v>0</v>
      </c>
      <c r="AI15" s="63">
        <f t="shared" si="7"/>
        <v>9.1908602841144784</v>
      </c>
      <c r="AJ15" s="64">
        <v>0</v>
      </c>
      <c r="AK15" s="61">
        <v>159.77192194011153</v>
      </c>
      <c r="AL15" s="66">
        <v>0</v>
      </c>
      <c r="AM15" s="61">
        <v>159.24795231878477</v>
      </c>
      <c r="AS15" s="121"/>
      <c r="BA15" s="42"/>
      <c r="BB15" s="42"/>
    </row>
    <row r="16" spans="1:54" ht="15.75" x14ac:dyDescent="0.25">
      <c r="A16" s="25">
        <v>8</v>
      </c>
      <c r="B16" s="69">
        <v>184.76999999999998</v>
      </c>
      <c r="C16" s="51">
        <f t="shared" si="0"/>
        <v>74.681060086570767</v>
      </c>
      <c r="D16" s="52">
        <f t="shared" si="1"/>
        <v>123.63623415279326</v>
      </c>
      <c r="E16" s="59">
        <f t="shared" si="2"/>
        <v>-13.547294239364044</v>
      </c>
      <c r="F16" s="68">
        <v>0</v>
      </c>
      <c r="G16" s="52">
        <f t="shared" si="3"/>
        <v>0</v>
      </c>
      <c r="H16" s="52">
        <f t="shared" si="4"/>
        <v>0</v>
      </c>
      <c r="I16" s="53">
        <f t="shared" si="5"/>
        <v>0</v>
      </c>
      <c r="J16" s="58">
        <v>0</v>
      </c>
      <c r="K16" s="81">
        <v>23.92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23.92</v>
      </c>
      <c r="R16" s="91">
        <v>0</v>
      </c>
      <c r="S16" s="84">
        <v>15.46</v>
      </c>
      <c r="T16" s="84">
        <v>0</v>
      </c>
      <c r="U16" s="84">
        <v>28.01</v>
      </c>
      <c r="V16" s="84">
        <v>0</v>
      </c>
      <c r="W16" s="84">
        <v>0</v>
      </c>
      <c r="X16" s="94">
        <f t="shared" si="10"/>
        <v>0</v>
      </c>
      <c r="Y16" s="95">
        <f t="shared" si="11"/>
        <v>43.47</v>
      </c>
      <c r="Z16" s="91">
        <v>0</v>
      </c>
      <c r="AA16" s="84">
        <v>8.5</v>
      </c>
      <c r="AB16" s="84">
        <v>0</v>
      </c>
      <c r="AC16" s="84">
        <v>90</v>
      </c>
      <c r="AD16" s="96">
        <f t="shared" si="12"/>
        <v>0</v>
      </c>
      <c r="AE16" s="52">
        <f t="shared" si="13"/>
        <v>98.5</v>
      </c>
      <c r="AF16" s="118">
        <v>0</v>
      </c>
      <c r="AG16" s="117">
        <v>0.56926545698924724</v>
      </c>
      <c r="AH16" s="54">
        <f t="shared" si="6"/>
        <v>0</v>
      </c>
      <c r="AI16" s="63">
        <f t="shared" si="7"/>
        <v>9.8034403036467097</v>
      </c>
      <c r="AJ16" s="64">
        <v>0</v>
      </c>
      <c r="AK16" s="61">
        <v>173.18106008657077</v>
      </c>
      <c r="AL16" s="66">
        <v>0</v>
      </c>
      <c r="AM16" s="61">
        <v>167.10623415279326</v>
      </c>
      <c r="AS16" s="121"/>
      <c r="BA16" s="42"/>
      <c r="BB16" s="42"/>
    </row>
    <row r="17" spans="1:54" ht="15.75" x14ac:dyDescent="0.25">
      <c r="A17" s="25">
        <v>9</v>
      </c>
      <c r="B17" s="69">
        <v>193.41</v>
      </c>
      <c r="C17" s="51">
        <f t="shared" si="0"/>
        <v>83.937244375945909</v>
      </c>
      <c r="D17" s="52">
        <f t="shared" si="1"/>
        <v>122.89065889536516</v>
      </c>
      <c r="E17" s="59">
        <f t="shared" si="2"/>
        <v>-13.417903271311042</v>
      </c>
      <c r="F17" s="68">
        <v>0</v>
      </c>
      <c r="G17" s="52">
        <f t="shared" si="3"/>
        <v>0</v>
      </c>
      <c r="H17" s="52">
        <f t="shared" si="4"/>
        <v>0</v>
      </c>
      <c r="I17" s="53">
        <f t="shared" si="5"/>
        <v>0</v>
      </c>
      <c r="J17" s="58">
        <v>0</v>
      </c>
      <c r="K17" s="81">
        <v>23.89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23.89</v>
      </c>
      <c r="R17" s="91">
        <v>0</v>
      </c>
      <c r="S17" s="84">
        <v>25.689999999999998</v>
      </c>
      <c r="T17" s="84">
        <v>0</v>
      </c>
      <c r="U17" s="84">
        <v>28.32</v>
      </c>
      <c r="V17" s="84">
        <v>0</v>
      </c>
      <c r="W17" s="84">
        <v>0</v>
      </c>
      <c r="X17" s="94">
        <f t="shared" si="10"/>
        <v>0</v>
      </c>
      <c r="Y17" s="95">
        <f t="shared" si="11"/>
        <v>54.01</v>
      </c>
      <c r="Z17" s="91">
        <v>0</v>
      </c>
      <c r="AA17" s="84">
        <v>12.9</v>
      </c>
      <c r="AB17" s="84">
        <v>0</v>
      </c>
      <c r="AC17" s="84">
        <v>70</v>
      </c>
      <c r="AD17" s="96">
        <f t="shared" si="12"/>
        <v>0</v>
      </c>
      <c r="AE17" s="52">
        <f t="shared" si="13"/>
        <v>82.9</v>
      </c>
      <c r="AF17" s="118">
        <v>0</v>
      </c>
      <c r="AG17" s="117">
        <v>0.56926545698924724</v>
      </c>
      <c r="AH17" s="54">
        <f t="shared" si="6"/>
        <v>0</v>
      </c>
      <c r="AI17" s="63">
        <f t="shared" si="7"/>
        <v>9.9028312716997107</v>
      </c>
      <c r="AJ17" s="64">
        <v>0</v>
      </c>
      <c r="AK17" s="61">
        <v>166.83724437594591</v>
      </c>
      <c r="AL17" s="66">
        <v>0</v>
      </c>
      <c r="AM17" s="61">
        <v>176.90065889536515</v>
      </c>
      <c r="AS17" s="121"/>
      <c r="BA17" s="42"/>
      <c r="BB17" s="42"/>
    </row>
    <row r="18" spans="1:54" ht="15.75" x14ac:dyDescent="0.25">
      <c r="A18" s="25">
        <v>10</v>
      </c>
      <c r="B18" s="69">
        <v>194.7</v>
      </c>
      <c r="C18" s="51">
        <f t="shared" si="0"/>
        <v>79.262553403982452</v>
      </c>
      <c r="D18" s="52">
        <f t="shared" si="1"/>
        <v>128.63332940233499</v>
      </c>
      <c r="E18" s="59">
        <f t="shared" si="2"/>
        <v>-13.195882806317451</v>
      </c>
      <c r="F18" s="68">
        <v>0</v>
      </c>
      <c r="G18" s="52">
        <f t="shared" si="3"/>
        <v>0</v>
      </c>
      <c r="H18" s="52">
        <f t="shared" si="4"/>
        <v>0</v>
      </c>
      <c r="I18" s="53">
        <f t="shared" si="5"/>
        <v>0</v>
      </c>
      <c r="J18" s="58">
        <v>0</v>
      </c>
      <c r="K18" s="81">
        <v>23.89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23.89</v>
      </c>
      <c r="R18" s="91">
        <v>0</v>
      </c>
      <c r="S18" s="84">
        <v>27.61</v>
      </c>
      <c r="T18" s="84">
        <v>0</v>
      </c>
      <c r="U18" s="84">
        <v>28.34</v>
      </c>
      <c r="V18" s="84">
        <v>0</v>
      </c>
      <c r="W18" s="84">
        <v>0</v>
      </c>
      <c r="X18" s="94">
        <f t="shared" si="10"/>
        <v>0</v>
      </c>
      <c r="Y18" s="95">
        <f t="shared" si="11"/>
        <v>55.95</v>
      </c>
      <c r="Z18" s="91">
        <v>0</v>
      </c>
      <c r="AA18" s="84">
        <v>15.6</v>
      </c>
      <c r="AB18" s="84">
        <v>0</v>
      </c>
      <c r="AC18" s="84">
        <v>72</v>
      </c>
      <c r="AD18" s="96">
        <f t="shared" si="12"/>
        <v>0</v>
      </c>
      <c r="AE18" s="52">
        <f t="shared" si="13"/>
        <v>87.6</v>
      </c>
      <c r="AF18" s="118">
        <v>0</v>
      </c>
      <c r="AG18" s="117">
        <v>0.56926545698924724</v>
      </c>
      <c r="AH18" s="54">
        <f t="shared" si="6"/>
        <v>0</v>
      </c>
      <c r="AI18" s="63">
        <f t="shared" si="7"/>
        <v>10.124851736693302</v>
      </c>
      <c r="AJ18" s="64">
        <v>0</v>
      </c>
      <c r="AK18" s="61">
        <v>166.86255340398245</v>
      </c>
      <c r="AL18" s="66">
        <v>0</v>
      </c>
      <c r="AM18" s="61">
        <v>184.58332940233501</v>
      </c>
      <c r="AS18" s="121"/>
      <c r="BA18" s="42"/>
      <c r="BB18" s="42"/>
    </row>
    <row r="19" spans="1:54" ht="15.75" x14ac:dyDescent="0.25">
      <c r="A19" s="25">
        <v>11</v>
      </c>
      <c r="B19" s="69">
        <v>213.03</v>
      </c>
      <c r="C19" s="51">
        <f t="shared" si="0"/>
        <v>108.08954042228802</v>
      </c>
      <c r="D19" s="52">
        <f t="shared" si="1"/>
        <v>118.04870986073641</v>
      </c>
      <c r="E19" s="59">
        <f t="shared" si="2"/>
        <v>-13.108250283024399</v>
      </c>
      <c r="F19" s="68">
        <v>0</v>
      </c>
      <c r="G19" s="52">
        <f t="shared" si="3"/>
        <v>0</v>
      </c>
      <c r="H19" s="52">
        <f t="shared" si="4"/>
        <v>0</v>
      </c>
      <c r="I19" s="53">
        <f t="shared" si="5"/>
        <v>0</v>
      </c>
      <c r="J19" s="58">
        <v>0</v>
      </c>
      <c r="K19" s="81">
        <v>23.89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23.89</v>
      </c>
      <c r="R19" s="91">
        <v>0</v>
      </c>
      <c r="S19" s="84">
        <v>27.92</v>
      </c>
      <c r="T19" s="84">
        <v>0</v>
      </c>
      <c r="U19" s="84">
        <v>28.33</v>
      </c>
      <c r="V19" s="84">
        <v>0</v>
      </c>
      <c r="W19" s="84">
        <v>0</v>
      </c>
      <c r="X19" s="94">
        <f t="shared" si="10"/>
        <v>0</v>
      </c>
      <c r="Y19" s="95">
        <f t="shared" si="11"/>
        <v>56.25</v>
      </c>
      <c r="Z19" s="91">
        <v>0</v>
      </c>
      <c r="AA19" s="84">
        <v>13.1</v>
      </c>
      <c r="AB19" s="84">
        <v>0</v>
      </c>
      <c r="AC19" s="84">
        <v>59</v>
      </c>
      <c r="AD19" s="96">
        <f t="shared" si="12"/>
        <v>0</v>
      </c>
      <c r="AE19" s="52">
        <f t="shared" si="13"/>
        <v>72.099999999999994</v>
      </c>
      <c r="AF19" s="118">
        <v>0</v>
      </c>
      <c r="AG19" s="117">
        <v>0.56926545698924724</v>
      </c>
      <c r="AH19" s="54">
        <f t="shared" si="6"/>
        <v>0</v>
      </c>
      <c r="AI19" s="63">
        <f t="shared" si="7"/>
        <v>10.212484259986354</v>
      </c>
      <c r="AJ19" s="64">
        <v>0</v>
      </c>
      <c r="AK19" s="61">
        <v>180.18954042228802</v>
      </c>
      <c r="AL19" s="66">
        <v>0</v>
      </c>
      <c r="AM19" s="61">
        <v>174.29870986073641</v>
      </c>
      <c r="AS19" s="121"/>
      <c r="BA19" s="42"/>
      <c r="BB19" s="42"/>
    </row>
    <row r="20" spans="1:54" ht="15.75" x14ac:dyDescent="0.25">
      <c r="A20" s="25">
        <v>12</v>
      </c>
      <c r="B20" s="69">
        <v>197.05</v>
      </c>
      <c r="C20" s="51">
        <f t="shared" si="0"/>
        <v>83.14009764649235</v>
      </c>
      <c r="D20" s="52">
        <f t="shared" si="1"/>
        <v>127.52247976843563</v>
      </c>
      <c r="E20" s="59">
        <f t="shared" si="2"/>
        <v>-13.612577414927896</v>
      </c>
      <c r="F20" s="68">
        <v>0</v>
      </c>
      <c r="G20" s="52">
        <f t="shared" si="3"/>
        <v>0</v>
      </c>
      <c r="H20" s="52">
        <f t="shared" si="4"/>
        <v>0</v>
      </c>
      <c r="I20" s="53">
        <f t="shared" si="5"/>
        <v>0</v>
      </c>
      <c r="J20" s="58">
        <v>0</v>
      </c>
      <c r="K20" s="81">
        <v>24.02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24.02</v>
      </c>
      <c r="R20" s="91">
        <v>0</v>
      </c>
      <c r="S20" s="84">
        <v>28.85</v>
      </c>
      <c r="T20" s="84">
        <v>0</v>
      </c>
      <c r="U20" s="84">
        <v>28.28</v>
      </c>
      <c r="V20" s="84">
        <v>0</v>
      </c>
      <c r="W20" s="84">
        <v>0</v>
      </c>
      <c r="X20" s="94">
        <f t="shared" si="10"/>
        <v>0</v>
      </c>
      <c r="Y20" s="95">
        <f t="shared" si="11"/>
        <v>57.13</v>
      </c>
      <c r="Z20" s="91">
        <v>0</v>
      </c>
      <c r="AA20" s="84">
        <v>19.7</v>
      </c>
      <c r="AB20" s="84">
        <v>0</v>
      </c>
      <c r="AC20" s="84">
        <v>54</v>
      </c>
      <c r="AD20" s="96">
        <f t="shared" si="12"/>
        <v>0</v>
      </c>
      <c r="AE20" s="52">
        <f t="shared" si="13"/>
        <v>73.7</v>
      </c>
      <c r="AF20" s="118">
        <v>0</v>
      </c>
      <c r="AG20" s="117">
        <v>0.56926545698924724</v>
      </c>
      <c r="AH20" s="54">
        <f t="shared" si="6"/>
        <v>0</v>
      </c>
      <c r="AI20" s="63">
        <f t="shared" si="7"/>
        <v>9.8381571280828553</v>
      </c>
      <c r="AJ20" s="64">
        <v>0</v>
      </c>
      <c r="AK20" s="61">
        <v>156.84009764649235</v>
      </c>
      <c r="AL20" s="66">
        <v>0</v>
      </c>
      <c r="AM20" s="61">
        <v>184.65247976843563</v>
      </c>
      <c r="AS20" s="121"/>
      <c r="BA20" s="42"/>
      <c r="BB20" s="42"/>
    </row>
    <row r="21" spans="1:54" ht="15.75" x14ac:dyDescent="0.25">
      <c r="A21" s="25">
        <v>13</v>
      </c>
      <c r="B21" s="69">
        <v>154.28</v>
      </c>
      <c r="C21" s="51">
        <f t="shared" si="0"/>
        <v>58.174538998029576</v>
      </c>
      <c r="D21" s="52">
        <f t="shared" si="1"/>
        <v>109.92297933951214</v>
      </c>
      <c r="E21" s="59">
        <f t="shared" si="2"/>
        <v>-13.817518337541683</v>
      </c>
      <c r="F21" s="68">
        <v>0</v>
      </c>
      <c r="G21" s="52">
        <f t="shared" si="3"/>
        <v>0</v>
      </c>
      <c r="H21" s="52">
        <f t="shared" si="4"/>
        <v>0</v>
      </c>
      <c r="I21" s="53">
        <f t="shared" si="5"/>
        <v>0</v>
      </c>
      <c r="J21" s="58">
        <v>0</v>
      </c>
      <c r="K21" s="81">
        <v>24.02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24.02</v>
      </c>
      <c r="R21" s="91">
        <v>0</v>
      </c>
      <c r="S21" s="84">
        <v>28.86</v>
      </c>
      <c r="T21" s="84">
        <v>0</v>
      </c>
      <c r="U21" s="84">
        <v>55.47</v>
      </c>
      <c r="V21" s="84">
        <v>0</v>
      </c>
      <c r="W21" s="84">
        <v>0</v>
      </c>
      <c r="X21" s="94">
        <f t="shared" si="10"/>
        <v>0</v>
      </c>
      <c r="Y21" s="95">
        <f t="shared" si="11"/>
        <v>84.33</v>
      </c>
      <c r="Z21" s="91">
        <v>0</v>
      </c>
      <c r="AA21" s="84">
        <v>14.7</v>
      </c>
      <c r="AB21" s="84">
        <v>0</v>
      </c>
      <c r="AC21" s="84">
        <v>67.25</v>
      </c>
      <c r="AD21" s="96">
        <f t="shared" si="12"/>
        <v>0</v>
      </c>
      <c r="AE21" s="52">
        <f t="shared" si="13"/>
        <v>81.95</v>
      </c>
      <c r="AF21" s="118">
        <v>0</v>
      </c>
      <c r="AG21" s="117">
        <v>0.56926545698924724</v>
      </c>
      <c r="AH21" s="54">
        <f t="shared" si="6"/>
        <v>0</v>
      </c>
      <c r="AI21" s="63">
        <f t="shared" si="7"/>
        <v>9.6332162054690684</v>
      </c>
      <c r="AJ21" s="64">
        <v>0</v>
      </c>
      <c r="AK21" s="61">
        <v>140.12453899802958</v>
      </c>
      <c r="AL21" s="66">
        <v>0</v>
      </c>
      <c r="AM21" s="61">
        <v>194.25297933951214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170.57</v>
      </c>
      <c r="C22" s="51">
        <f t="shared" si="0"/>
        <v>62.749170032909205</v>
      </c>
      <c r="D22" s="52">
        <f t="shared" si="1"/>
        <v>121.12515462470587</v>
      </c>
      <c r="E22" s="59">
        <f t="shared" si="2"/>
        <v>-13.304324657615039</v>
      </c>
      <c r="F22" s="68">
        <v>0</v>
      </c>
      <c r="G22" s="52">
        <f t="shared" si="3"/>
        <v>0</v>
      </c>
      <c r="H22" s="52">
        <f t="shared" si="4"/>
        <v>0</v>
      </c>
      <c r="I22" s="53">
        <f t="shared" si="5"/>
        <v>0</v>
      </c>
      <c r="J22" s="58">
        <v>0</v>
      </c>
      <c r="K22" s="81">
        <v>24.02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24.02</v>
      </c>
      <c r="R22" s="91">
        <v>0</v>
      </c>
      <c r="S22" s="84">
        <v>20.89</v>
      </c>
      <c r="T22" s="84">
        <v>0</v>
      </c>
      <c r="U22" s="84">
        <v>54.69</v>
      </c>
      <c r="V22" s="84">
        <v>0</v>
      </c>
      <c r="W22" s="84">
        <v>0</v>
      </c>
      <c r="X22" s="94">
        <f t="shared" si="10"/>
        <v>0</v>
      </c>
      <c r="Y22" s="95">
        <f t="shared" si="11"/>
        <v>75.58</v>
      </c>
      <c r="Z22" s="91">
        <v>0</v>
      </c>
      <c r="AA22" s="84">
        <v>12.2</v>
      </c>
      <c r="AB22" s="84">
        <v>0</v>
      </c>
      <c r="AC22" s="84">
        <v>80.540000000000006</v>
      </c>
      <c r="AD22" s="96">
        <f t="shared" si="12"/>
        <v>0</v>
      </c>
      <c r="AE22" s="52">
        <f t="shared" si="13"/>
        <v>92.740000000000009</v>
      </c>
      <c r="AF22" s="118">
        <v>0</v>
      </c>
      <c r="AG22" s="117">
        <v>0.56926545698924724</v>
      </c>
      <c r="AH22" s="54">
        <f t="shared" si="6"/>
        <v>0</v>
      </c>
      <c r="AI22" s="63">
        <f t="shared" si="7"/>
        <v>10.146409885395713</v>
      </c>
      <c r="AJ22" s="64">
        <v>0</v>
      </c>
      <c r="AK22" s="61">
        <v>155.48917003290921</v>
      </c>
      <c r="AL22" s="66">
        <v>0</v>
      </c>
      <c r="AM22" s="61">
        <v>196.70515462470587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173.79</v>
      </c>
      <c r="C23" s="51">
        <f t="shared" si="0"/>
        <v>69.175141288231274</v>
      </c>
      <c r="D23" s="52">
        <f t="shared" si="1"/>
        <v>117.9183977620404</v>
      </c>
      <c r="E23" s="59">
        <f t="shared" si="2"/>
        <v>-13.303539050271679</v>
      </c>
      <c r="F23" s="68">
        <v>0</v>
      </c>
      <c r="G23" s="52">
        <f t="shared" si="3"/>
        <v>0</v>
      </c>
      <c r="H23" s="52">
        <f t="shared" si="4"/>
        <v>0</v>
      </c>
      <c r="I23" s="53">
        <f t="shared" si="5"/>
        <v>0</v>
      </c>
      <c r="J23" s="58">
        <v>0</v>
      </c>
      <c r="K23" s="81">
        <v>24.19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24.19</v>
      </c>
      <c r="R23" s="91">
        <v>0</v>
      </c>
      <c r="S23" s="84">
        <v>9.74</v>
      </c>
      <c r="T23" s="84">
        <v>0</v>
      </c>
      <c r="U23" s="84">
        <v>67.14</v>
      </c>
      <c r="V23" s="84">
        <v>0</v>
      </c>
      <c r="W23" s="84">
        <v>0</v>
      </c>
      <c r="X23" s="94">
        <f t="shared" si="10"/>
        <v>0</v>
      </c>
      <c r="Y23" s="95">
        <f t="shared" si="11"/>
        <v>76.88</v>
      </c>
      <c r="Z23" s="91">
        <v>0</v>
      </c>
      <c r="AA23" s="84">
        <v>13.6</v>
      </c>
      <c r="AB23" s="84">
        <v>0</v>
      </c>
      <c r="AC23" s="84">
        <v>80.55</v>
      </c>
      <c r="AD23" s="96">
        <f t="shared" si="12"/>
        <v>0</v>
      </c>
      <c r="AE23" s="52">
        <f t="shared" si="13"/>
        <v>94.149999999999991</v>
      </c>
      <c r="AF23" s="118">
        <v>0</v>
      </c>
      <c r="AG23" s="117">
        <v>0.56926545698924724</v>
      </c>
      <c r="AH23" s="54">
        <f t="shared" si="6"/>
        <v>0</v>
      </c>
      <c r="AI23" s="63">
        <f t="shared" si="7"/>
        <v>10.317195492739074</v>
      </c>
      <c r="AJ23" s="64">
        <v>0</v>
      </c>
      <c r="AK23" s="61">
        <v>163.32514128823126</v>
      </c>
      <c r="AL23" s="66">
        <v>0</v>
      </c>
      <c r="AM23" s="61">
        <v>194.79839776204039</v>
      </c>
      <c r="AS23" s="121"/>
      <c r="BA23" s="42"/>
      <c r="BB23" s="42"/>
    </row>
    <row r="24" spans="1:54" ht="15.75" x14ac:dyDescent="0.25">
      <c r="A24" s="25">
        <v>16</v>
      </c>
      <c r="B24" s="69">
        <v>169.69</v>
      </c>
      <c r="C24" s="51">
        <f t="shared" si="0"/>
        <v>75.128594075647044</v>
      </c>
      <c r="D24" s="52">
        <f t="shared" si="1"/>
        <v>108.27348287573824</v>
      </c>
      <c r="E24" s="59">
        <f t="shared" si="2"/>
        <v>-13.712076951385201</v>
      </c>
      <c r="F24" s="68">
        <v>0</v>
      </c>
      <c r="G24" s="52">
        <f t="shared" si="3"/>
        <v>0</v>
      </c>
      <c r="H24" s="52">
        <f t="shared" si="4"/>
        <v>0</v>
      </c>
      <c r="I24" s="53">
        <f t="shared" si="5"/>
        <v>0</v>
      </c>
      <c r="J24" s="58">
        <v>0</v>
      </c>
      <c r="K24" s="81">
        <v>23.9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23.9</v>
      </c>
      <c r="R24" s="91">
        <v>0</v>
      </c>
      <c r="S24" s="84">
        <v>2.1</v>
      </c>
      <c r="T24" s="84">
        <v>0</v>
      </c>
      <c r="U24" s="84">
        <v>66.150000000000006</v>
      </c>
      <c r="V24" s="84">
        <v>0</v>
      </c>
      <c r="W24" s="84">
        <v>0</v>
      </c>
      <c r="X24" s="94">
        <f t="shared" si="10"/>
        <v>0</v>
      </c>
      <c r="Y24" s="95">
        <f t="shared" si="11"/>
        <v>68.25</v>
      </c>
      <c r="Z24" s="91">
        <v>0</v>
      </c>
      <c r="AA24" s="84">
        <v>2.2000000000000002</v>
      </c>
      <c r="AB24" s="84">
        <v>0</v>
      </c>
      <c r="AC24" s="84">
        <v>80.02</v>
      </c>
      <c r="AD24" s="96">
        <f t="shared" si="12"/>
        <v>0</v>
      </c>
      <c r="AE24" s="52">
        <f t="shared" si="13"/>
        <v>82.22</v>
      </c>
      <c r="AF24" s="118">
        <v>0</v>
      </c>
      <c r="AG24" s="117">
        <v>0.56926545698924724</v>
      </c>
      <c r="AH24" s="54">
        <f t="shared" si="6"/>
        <v>0</v>
      </c>
      <c r="AI24" s="63">
        <f t="shared" si="7"/>
        <v>9.6186575916255492</v>
      </c>
      <c r="AJ24" s="64">
        <v>0</v>
      </c>
      <c r="AK24" s="61">
        <v>157.34859407564704</v>
      </c>
      <c r="AL24" s="66">
        <v>0</v>
      </c>
      <c r="AM24" s="61">
        <v>176.52348287573824</v>
      </c>
      <c r="AS24" s="121"/>
      <c r="BA24" s="42"/>
      <c r="BB24" s="42"/>
    </row>
    <row r="25" spans="1:54" ht="15.75" x14ac:dyDescent="0.25">
      <c r="A25" s="25">
        <v>17</v>
      </c>
      <c r="B25" s="69">
        <v>151.70999999999998</v>
      </c>
      <c r="C25" s="51">
        <f t="shared" si="0"/>
        <v>71.783303446002407</v>
      </c>
      <c r="D25" s="52">
        <f t="shared" si="1"/>
        <v>96.419781436421033</v>
      </c>
      <c r="E25" s="59">
        <f t="shared" si="2"/>
        <v>-16.49308488242346</v>
      </c>
      <c r="F25" s="68">
        <v>77.959999999999994</v>
      </c>
      <c r="G25" s="52">
        <f t="shared" si="3"/>
        <v>51.022850124046343</v>
      </c>
      <c r="H25" s="52">
        <f t="shared" si="4"/>
        <v>23.658860125332939</v>
      </c>
      <c r="I25" s="53">
        <f t="shared" si="5"/>
        <v>3.2782897506207198</v>
      </c>
      <c r="J25" s="58">
        <v>0</v>
      </c>
      <c r="K25" s="81">
        <v>24.03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24.03</v>
      </c>
      <c r="R25" s="91">
        <v>0.18</v>
      </c>
      <c r="S25" s="84">
        <v>0</v>
      </c>
      <c r="T25" s="84">
        <v>0</v>
      </c>
      <c r="U25" s="84">
        <v>27.61</v>
      </c>
      <c r="V25" s="84">
        <v>0</v>
      </c>
      <c r="W25" s="84">
        <v>0</v>
      </c>
      <c r="X25" s="94">
        <f t="shared" si="10"/>
        <v>0.18</v>
      </c>
      <c r="Y25" s="95">
        <f t="shared" si="11"/>
        <v>27.61</v>
      </c>
      <c r="Z25" s="91">
        <v>3.2</v>
      </c>
      <c r="AA25" s="84">
        <v>0</v>
      </c>
      <c r="AB25" s="84">
        <v>0</v>
      </c>
      <c r="AC25" s="84">
        <v>52.79</v>
      </c>
      <c r="AD25" s="96">
        <f t="shared" si="12"/>
        <v>3.2</v>
      </c>
      <c r="AE25" s="52">
        <f t="shared" si="13"/>
        <v>52.79</v>
      </c>
      <c r="AF25" s="118">
        <v>0.19430577956989242</v>
      </c>
      <c r="AG25" s="117">
        <v>0.37495967741935482</v>
      </c>
      <c r="AH25" s="54">
        <f t="shared" si="6"/>
        <v>3.0839839710508272</v>
      </c>
      <c r="AI25" s="63">
        <f t="shared" si="7"/>
        <v>7.1619554401571861</v>
      </c>
      <c r="AJ25" s="64">
        <v>54.222850124046346</v>
      </c>
      <c r="AK25" s="61">
        <v>124.5733034460024</v>
      </c>
      <c r="AL25" s="66">
        <v>23.838860125332939</v>
      </c>
      <c r="AM25" s="61">
        <v>124.02978143642103</v>
      </c>
      <c r="AS25" s="121"/>
      <c r="BA25" s="42"/>
      <c r="BB25" s="42"/>
    </row>
    <row r="26" spans="1:54" ht="15.75" x14ac:dyDescent="0.25">
      <c r="A26" s="25">
        <v>18</v>
      </c>
      <c r="B26" s="69">
        <v>191.34</v>
      </c>
      <c r="C26" s="51">
        <f t="shared" si="0"/>
        <v>62.561356909923724</v>
      </c>
      <c r="D26" s="52">
        <f t="shared" si="1"/>
        <v>120.79431939273013</v>
      </c>
      <c r="E26" s="59">
        <f t="shared" si="2"/>
        <v>7.9843236973461842</v>
      </c>
      <c r="F26" s="68">
        <v>128.58000000000001</v>
      </c>
      <c r="G26" s="52">
        <f t="shared" si="3"/>
        <v>90.629773964923928</v>
      </c>
      <c r="H26" s="52">
        <f t="shared" si="4"/>
        <v>55.993885579092193</v>
      </c>
      <c r="I26" s="53">
        <f t="shared" si="5"/>
        <v>-18.043659544016105</v>
      </c>
      <c r="J26" s="58">
        <v>24.03</v>
      </c>
      <c r="K26" s="81">
        <v>0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24.03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27.6</v>
      </c>
      <c r="V26" s="84">
        <v>0</v>
      </c>
      <c r="W26" s="84">
        <v>0</v>
      </c>
      <c r="X26" s="94">
        <f t="shared" si="10"/>
        <v>0</v>
      </c>
      <c r="Y26" s="95">
        <f t="shared" si="11"/>
        <v>27.6</v>
      </c>
      <c r="Z26" s="91">
        <v>0</v>
      </c>
      <c r="AA26" s="84">
        <v>0</v>
      </c>
      <c r="AB26" s="84">
        <v>0</v>
      </c>
      <c r="AC26" s="84">
        <v>53.18</v>
      </c>
      <c r="AD26" s="96">
        <f t="shared" si="12"/>
        <v>0</v>
      </c>
      <c r="AE26" s="52">
        <f t="shared" si="13"/>
        <v>53.18</v>
      </c>
      <c r="AF26" s="118">
        <v>0.19430577956989242</v>
      </c>
      <c r="AG26" s="117">
        <v>0.37495967741935482</v>
      </c>
      <c r="AH26" s="54">
        <f t="shared" si="6"/>
        <v>5.7920346764140049</v>
      </c>
      <c r="AI26" s="63">
        <f t="shared" si="7"/>
        <v>7.6093640199268293</v>
      </c>
      <c r="AJ26" s="64">
        <v>90.629773964923928</v>
      </c>
      <c r="AK26" s="61">
        <v>115.74135690992372</v>
      </c>
      <c r="AL26" s="128">
        <v>55.993885579092193</v>
      </c>
      <c r="AM26" s="61">
        <v>148.39431939273013</v>
      </c>
      <c r="AS26" s="121"/>
      <c r="BA26" s="42"/>
      <c r="BB26" s="42"/>
    </row>
    <row r="27" spans="1:54" ht="15.75" x14ac:dyDescent="0.25">
      <c r="A27" s="25">
        <v>19</v>
      </c>
      <c r="B27" s="69">
        <v>163.82</v>
      </c>
      <c r="C27" s="51">
        <f t="shared" si="0"/>
        <v>42.938576502879073</v>
      </c>
      <c r="D27" s="52">
        <f t="shared" si="1"/>
        <v>135.50106609460602</v>
      </c>
      <c r="E27" s="59">
        <f t="shared" si="2"/>
        <v>-14.619642597485061</v>
      </c>
      <c r="F27" s="68">
        <v>136.5</v>
      </c>
      <c r="G27" s="52">
        <f t="shared" si="3"/>
        <v>66.54274691777016</v>
      </c>
      <c r="H27" s="52">
        <f t="shared" si="4"/>
        <v>64.583064461984819</v>
      </c>
      <c r="I27" s="53">
        <f t="shared" si="5"/>
        <v>5.3741886202450262</v>
      </c>
      <c r="J27" s="58">
        <v>0</v>
      </c>
      <c r="K27" s="81">
        <v>24.18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24.18</v>
      </c>
      <c r="R27" s="91">
        <v>0</v>
      </c>
      <c r="S27" s="84">
        <v>0</v>
      </c>
      <c r="T27" s="84">
        <v>0</v>
      </c>
      <c r="U27" s="84">
        <v>44.56</v>
      </c>
      <c r="V27" s="84">
        <v>0</v>
      </c>
      <c r="W27" s="84">
        <v>0</v>
      </c>
      <c r="X27" s="94">
        <f t="shared" si="10"/>
        <v>0</v>
      </c>
      <c r="Y27" s="95">
        <f t="shared" si="11"/>
        <v>44.56</v>
      </c>
      <c r="Z27" s="91">
        <v>0</v>
      </c>
      <c r="AA27" s="84">
        <v>0</v>
      </c>
      <c r="AB27" s="84">
        <v>0</v>
      </c>
      <c r="AC27" s="84">
        <v>95.85</v>
      </c>
      <c r="AD27" s="96">
        <f t="shared" si="12"/>
        <v>0</v>
      </c>
      <c r="AE27" s="52">
        <f t="shared" si="13"/>
        <v>95.85</v>
      </c>
      <c r="AF27" s="118">
        <v>0.19430577956989242</v>
      </c>
      <c r="AG27" s="117">
        <v>0.37495967741935482</v>
      </c>
      <c r="AH27" s="54">
        <f t="shared" si="6"/>
        <v>5.179882840675134</v>
      </c>
      <c r="AI27" s="63">
        <f t="shared" si="7"/>
        <v>9.1853977250955836</v>
      </c>
      <c r="AJ27" s="64">
        <v>66.54274691777016</v>
      </c>
      <c r="AK27" s="61">
        <v>138.78857650287907</v>
      </c>
      <c r="AL27" s="128">
        <v>64.583064461984819</v>
      </c>
      <c r="AM27" s="61">
        <v>180.06106609460602</v>
      </c>
      <c r="AS27" s="121"/>
      <c r="BA27" s="42"/>
      <c r="BB27" s="42"/>
    </row>
    <row r="28" spans="1:54" ht="15.75" x14ac:dyDescent="0.25">
      <c r="A28" s="25">
        <v>20</v>
      </c>
      <c r="B28" s="69">
        <v>168.32999999999998</v>
      </c>
      <c r="C28" s="51">
        <f t="shared" si="0"/>
        <v>79.396454191751857</v>
      </c>
      <c r="D28" s="52">
        <f t="shared" si="1"/>
        <v>103.21402836763056</v>
      </c>
      <c r="E28" s="59">
        <f t="shared" si="2"/>
        <v>-14.280482559382389</v>
      </c>
      <c r="F28" s="68">
        <v>133.44</v>
      </c>
      <c r="G28" s="52">
        <f t="shared" si="3"/>
        <v>62.515663285006887</v>
      </c>
      <c r="H28" s="52">
        <f t="shared" si="4"/>
        <v>65.666421975462058</v>
      </c>
      <c r="I28" s="53">
        <f t="shared" si="5"/>
        <v>5.2579147395310502</v>
      </c>
      <c r="J28" s="58">
        <v>0</v>
      </c>
      <c r="K28" s="81">
        <v>23.84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23.84</v>
      </c>
      <c r="R28" s="91">
        <v>0</v>
      </c>
      <c r="S28" s="84">
        <v>0</v>
      </c>
      <c r="T28" s="84">
        <v>0</v>
      </c>
      <c r="U28" s="84">
        <v>43.73</v>
      </c>
      <c r="V28" s="84">
        <v>0</v>
      </c>
      <c r="W28" s="84">
        <v>0</v>
      </c>
      <c r="X28" s="94">
        <f t="shared" si="10"/>
        <v>0</v>
      </c>
      <c r="Y28" s="95">
        <f t="shared" si="11"/>
        <v>43.73</v>
      </c>
      <c r="Z28" s="91">
        <v>0</v>
      </c>
      <c r="AA28" s="84">
        <v>0</v>
      </c>
      <c r="AB28" s="84">
        <v>0</v>
      </c>
      <c r="AC28" s="84">
        <v>92.48</v>
      </c>
      <c r="AD28" s="96">
        <f t="shared" si="12"/>
        <v>0</v>
      </c>
      <c r="AE28" s="52">
        <f t="shared" si="13"/>
        <v>92.48</v>
      </c>
      <c r="AF28" s="118">
        <v>0.19430577956989242</v>
      </c>
      <c r="AG28" s="117">
        <v>0.37495967741935482</v>
      </c>
      <c r="AH28" s="54">
        <f t="shared" si="6"/>
        <v>5.063608959961158</v>
      </c>
      <c r="AI28" s="63">
        <f t="shared" si="7"/>
        <v>9.1845577631982565</v>
      </c>
      <c r="AJ28" s="64">
        <v>62.515663285006887</v>
      </c>
      <c r="AK28" s="61">
        <v>171.87645419175186</v>
      </c>
      <c r="AL28" s="128">
        <v>65.666421975462058</v>
      </c>
      <c r="AM28" s="61">
        <v>146.94402836763055</v>
      </c>
      <c r="AS28" s="121"/>
      <c r="BA28" s="42"/>
      <c r="BB28" s="42"/>
    </row>
    <row r="29" spans="1:54" ht="15.75" x14ac:dyDescent="0.25">
      <c r="A29" s="25">
        <v>21</v>
      </c>
      <c r="B29" s="69">
        <v>175.51</v>
      </c>
      <c r="C29" s="51">
        <f t="shared" si="0"/>
        <v>79.931942085988311</v>
      </c>
      <c r="D29" s="52">
        <f t="shared" si="1"/>
        <v>110.03278785970534</v>
      </c>
      <c r="E29" s="59">
        <f t="shared" si="2"/>
        <v>-14.454729945693678</v>
      </c>
      <c r="F29" s="68">
        <v>139.82</v>
      </c>
      <c r="G29" s="52">
        <f t="shared" si="3"/>
        <v>66.612251938209226</v>
      </c>
      <c r="H29" s="52">
        <f t="shared" si="4"/>
        <v>67.707405777401036</v>
      </c>
      <c r="I29" s="53">
        <f t="shared" si="5"/>
        <v>5.5003422843897072</v>
      </c>
      <c r="J29" s="58">
        <v>0</v>
      </c>
      <c r="K29" s="81">
        <v>24.18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24.18</v>
      </c>
      <c r="R29" s="91">
        <v>0</v>
      </c>
      <c r="S29" s="84">
        <v>0</v>
      </c>
      <c r="T29" s="84">
        <v>0</v>
      </c>
      <c r="U29" s="84">
        <v>43.73</v>
      </c>
      <c r="V29" s="84">
        <v>0</v>
      </c>
      <c r="W29" s="84">
        <v>0</v>
      </c>
      <c r="X29" s="94">
        <f t="shared" si="10"/>
        <v>0</v>
      </c>
      <c r="Y29" s="95">
        <f t="shared" si="11"/>
        <v>43.73</v>
      </c>
      <c r="Z29" s="91">
        <v>0</v>
      </c>
      <c r="AA29" s="84">
        <v>0</v>
      </c>
      <c r="AB29" s="84">
        <v>0</v>
      </c>
      <c r="AC29" s="84">
        <v>90.88</v>
      </c>
      <c r="AD29" s="96">
        <f t="shared" si="12"/>
        <v>0</v>
      </c>
      <c r="AE29" s="52">
        <f t="shared" si="13"/>
        <v>90.88</v>
      </c>
      <c r="AF29" s="118">
        <v>0.19430577956989242</v>
      </c>
      <c r="AG29" s="117">
        <v>0.37495967741935482</v>
      </c>
      <c r="AH29" s="54">
        <f t="shared" si="6"/>
        <v>5.306036504819815</v>
      </c>
      <c r="AI29" s="63">
        <f t="shared" si="7"/>
        <v>9.3503103768869664</v>
      </c>
      <c r="AJ29" s="64">
        <v>66.612251938209226</v>
      </c>
      <c r="AK29" s="61">
        <v>170.81194208598831</v>
      </c>
      <c r="AL29" s="128">
        <v>67.707405777401036</v>
      </c>
      <c r="AM29" s="61">
        <v>153.76278785970533</v>
      </c>
      <c r="AS29" s="121"/>
      <c r="BA29" s="42"/>
      <c r="BB29" s="42"/>
    </row>
    <row r="30" spans="1:54" ht="15.75" x14ac:dyDescent="0.25">
      <c r="A30" s="25">
        <v>22</v>
      </c>
      <c r="B30" s="69">
        <v>206.11</v>
      </c>
      <c r="C30" s="51">
        <f t="shared" si="0"/>
        <v>100.9691468594464</v>
      </c>
      <c r="D30" s="52">
        <f t="shared" si="1"/>
        <v>118.95039602266741</v>
      </c>
      <c r="E30" s="59">
        <f t="shared" si="2"/>
        <v>-13.8095428821137</v>
      </c>
      <c r="F30" s="68">
        <v>139.83000000000001</v>
      </c>
      <c r="G30" s="52">
        <f t="shared" si="3"/>
        <v>68.024430782818214</v>
      </c>
      <c r="H30" s="52">
        <f t="shared" si="4"/>
        <v>66.30484695142087</v>
      </c>
      <c r="I30" s="53">
        <f t="shared" si="5"/>
        <v>5.5007222657609036</v>
      </c>
      <c r="J30" s="58">
        <v>0</v>
      </c>
      <c r="K30" s="81">
        <v>23.84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23.84</v>
      </c>
      <c r="R30" s="91">
        <v>0</v>
      </c>
      <c r="S30" s="84">
        <v>0</v>
      </c>
      <c r="T30" s="84">
        <v>0</v>
      </c>
      <c r="U30" s="84">
        <v>43.1</v>
      </c>
      <c r="V30" s="84">
        <v>0</v>
      </c>
      <c r="W30" s="84">
        <v>0</v>
      </c>
      <c r="X30" s="94">
        <f t="shared" si="10"/>
        <v>0</v>
      </c>
      <c r="Y30" s="95">
        <f t="shared" si="11"/>
        <v>43.1</v>
      </c>
      <c r="Z30" s="91">
        <v>0</v>
      </c>
      <c r="AA30" s="84">
        <v>0</v>
      </c>
      <c r="AB30" s="84">
        <v>0</v>
      </c>
      <c r="AC30" s="84">
        <v>72.150000000000006</v>
      </c>
      <c r="AD30" s="96">
        <f t="shared" si="12"/>
        <v>0</v>
      </c>
      <c r="AE30" s="52">
        <f t="shared" si="13"/>
        <v>72.150000000000006</v>
      </c>
      <c r="AF30" s="118">
        <v>0.19430577956989242</v>
      </c>
      <c r="AG30" s="117">
        <v>0.37495967741935482</v>
      </c>
      <c r="AH30" s="54">
        <f t="shared" si="6"/>
        <v>5.3064164861910115</v>
      </c>
      <c r="AI30" s="63">
        <f t="shared" si="7"/>
        <v>9.6554974404669451</v>
      </c>
      <c r="AJ30" s="64">
        <v>68.024430782818214</v>
      </c>
      <c r="AK30" s="61">
        <v>173.1191468594464</v>
      </c>
      <c r="AL30" s="128">
        <v>66.30484695142087</v>
      </c>
      <c r="AM30" s="61">
        <v>162.0503960226674</v>
      </c>
      <c r="AS30" s="121"/>
      <c r="BA30" s="42"/>
      <c r="BB30" s="42"/>
    </row>
    <row r="31" spans="1:54" ht="15.75" x14ac:dyDescent="0.25">
      <c r="A31" s="25">
        <v>23</v>
      </c>
      <c r="B31" s="69">
        <v>168.51</v>
      </c>
      <c r="C31" s="51">
        <f t="shared" si="0"/>
        <v>64.190150853911504</v>
      </c>
      <c r="D31" s="52">
        <f t="shared" si="1"/>
        <v>119.15254453647538</v>
      </c>
      <c r="E31" s="59">
        <f t="shared" si="2"/>
        <v>-14.832695390386888</v>
      </c>
      <c r="F31" s="68">
        <v>155.88999999999999</v>
      </c>
      <c r="G31" s="52">
        <f t="shared" si="3"/>
        <v>83.714455130368464</v>
      </c>
      <c r="H31" s="52">
        <f t="shared" si="4"/>
        <v>66.064569433767232</v>
      </c>
      <c r="I31" s="53">
        <f t="shared" si="5"/>
        <v>6.1109754358642947</v>
      </c>
      <c r="J31" s="58">
        <v>0</v>
      </c>
      <c r="K31" s="81">
        <v>23.83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23.83</v>
      </c>
      <c r="R31" s="91">
        <v>0</v>
      </c>
      <c r="S31" s="84">
        <v>0</v>
      </c>
      <c r="T31" s="84">
        <v>0</v>
      </c>
      <c r="U31" s="84">
        <v>43.1</v>
      </c>
      <c r="V31" s="84">
        <v>0</v>
      </c>
      <c r="W31" s="84">
        <v>0</v>
      </c>
      <c r="X31" s="94">
        <f t="shared" si="10"/>
        <v>0</v>
      </c>
      <c r="Y31" s="95">
        <f t="shared" si="11"/>
        <v>43.1</v>
      </c>
      <c r="Z31" s="91">
        <v>0</v>
      </c>
      <c r="AA31" s="84">
        <v>0</v>
      </c>
      <c r="AB31" s="84">
        <v>0</v>
      </c>
      <c r="AC31" s="84">
        <v>72.86</v>
      </c>
      <c r="AD31" s="96">
        <f t="shared" si="12"/>
        <v>0</v>
      </c>
      <c r="AE31" s="52">
        <f t="shared" si="13"/>
        <v>72.86</v>
      </c>
      <c r="AF31" s="118">
        <v>0.19430577956989242</v>
      </c>
      <c r="AG31" s="117">
        <v>0.37495967741935482</v>
      </c>
      <c r="AH31" s="54">
        <f t="shared" si="6"/>
        <v>5.9166696562944026</v>
      </c>
      <c r="AI31" s="63">
        <f t="shared" si="7"/>
        <v>8.6223449321937551</v>
      </c>
      <c r="AJ31" s="64">
        <v>83.714455130368464</v>
      </c>
      <c r="AK31" s="61">
        <v>137.0501508539115</v>
      </c>
      <c r="AL31" s="128">
        <v>66.064569433767232</v>
      </c>
      <c r="AM31" s="61">
        <v>162.25254453647537</v>
      </c>
      <c r="AS31" s="121"/>
      <c r="BA31" s="42"/>
      <c r="BB31" s="42"/>
    </row>
    <row r="32" spans="1:54" ht="16.5" thickBot="1" x14ac:dyDescent="0.3">
      <c r="A32" s="26">
        <v>24</v>
      </c>
      <c r="B32" s="70">
        <v>155.44999999999999</v>
      </c>
      <c r="C32" s="55">
        <f t="shared" si="0"/>
        <v>54.236520124892564</v>
      </c>
      <c r="D32" s="52">
        <f t="shared" si="1"/>
        <v>116.43907744051111</v>
      </c>
      <c r="E32" s="59">
        <f t="shared" si="2"/>
        <v>-15.225597565403675</v>
      </c>
      <c r="F32" s="71">
        <v>155.08000000000001</v>
      </c>
      <c r="G32" s="56">
        <f t="shared" si="3"/>
        <v>76.536783172539842</v>
      </c>
      <c r="H32" s="52">
        <f t="shared" si="4"/>
        <v>72.463020171641404</v>
      </c>
      <c r="I32" s="53">
        <f t="shared" si="5"/>
        <v>6.0801966558187432</v>
      </c>
      <c r="J32" s="58">
        <v>0</v>
      </c>
      <c r="K32" s="81">
        <v>23.89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23.89</v>
      </c>
      <c r="R32" s="91">
        <v>0</v>
      </c>
      <c r="S32" s="84">
        <v>0</v>
      </c>
      <c r="T32" s="84">
        <v>0</v>
      </c>
      <c r="U32" s="84">
        <v>43</v>
      </c>
      <c r="V32" s="84">
        <v>0</v>
      </c>
      <c r="W32" s="84">
        <v>0</v>
      </c>
      <c r="X32" s="94">
        <f t="shared" si="10"/>
        <v>0</v>
      </c>
      <c r="Y32" s="95">
        <f t="shared" si="11"/>
        <v>43</v>
      </c>
      <c r="Z32" s="92">
        <v>0</v>
      </c>
      <c r="AA32" s="93">
        <v>0</v>
      </c>
      <c r="AB32" s="93">
        <v>0</v>
      </c>
      <c r="AC32" s="93">
        <v>74.069999999999993</v>
      </c>
      <c r="AD32" s="96">
        <f t="shared" si="12"/>
        <v>0</v>
      </c>
      <c r="AE32" s="52">
        <f t="shared" si="13"/>
        <v>74.069999999999993</v>
      </c>
      <c r="AF32" s="118">
        <v>0.19430577956989242</v>
      </c>
      <c r="AG32" s="117">
        <v>0.37495967741935482</v>
      </c>
      <c r="AH32" s="54">
        <f t="shared" si="6"/>
        <v>5.8858908762488511</v>
      </c>
      <c r="AI32" s="63">
        <f t="shared" si="7"/>
        <v>8.2894427571769711</v>
      </c>
      <c r="AJ32" s="65">
        <v>76.536783172539842</v>
      </c>
      <c r="AK32" s="62">
        <v>128.30652012489256</v>
      </c>
      <c r="AL32" s="129">
        <v>72.463020171641404</v>
      </c>
      <c r="AM32" s="62">
        <v>159.43907744051111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213.03</v>
      </c>
      <c r="C33" s="40">
        <f t="shared" ref="C33:AE33" si="14">MAX(C9:C32)</f>
        <v>108.08954042228802</v>
      </c>
      <c r="D33" s="40">
        <f t="shared" si="14"/>
        <v>135.50106609460602</v>
      </c>
      <c r="E33" s="40">
        <f t="shared" si="14"/>
        <v>7.9843236973461842</v>
      </c>
      <c r="F33" s="40">
        <f t="shared" si="14"/>
        <v>155.88999999999999</v>
      </c>
      <c r="G33" s="40">
        <f t="shared" si="14"/>
        <v>90.629773964923928</v>
      </c>
      <c r="H33" s="40">
        <f t="shared" si="14"/>
        <v>72.463020171641404</v>
      </c>
      <c r="I33" s="40">
        <f t="shared" si="14"/>
        <v>6.1109754358642947</v>
      </c>
      <c r="J33" s="40">
        <f t="shared" si="14"/>
        <v>24.03</v>
      </c>
      <c r="K33" s="40">
        <f t="shared" si="14"/>
        <v>24.19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24.03</v>
      </c>
      <c r="Q33" s="40">
        <f t="shared" si="14"/>
        <v>24.19</v>
      </c>
      <c r="R33" s="40">
        <f t="shared" si="14"/>
        <v>0.35</v>
      </c>
      <c r="S33" s="40">
        <f t="shared" si="14"/>
        <v>28.86</v>
      </c>
      <c r="T33" s="40">
        <f t="shared" si="14"/>
        <v>0</v>
      </c>
      <c r="U33" s="40">
        <f t="shared" si="14"/>
        <v>67.14</v>
      </c>
      <c r="V33" s="40">
        <f t="shared" si="14"/>
        <v>0</v>
      </c>
      <c r="W33" s="40">
        <f t="shared" si="14"/>
        <v>0</v>
      </c>
      <c r="X33" s="40">
        <f t="shared" si="14"/>
        <v>0.35</v>
      </c>
      <c r="Y33" s="40">
        <f t="shared" si="14"/>
        <v>84.33</v>
      </c>
      <c r="Z33" s="40"/>
      <c r="AA33" s="40"/>
      <c r="AB33" s="40"/>
      <c r="AC33" s="40"/>
      <c r="AD33" s="40">
        <f t="shared" si="14"/>
        <v>3.2</v>
      </c>
      <c r="AE33" s="40">
        <f t="shared" si="14"/>
        <v>98.5</v>
      </c>
      <c r="AF33" s="40">
        <f t="shared" ref="AF33:AM33" si="15">MAX(AF9:AF32)</f>
        <v>0.19430577956989242</v>
      </c>
      <c r="AG33" s="40">
        <f t="shared" si="15"/>
        <v>0.56926545698924724</v>
      </c>
      <c r="AH33" s="40">
        <f t="shared" si="15"/>
        <v>5.9166696562944026</v>
      </c>
      <c r="AI33" s="40">
        <f t="shared" si="15"/>
        <v>10.317195492739074</v>
      </c>
      <c r="AJ33" s="40">
        <f t="shared" si="15"/>
        <v>90.629773964923928</v>
      </c>
      <c r="AK33" s="40">
        <f t="shared" si="15"/>
        <v>180.18954042228802</v>
      </c>
      <c r="AL33" s="40">
        <f t="shared" si="15"/>
        <v>72.463020171641404</v>
      </c>
      <c r="AM33" s="130">
        <f t="shared" si="15"/>
        <v>196.70515462470587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169.27408163265306</v>
      </c>
      <c r="C34" s="41">
        <f t="shared" ref="C34:AE34" si="16">AVERAGE(C9:C33,C9:C32)</f>
        <v>67.978063860837565</v>
      </c>
      <c r="D34" s="41">
        <f t="shared" si="16"/>
        <v>115.14624626599509</v>
      </c>
      <c r="E34" s="41">
        <f t="shared" si="16"/>
        <v>-13.063597265317501</v>
      </c>
      <c r="F34" s="41">
        <f t="shared" si="16"/>
        <v>81.248775510204069</v>
      </c>
      <c r="G34" s="41">
        <f t="shared" si="16"/>
        <v>42.304299799455301</v>
      </c>
      <c r="H34" s="41">
        <f t="shared" si="16"/>
        <v>36.955395918177068</v>
      </c>
      <c r="I34" s="41">
        <f t="shared" si="16"/>
        <v>2.2607893756825117</v>
      </c>
      <c r="J34" s="41">
        <f t="shared" si="16"/>
        <v>1.4712244897959184</v>
      </c>
      <c r="K34" s="41">
        <f t="shared" si="16"/>
        <v>23.007959183673464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1.4712244897959184</v>
      </c>
      <c r="Q34" s="41">
        <f t="shared" si="16"/>
        <v>23.007959183673464</v>
      </c>
      <c r="R34" s="41">
        <f t="shared" si="16"/>
        <v>2.8775510204081631E-2</v>
      </c>
      <c r="S34" s="41">
        <f t="shared" si="16"/>
        <v>8.2575510204081652</v>
      </c>
      <c r="T34" s="41">
        <f t="shared" si="16"/>
        <v>0</v>
      </c>
      <c r="U34" s="41">
        <f t="shared" si="16"/>
        <v>40.345306122448974</v>
      </c>
      <c r="V34" s="41">
        <f t="shared" si="16"/>
        <v>0</v>
      </c>
      <c r="W34" s="41">
        <f t="shared" si="16"/>
        <v>0</v>
      </c>
      <c r="X34" s="41">
        <f t="shared" si="16"/>
        <v>2.8775510204081631E-2</v>
      </c>
      <c r="Y34" s="41">
        <f t="shared" si="16"/>
        <v>48.364693877551019</v>
      </c>
      <c r="Z34" s="41">
        <f>AVERAGE(Z9:Z33,Z9:Z32)</f>
        <v>0.14166666666666669</v>
      </c>
      <c r="AA34" s="41">
        <f>AVERAGE(AA9:AA33,AA9:AA32)</f>
        <v>4.6874999999999991</v>
      </c>
      <c r="AB34" s="41">
        <f>AVERAGE(AB9:AB33,AB9:AB32)</f>
        <v>0</v>
      </c>
      <c r="AC34" s="41">
        <f t="shared" si="16"/>
        <v>79.117083333333355</v>
      </c>
      <c r="AD34" s="41">
        <f t="shared" si="16"/>
        <v>0.20408163265306123</v>
      </c>
      <c r="AE34" s="41">
        <f t="shared" si="16"/>
        <v>84.104489795918369</v>
      </c>
      <c r="AF34" s="41">
        <f t="shared" ref="AF34:AM34" si="17">AVERAGE(AF9:AF33,AF9:AF32)</f>
        <v>0.11499729811279345</v>
      </c>
      <c r="AG34" s="41">
        <f t="shared" si="17"/>
        <v>0.45823358294930866</v>
      </c>
      <c r="AH34" s="41">
        <f t="shared" si="17"/>
        <v>3.1266084041003315</v>
      </c>
      <c r="AI34" s="41">
        <f t="shared" si="17"/>
        <v>9.0516821568838406</v>
      </c>
      <c r="AJ34" s="41">
        <f t="shared" si="17"/>
        <v>42.443075309659378</v>
      </c>
      <c r="AK34" s="41">
        <f t="shared" si="17"/>
        <v>151.54377814655183</v>
      </c>
      <c r="AL34" s="41">
        <f t="shared" si="17"/>
        <v>36.977028571238293</v>
      </c>
      <c r="AM34" s="131">
        <f t="shared" si="17"/>
        <v>163.03898276660934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95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96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97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94</v>
      </c>
      <c r="B37" s="200"/>
      <c r="C37" s="200"/>
      <c r="D37" s="199" t="s">
        <v>101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98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93</v>
      </c>
      <c r="AM37" s="197"/>
      <c r="AN37" s="197"/>
      <c r="AO37" s="198"/>
      <c r="AP37" s="213" t="s">
        <v>99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565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190.53</v>
      </c>
      <c r="Z38" s="133"/>
      <c r="AA38" s="8" t="s">
        <v>21</v>
      </c>
      <c r="AB38" s="5" t="s">
        <v>23</v>
      </c>
      <c r="AC38" s="30"/>
      <c r="AD38" s="134">
        <v>1002.7</v>
      </c>
      <c r="AE38" s="133"/>
      <c r="AF38" s="7" t="s">
        <v>21</v>
      </c>
      <c r="AG38" s="5" t="s">
        <v>24</v>
      </c>
      <c r="AH38" s="6"/>
      <c r="AI38" s="134">
        <v>0</v>
      </c>
      <c r="AJ38" s="133"/>
      <c r="AK38" s="100" t="s">
        <v>21</v>
      </c>
      <c r="AL38" s="99" t="s">
        <v>24</v>
      </c>
      <c r="AM38" s="133">
        <v>115.99</v>
      </c>
      <c r="AN38" s="135"/>
      <c r="AO38" s="8" t="s">
        <v>21</v>
      </c>
      <c r="AP38" s="5" t="s">
        <v>24</v>
      </c>
      <c r="AQ38" s="133">
        <v>1878.8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1802.91</v>
      </c>
      <c r="C39" s="11" t="s">
        <v>21</v>
      </c>
      <c r="D39" s="9" t="s">
        <v>71</v>
      </c>
      <c r="E39" s="10">
        <v>4091</v>
      </c>
      <c r="F39" s="12" t="s">
        <v>21</v>
      </c>
      <c r="G39" s="98"/>
      <c r="H39" s="101" t="s">
        <v>25</v>
      </c>
      <c r="I39" s="102"/>
      <c r="J39" s="103">
        <v>24.19</v>
      </c>
      <c r="K39" s="104" t="s">
        <v>62</v>
      </c>
      <c r="L39" s="105">
        <v>0.625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28.86</v>
      </c>
      <c r="Z39" s="102" t="s">
        <v>62</v>
      </c>
      <c r="AA39" s="108">
        <v>0.54166666666666663</v>
      </c>
      <c r="AB39" s="106" t="s">
        <v>25</v>
      </c>
      <c r="AC39" s="109"/>
      <c r="AD39" s="103">
        <v>72.849999999999994</v>
      </c>
      <c r="AE39" s="104" t="s">
        <v>72</v>
      </c>
      <c r="AF39" s="108">
        <v>0.64513888888888882</v>
      </c>
      <c r="AG39" s="106" t="s">
        <v>25</v>
      </c>
      <c r="AH39" s="102"/>
      <c r="AI39" s="103"/>
      <c r="AJ39" s="102" t="s">
        <v>77</v>
      </c>
      <c r="AK39" s="107"/>
      <c r="AL39" s="101" t="s">
        <v>25</v>
      </c>
      <c r="AM39" s="102">
        <v>19.7</v>
      </c>
      <c r="AN39" s="103" t="s">
        <v>77</v>
      </c>
      <c r="AO39" s="111">
        <v>0.5</v>
      </c>
      <c r="AP39" s="106" t="s">
        <v>25</v>
      </c>
      <c r="AQ39" s="102">
        <v>95.85</v>
      </c>
      <c r="AR39" s="104" t="s">
        <v>72</v>
      </c>
      <c r="AS39" s="107">
        <v>0.79166666666666663</v>
      </c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485.03</v>
      </c>
      <c r="F42" s="44" t="s">
        <v>69</v>
      </c>
      <c r="G42" s="47">
        <v>0.91666666666666663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 t="s">
        <v>75</v>
      </c>
      <c r="F43" s="78"/>
      <c r="G43" s="79">
        <v>43.1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 t="s">
        <v>76</v>
      </c>
      <c r="F44" s="78"/>
      <c r="G44" s="79">
        <v>72.150000000000006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252.69</v>
      </c>
      <c r="F45" s="83" t="s">
        <v>72</v>
      </c>
      <c r="G45" s="48">
        <v>0.79166666666666663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249.11</v>
      </c>
      <c r="F46" s="80" t="s">
        <v>72</v>
      </c>
      <c r="G46" s="60">
        <v>0.91666666666666663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26 JAN 23 </vt:lpstr>
      <vt:lpstr>'26 JAN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2023-03-27T10:53:01Z</dcterms:modified>
</cp:coreProperties>
</file>