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3-MARS 2023\"/>
    </mc:Choice>
  </mc:AlternateContent>
  <xr:revisionPtr revIDLastSave="0" documentId="13_ncr:1_{933AFEF0-06C6-4B31-8C4B-660C6B1FE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 MAR 23 " sheetId="3" r:id="rId1"/>
  </sheets>
  <externalReferences>
    <externalReference r:id="rId2"/>
  </externalReferences>
  <definedNames>
    <definedName name="_xlnm.Print_Area" localSheetId="0">'30 MAR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29" i="3" l="1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Q14" i="3"/>
  <c r="Q33" i="3" s="1"/>
  <c r="Q34" i="3" s="1"/>
  <c r="K33" i="3"/>
  <c r="K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26" i="3"/>
  <c r="D25" i="3"/>
  <c r="D27" i="3"/>
  <c r="D24" i="3"/>
  <c r="D22" i="3"/>
  <c r="D29" i="3"/>
  <c r="D23" i="3"/>
  <c r="D28" i="3"/>
  <c r="D9" i="3" l="1"/>
  <c r="AI9" i="3"/>
  <c r="E9" i="3" s="1"/>
  <c r="C28" i="3"/>
  <c r="C25" i="3"/>
  <c r="C18" i="3"/>
  <c r="C23" i="3"/>
  <c r="C29" i="3"/>
  <c r="D18" i="3"/>
  <c r="C16" i="3"/>
  <c r="D16" i="3"/>
  <c r="C15" i="3"/>
  <c r="D15" i="3"/>
  <c r="AI14" i="3"/>
  <c r="D14" i="3"/>
  <c r="AI18" i="3" l="1"/>
  <c r="E18" i="3" s="1"/>
  <c r="C26" i="3"/>
  <c r="C21" i="3"/>
  <c r="AI21" i="3"/>
  <c r="E21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C17" i="3"/>
  <c r="AI17" i="3"/>
  <c r="E17" i="3" s="1"/>
  <c r="AI16" i="3"/>
  <c r="E16" i="3" s="1"/>
  <c r="AI15" i="3"/>
  <c r="E15" i="3" s="1"/>
  <c r="C14" i="3"/>
  <c r="E14" i="3"/>
  <c r="G32" i="3" l="1"/>
  <c r="H32" i="3"/>
  <c r="G31" i="3"/>
  <c r="H31" i="3"/>
  <c r="G30" i="3"/>
  <c r="AH29" i="3"/>
  <c r="I29" i="3" s="1"/>
  <c r="G29" i="3"/>
  <c r="AH28" i="3"/>
  <c r="I28" i="3" s="1"/>
  <c r="G28" i="3"/>
  <c r="AH27" i="3"/>
  <c r="I27" i="3" s="1"/>
  <c r="G27" i="3"/>
  <c r="G26" i="3"/>
  <c r="AH26" i="3"/>
  <c r="I26" i="3" s="1"/>
  <c r="AH25" i="3"/>
  <c r="I25" i="3" s="1"/>
  <c r="G25" i="3"/>
  <c r="AH24" i="3"/>
  <c r="I24" i="3" s="1"/>
  <c r="G24" i="3"/>
  <c r="AH23" i="3"/>
  <c r="I23" i="3" s="1"/>
  <c r="G23" i="3"/>
  <c r="G22" i="3"/>
  <c r="AH22" i="3"/>
  <c r="I22" i="3" s="1"/>
  <c r="AH21" i="3"/>
  <c r="I21" i="3" s="1"/>
  <c r="G21" i="3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G15" i="3"/>
  <c r="AH15" i="3"/>
  <c r="I15" i="3" s="1"/>
  <c r="AH14" i="3"/>
  <c r="G14" i="3"/>
  <c r="AH32" i="3" l="1"/>
  <c r="I32" i="3" s="1"/>
  <c r="AH31" i="3"/>
  <c r="I31" i="3" s="1"/>
  <c r="AH30" i="3"/>
  <c r="I30" i="3" s="1"/>
  <c r="AJ33" i="3"/>
  <c r="AJ34" i="3" s="1"/>
  <c r="H30" i="3"/>
  <c r="H33" i="3" s="1"/>
  <c r="H34" i="3" s="1"/>
  <c r="AL33" i="3"/>
  <c r="AL34" i="3" s="1"/>
  <c r="G33" i="3"/>
  <c r="G34" i="3" s="1"/>
  <c r="I14" i="3"/>
  <c r="I33" i="3" l="1"/>
  <c r="I34" i="3" s="1"/>
  <c r="AH33" i="3"/>
  <c r="AH34" i="3" s="1"/>
  <c r="AI29" i="3" l="1"/>
  <c r="E29" i="3" s="1"/>
  <c r="AI28" i="3"/>
  <c r="E28" i="3" s="1"/>
  <c r="AI27" i="3"/>
  <c r="E27" i="3" s="1"/>
  <c r="D20" i="3" l="1"/>
  <c r="C19" i="3"/>
  <c r="D19" i="3"/>
  <c r="D32" i="3"/>
  <c r="D31" i="3"/>
  <c r="B33" i="3"/>
  <c r="B34" i="3" s="1"/>
  <c r="AI26" i="3"/>
  <c r="AI19" i="3" l="1"/>
  <c r="E19" i="3" s="1"/>
  <c r="C20" i="3"/>
  <c r="C32" i="3"/>
  <c r="C31" i="3"/>
  <c r="D30" i="3"/>
  <c r="D33" i="3" s="1"/>
  <c r="D34" i="3" s="1"/>
  <c r="AM33" i="3"/>
  <c r="AM34" i="3" s="1"/>
  <c r="AI30" i="3"/>
  <c r="E30" i="3" s="1"/>
  <c r="E26" i="3"/>
  <c r="AI20" i="3" l="1"/>
  <c r="E20" i="3" s="1"/>
  <c r="AI32" i="3"/>
  <c r="E32" i="3" s="1"/>
  <c r="AI31" i="3"/>
  <c r="E31" i="3" s="1"/>
  <c r="C30" i="3"/>
  <c r="C33" i="3" s="1"/>
  <c r="C34" i="3" s="1"/>
  <c r="AK33" i="3"/>
  <c r="AK34" i="3" s="1"/>
  <c r="AI33" i="3" l="1"/>
  <c r="AI34" i="3" s="1"/>
  <c r="E33" i="3"/>
  <c r="E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<sst xmlns="http://schemas.openxmlformats.org/spreadsheetml/2006/main" count="140" uniqueCount="108">
  <si>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</si>
  <si>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</si>
  <si>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</si>
  <si>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</si>
  <si>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</si>
  <si>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</si>
  <si>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</si>
  <si>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</si>
  <si>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</si>
  <si>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</si>
  <si>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</si>
  <si>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</si>
  <si>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</si>
  <si>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</si>
  <si>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</si>
  <si>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</si>
  <si>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</si>
  <si>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</si>
  <si>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</si>
  <si>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</si>
  <si>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</si>
  <si>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</si>
  <si>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</si>
  <si>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</si>
  <si>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</si>
  <si>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</si>
  <si>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</si>
  <si>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</si>
  <si>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</si>
  <si>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</si>
  <si>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</si>
  <si>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</si>
  <si>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</si>
  <si>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</si>
  <si>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</si>
  <si>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</si>
  <si>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</si>
  <si>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</si>
  <si>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</si>
  <si>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</si>
  <si>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</si>
  <si>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</si>
  <si>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</si>
  <si>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</si>
  <si>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</si>
  <si>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</si>
  <si>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</si>
  <si>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</si>
  <si>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</si>
  <si>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</si>
  <si>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</si>
  <si>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</si>
  <si>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</si>
  <si>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</si>
  <si>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</si>
  <si>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</si>
  <si>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</si>
  <si>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</si>
  <si>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</si>
  <si>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</si>
  <si>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</si>
  <si>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</si>
  <si>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</si>
  <si>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</si>
  <si>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</si>
  <si>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</si>
  <si>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</si>
  <si>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</si>
  <si>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</si>
  <si>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</si>
  <si>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</si>
  <si>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</si>
  <si>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</si>
  <si>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</si>
  <si>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</si>
  <si>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</si>
  <si>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</si>
  <si>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</si>
  <si>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</si>
  <si>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</si>
  <si>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</si>
  <si>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</si>
  <si>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</si>
  <si>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</si>
  <si>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</si>
  <si>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</si>
  <si>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</si>
  <si>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</si>
  <si>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</si>
  <si>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</si>
  <si>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</si>
  <si>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</si>
  <si>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</si>
  <si>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</si>
  <si>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</si>
  <si>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</si>
  <si>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</si>
  <si>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</si>
  <si>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</si>
  <si>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</si>
  <si>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</si>
  <si>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</si>
  <si>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</si>
  <si>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</si>
  <si>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</si>
  <si>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TAGBA</t>
  </si>
  <si>
    <t>MONTCHO et FOFANA</t>
  </si>
  <si>
    <t>DOSSA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</si>
</sst>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'30 MAR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'!$B$9:$B$32</c:f>
              <c:numCache>
                <c:formatCode>General</c:formatCode>
                <c:ptCount val="24"/>
                <c:pt idx="0">
                  <c:v>106.13</c:v>
                </c:pt>
                <c:pt idx="1">
                  <c:v>75.050000000000011</c:v>
                </c:pt>
                <c:pt idx="2">
                  <c:v>76.540000000000006</c:v>
                </c:pt>
                <c:pt idx="3">
                  <c:v>78.63</c:v>
                </c:pt>
                <c:pt idx="4">
                  <c:v>75.930000000000007</c:v>
                </c:pt>
                <c:pt idx="5">
                  <c:v>63.03</c:v>
                </c:pt>
                <c:pt idx="6">
                  <c:v>46.08</c:v>
                </c:pt>
                <c:pt idx="7">
                  <c:v>67.740000000000009</c:v>
                </c:pt>
                <c:pt idx="8">
                  <c:v>87.5</c:v>
                </c:pt>
                <c:pt idx="9">
                  <c:v>76.740000000000009</c:v>
                </c:pt>
                <c:pt idx="10">
                  <c:v>92.61</c:v>
                </c:pt>
                <c:pt idx="11">
                  <c:v>91.11</c:v>
                </c:pt>
                <c:pt idx="12">
                  <c:v>85.77</c:v>
                </c:pt>
                <c:pt idx="13">
                  <c:v>78.180000000000007</c:v>
                </c:pt>
                <c:pt idx="14">
                  <c:v>77.930000000000007</c:v>
                </c:pt>
                <c:pt idx="15">
                  <c:v>81.13</c:v>
                </c:pt>
                <c:pt idx="16">
                  <c:v>75.820000000000007</c:v>
                </c:pt>
                <c:pt idx="17">
                  <c:v>68.790000000000006</c:v>
                </c:pt>
                <c:pt idx="18">
                  <c:v>118.44</c:v>
                </c:pt>
                <c:pt idx="19">
                  <c:v>113.16999999999999</c:v>
                </c:pt>
                <c:pt idx="20">
                  <c:v>118.28</c:v>
                </c:pt>
                <c:pt idx="21">
                  <c:v>117.39</c:v>
                </c:pt>
                <c:pt idx="22">
                  <c:v>111.61</c:v>
                </c:pt>
                <c:pt idx="23">
                  <c:v>103.56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'30 MAR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'!$C$9:$C$32</c:f>
              <c:numCache>
                <c:formatCode>General</c:formatCode>
                <c:ptCount val="24"/>
                <c:pt idx="0">
                  <c:v>39.423254766849958</c:v>
                </c:pt>
                <c:pt idx="1">
                  <c:v>37.653306896150433</c:v>
                </c:pt>
                <c:pt idx="2">
                  <c:v>35.500723702853541</c:v>
                </c:pt>
                <c:pt idx="3">
                  <c:v>28.827999594842801</c:v>
                </c:pt>
                <c:pt idx="4">
                  <c:v>29.409275122335476</c:v>
                </c:pt>
                <c:pt idx="5">
                  <c:v>34.903398491962278</c:v>
                </c:pt>
                <c:pt idx="6">
                  <c:v>31.826922237788285</c:v>
                </c:pt>
                <c:pt idx="7">
                  <c:v>34.130609891327055</c:v>
                </c:pt>
                <c:pt idx="8">
                  <c:v>32.394503557756856</c:v>
                </c:pt>
                <c:pt idx="9">
                  <c:v>33.797771865166872</c:v>
                </c:pt>
                <c:pt idx="10">
                  <c:v>33.249905285488374</c:v>
                </c:pt>
                <c:pt idx="11">
                  <c:v>31.823146606274101</c:v>
                </c:pt>
                <c:pt idx="12">
                  <c:v>32.112564483201389</c:v>
                </c:pt>
                <c:pt idx="13">
                  <c:v>30.887723308628736</c:v>
                </c:pt>
                <c:pt idx="14">
                  <c:v>28.956959061746097</c:v>
                </c:pt>
                <c:pt idx="15">
                  <c:v>32.887314944075456</c:v>
                </c:pt>
                <c:pt idx="16">
                  <c:v>34.95215888151607</c:v>
                </c:pt>
                <c:pt idx="17">
                  <c:v>37.189994362833971</c:v>
                </c:pt>
                <c:pt idx="18">
                  <c:v>45.476247158107078</c:v>
                </c:pt>
                <c:pt idx="19">
                  <c:v>45.349000882733243</c:v>
                </c:pt>
                <c:pt idx="20">
                  <c:v>45.252823394125386</c:v>
                </c:pt>
                <c:pt idx="21">
                  <c:v>42.717628282449958</c:v>
                </c:pt>
                <c:pt idx="22">
                  <c:v>40.366236683691547</c:v>
                </c:pt>
                <c:pt idx="23">
                  <c:v>37.480423693111355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'30 MAR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'!$D$9:$D$32</c:f>
              <c:numCache>
                <c:formatCode>0.00</c:formatCode>
                <c:ptCount val="24"/>
                <c:pt idx="0">
                  <c:v>61.019041875589068</c:v>
                </c:pt>
                <c:pt idx="1">
                  <c:v>55.769317915786317</c:v>
                </c:pt>
                <c:pt idx="2">
                  <c:v>59.362068762826112</c:v>
                </c:pt>
                <c:pt idx="3">
                  <c:v>68.067681469810339</c:v>
                </c:pt>
                <c:pt idx="4">
                  <c:v>64.849396447768228</c:v>
                </c:pt>
                <c:pt idx="5">
                  <c:v>46.834050928693003</c:v>
                </c:pt>
                <c:pt idx="6">
                  <c:v>33.455467567464851</c:v>
                </c:pt>
                <c:pt idx="7">
                  <c:v>52.214078853913492</c:v>
                </c:pt>
                <c:pt idx="8">
                  <c:v>73.20121286921696</c:v>
                </c:pt>
                <c:pt idx="9">
                  <c:v>61.333306858956121</c:v>
                </c:pt>
                <c:pt idx="10">
                  <c:v>77.303509076856784</c:v>
                </c:pt>
                <c:pt idx="11">
                  <c:v>77.281221861782328</c:v>
                </c:pt>
                <c:pt idx="12">
                  <c:v>71.807465310590672</c:v>
                </c:pt>
                <c:pt idx="13">
                  <c:v>65.665157858749268</c:v>
                </c:pt>
                <c:pt idx="14">
                  <c:v>67.372238566921226</c:v>
                </c:pt>
                <c:pt idx="15">
                  <c:v>66.51421953198826</c:v>
                </c:pt>
                <c:pt idx="16">
                  <c:v>59.260039691707931</c:v>
                </c:pt>
                <c:pt idx="17">
                  <c:v>50.205534259594998</c:v>
                </c:pt>
                <c:pt idx="18">
                  <c:v>66.926336186177693</c:v>
                </c:pt>
                <c:pt idx="19">
                  <c:v>61.954379290903461</c:v>
                </c:pt>
                <c:pt idx="20">
                  <c:v>66.994239869346629</c:v>
                </c:pt>
                <c:pt idx="21">
                  <c:v>68.659314620925329</c:v>
                </c:pt>
                <c:pt idx="22">
                  <c:v>65.397023108546534</c:v>
                </c:pt>
                <c:pt idx="23">
                  <c:v>60.452911691832043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'30 MAR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'!$E$9:$E$32</c:f>
              <c:numCache>
                <c:formatCode>0.00</c:formatCode>
                <c:ptCount val="24"/>
                <c:pt idx="0">
                  <c:v>5.6877033575609728</c:v>
                </c:pt>
                <c:pt idx="1">
                  <c:v>-18.37262481193677</c:v>
                </c:pt>
                <c:pt idx="2">
                  <c:v>-18.322792465679651</c:v>
                </c:pt>
                <c:pt idx="3">
                  <c:v>-18.265681064653148</c:v>
                </c:pt>
                <c:pt idx="4">
                  <c:v>-18.328671570103733</c:v>
                </c:pt>
                <c:pt idx="5">
                  <c:v>-18.707449420655262</c:v>
                </c:pt>
                <c:pt idx="6">
                  <c:v>-19.202389805253127</c:v>
                </c:pt>
                <c:pt idx="7">
                  <c:v>-18.604688745240544</c:v>
                </c:pt>
                <c:pt idx="8">
                  <c:v>-18.095716426973816</c:v>
                </c:pt>
                <c:pt idx="9">
                  <c:v>-18.391078724122998</c:v>
                </c:pt>
                <c:pt idx="10">
                  <c:v>-17.943414362345159</c:v>
                </c:pt>
                <c:pt idx="11">
                  <c:v>-17.994368468056429</c:v>
                </c:pt>
                <c:pt idx="12">
                  <c:v>-18.150029793792079</c:v>
                </c:pt>
                <c:pt idx="13">
                  <c:v>-18.37288116737799</c:v>
                </c:pt>
                <c:pt idx="14">
                  <c:v>-18.399197628667316</c:v>
                </c:pt>
                <c:pt idx="15">
                  <c:v>-18.271534476063728</c:v>
                </c:pt>
                <c:pt idx="16">
                  <c:v>-18.392198573223972</c:v>
                </c:pt>
                <c:pt idx="17">
                  <c:v>-18.605528622428956</c:v>
                </c:pt>
                <c:pt idx="18">
                  <c:v>6.0374166557152575</c:v>
                </c:pt>
                <c:pt idx="19">
                  <c:v>5.8666198263633005</c:v>
                </c:pt>
                <c:pt idx="20">
                  <c:v>6.032936736527982</c:v>
                </c:pt>
                <c:pt idx="21">
                  <c:v>6.0130570966247303</c:v>
                </c:pt>
                <c:pt idx="22">
                  <c:v>5.8467402077619495</c:v>
                </c:pt>
                <c:pt idx="23">
                  <c:v>5.6266646150566073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'30 MAR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'!$Q$9:$Q$32</c:f>
              <c:numCache>
                <c:formatCode>0.00</c:formatCode>
                <c:ptCount val="24"/>
                <c:pt idx="0">
                  <c:v>0</c:v>
                </c:pt>
                <c:pt idx="1">
                  <c:v>24.1</c:v>
                </c:pt>
                <c:pt idx="2">
                  <c:v>24.1</c:v>
                </c:pt>
                <c:pt idx="3">
                  <c:v>24.1</c:v>
                </c:pt>
                <c:pt idx="4">
                  <c:v>24.1</c:v>
                </c:pt>
                <c:pt idx="5">
                  <c:v>24.1</c:v>
                </c:pt>
                <c:pt idx="6">
                  <c:v>24.1</c:v>
                </c:pt>
                <c:pt idx="7">
                  <c:v>24.1</c:v>
                </c:pt>
                <c:pt idx="8">
                  <c:v>24.1</c:v>
                </c:pt>
                <c:pt idx="9">
                  <c:v>24.1</c:v>
                </c:pt>
                <c:pt idx="10">
                  <c:v>24.1</c:v>
                </c:pt>
                <c:pt idx="11">
                  <c:v>24.1</c:v>
                </c:pt>
                <c:pt idx="12">
                  <c:v>24.1</c:v>
                </c:pt>
                <c:pt idx="13">
                  <c:v>24.1</c:v>
                </c:pt>
                <c:pt idx="14">
                  <c:v>24.1</c:v>
                </c:pt>
                <c:pt idx="15">
                  <c:v>24.1</c:v>
                </c:pt>
                <c:pt idx="16">
                  <c:v>24.1</c:v>
                </c:pt>
                <c:pt idx="17">
                  <c:v>24.1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'30 MAR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'30 MAR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'!$AK$9:$AK$32</c:f>
              <c:numCache>
                <c:formatCode>0.00</c:formatCode>
                <c:ptCount val="24"/>
                <c:pt idx="0">
                  <c:v>39.423254766849958</c:v>
                </c:pt>
                <c:pt idx="1">
                  <c:v>37.653306896150433</c:v>
                </c:pt>
                <c:pt idx="2">
                  <c:v>35.500723702853541</c:v>
                </c:pt>
                <c:pt idx="3">
                  <c:v>28.827999594842801</c:v>
                </c:pt>
                <c:pt idx="4">
                  <c:v>29.409275122335476</c:v>
                </c:pt>
                <c:pt idx="5">
                  <c:v>34.903398491962278</c:v>
                </c:pt>
                <c:pt idx="6">
                  <c:v>31.826922237788285</c:v>
                </c:pt>
                <c:pt idx="7">
                  <c:v>34.130609891327055</c:v>
                </c:pt>
                <c:pt idx="8">
                  <c:v>32.394503557756856</c:v>
                </c:pt>
                <c:pt idx="9">
                  <c:v>33.797771865166872</c:v>
                </c:pt>
                <c:pt idx="10">
                  <c:v>33.249905285488374</c:v>
                </c:pt>
                <c:pt idx="11">
                  <c:v>31.823146606274101</c:v>
                </c:pt>
                <c:pt idx="12">
                  <c:v>32.112564483201389</c:v>
                </c:pt>
                <c:pt idx="13">
                  <c:v>30.887723308628736</c:v>
                </c:pt>
                <c:pt idx="14">
                  <c:v>28.956959061746097</c:v>
                </c:pt>
                <c:pt idx="15">
                  <c:v>32.887314944075456</c:v>
                </c:pt>
                <c:pt idx="16">
                  <c:v>34.95215888151607</c:v>
                </c:pt>
                <c:pt idx="17">
                  <c:v>37.189994362833971</c:v>
                </c:pt>
                <c:pt idx="18">
                  <c:v>45.476247158107078</c:v>
                </c:pt>
                <c:pt idx="19">
                  <c:v>45.349000882733243</c:v>
                </c:pt>
                <c:pt idx="20">
                  <c:v>45.252823394125386</c:v>
                </c:pt>
                <c:pt idx="21">
                  <c:v>42.717628282449958</c:v>
                </c:pt>
                <c:pt idx="22">
                  <c:v>40.366236683691547</c:v>
                </c:pt>
                <c:pt idx="23">
                  <c:v>37.480423693111355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'30 MAR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'!$AM$9:$AM$32</c:f>
              <c:numCache>
                <c:formatCode>0.00</c:formatCode>
                <c:ptCount val="24"/>
                <c:pt idx="0">
                  <c:v>152.75904187558908</c:v>
                </c:pt>
                <c:pt idx="1">
                  <c:v>147.18931791578632</c:v>
                </c:pt>
                <c:pt idx="2">
                  <c:v>151.07206876282612</c:v>
                </c:pt>
                <c:pt idx="3">
                  <c:v>159.72768146981034</c:v>
                </c:pt>
                <c:pt idx="4">
                  <c:v>156.95939644776823</c:v>
                </c:pt>
                <c:pt idx="5">
                  <c:v>138.31405092869301</c:v>
                </c:pt>
                <c:pt idx="6">
                  <c:v>125.13546756746486</c:v>
                </c:pt>
                <c:pt idx="7">
                  <c:v>143.5840788539135</c:v>
                </c:pt>
                <c:pt idx="8">
                  <c:v>162.99121286921695</c:v>
                </c:pt>
                <c:pt idx="9">
                  <c:v>151.33330685895612</c:v>
                </c:pt>
                <c:pt idx="10">
                  <c:v>167.42350907685679</c:v>
                </c:pt>
                <c:pt idx="11">
                  <c:v>167.08122186178232</c:v>
                </c:pt>
                <c:pt idx="12">
                  <c:v>161.38746531059067</c:v>
                </c:pt>
                <c:pt idx="13">
                  <c:v>154.87515785874928</c:v>
                </c:pt>
                <c:pt idx="14">
                  <c:v>155.89223856692124</c:v>
                </c:pt>
                <c:pt idx="15">
                  <c:v>156.39421953198826</c:v>
                </c:pt>
                <c:pt idx="16">
                  <c:v>150.14003969170793</c:v>
                </c:pt>
                <c:pt idx="17">
                  <c:v>140.49553425959499</c:v>
                </c:pt>
                <c:pt idx="18">
                  <c:v>158.84633618617769</c:v>
                </c:pt>
                <c:pt idx="19">
                  <c:v>153.04437929090346</c:v>
                </c:pt>
                <c:pt idx="20">
                  <c:v>158.91423986934663</c:v>
                </c:pt>
                <c:pt idx="21">
                  <c:v>160.75931462092532</c:v>
                </c:pt>
                <c:pt idx="22">
                  <c:v>157.33702310854653</c:v>
                </c:pt>
                <c:pt idx="23">
                  <c:v>152.58291169183204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'30 MAR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'!$F$9:$F$32</c:f>
              <c:numCache>
                <c:formatCode>General</c:formatCode>
                <c:ptCount val="24"/>
                <c:pt idx="0">
                  <c:v>215.7</c:v>
                </c:pt>
                <c:pt idx="1">
                  <c:v>211.4</c:v>
                </c:pt>
                <c:pt idx="2">
                  <c:v>206.7</c:v>
                </c:pt>
                <c:pt idx="3">
                  <c:v>207.69</c:v>
                </c:pt>
                <c:pt idx="4">
                  <c:v>210.84</c:v>
                </c:pt>
                <c:pt idx="5">
                  <c:v>194.43</c:v>
                </c:pt>
                <c:pt idx="6">
                  <c:v>196.07</c:v>
                </c:pt>
                <c:pt idx="7">
                  <c:v>206.81</c:v>
                </c:pt>
                <c:pt idx="8">
                  <c:v>193.61</c:v>
                </c:pt>
                <c:pt idx="9">
                  <c:v>214.38</c:v>
                </c:pt>
                <c:pt idx="10">
                  <c:v>194.48</c:v>
                </c:pt>
                <c:pt idx="11">
                  <c:v>186</c:v>
                </c:pt>
                <c:pt idx="12">
                  <c:v>182.34</c:v>
                </c:pt>
                <c:pt idx="13">
                  <c:v>192.46</c:v>
                </c:pt>
                <c:pt idx="14">
                  <c:v>228.65</c:v>
                </c:pt>
                <c:pt idx="15">
                  <c:v>236.39</c:v>
                </c:pt>
                <c:pt idx="16">
                  <c:v>228.05</c:v>
                </c:pt>
                <c:pt idx="17">
                  <c:v>232.86</c:v>
                </c:pt>
                <c:pt idx="18">
                  <c:v>254.63</c:v>
                </c:pt>
                <c:pt idx="19">
                  <c:v>255.24</c:v>
                </c:pt>
                <c:pt idx="20">
                  <c:v>256.22000000000003</c:v>
                </c:pt>
                <c:pt idx="21">
                  <c:v>251.31</c:v>
                </c:pt>
                <c:pt idx="22">
                  <c:v>245.53</c:v>
                </c:pt>
                <c:pt idx="23">
                  <c:v>230.1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'30 MAR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'!$G$9:$G$32</c:f>
              <c:numCache>
                <c:formatCode>0.00</c:formatCode>
                <c:ptCount val="24"/>
                <c:pt idx="0">
                  <c:v>124.24963567489985</c:v>
                </c:pt>
                <c:pt idx="1">
                  <c:v>120.47159483673946</c:v>
                </c:pt>
                <c:pt idx="2">
                  <c:v>118.32661136792895</c:v>
                </c:pt>
                <c:pt idx="3">
                  <c:v>120.5044336232523</c:v>
                </c:pt>
                <c:pt idx="4">
                  <c:v>125.29036087288907</c:v>
                </c:pt>
                <c:pt idx="5">
                  <c:v>106.01373132890267</c:v>
                </c:pt>
                <c:pt idx="6">
                  <c:v>108.10538969898768</c:v>
                </c:pt>
                <c:pt idx="7">
                  <c:v>121.85685506080033</c:v>
                </c:pt>
                <c:pt idx="8">
                  <c:v>125.48096985187735</c:v>
                </c:pt>
                <c:pt idx="9">
                  <c:v>128.94883835607158</c:v>
                </c:pt>
                <c:pt idx="10">
                  <c:v>111.13284517939172</c:v>
                </c:pt>
                <c:pt idx="11">
                  <c:v>104.38981219711107</c:v>
                </c:pt>
                <c:pt idx="12">
                  <c:v>102.51862264479099</c:v>
                </c:pt>
                <c:pt idx="13">
                  <c:v>123.77160020636715</c:v>
                </c:pt>
                <c:pt idx="14">
                  <c:v>139.5353961967067</c:v>
                </c:pt>
                <c:pt idx="15">
                  <c:v>137.60853276514246</c:v>
                </c:pt>
                <c:pt idx="16">
                  <c:v>128.04392152281162</c:v>
                </c:pt>
                <c:pt idx="17">
                  <c:v>132.97455424947603</c:v>
                </c:pt>
                <c:pt idx="18">
                  <c:v>150.12521971041753</c:v>
                </c:pt>
                <c:pt idx="19">
                  <c:v>149.98897752622338</c:v>
                </c:pt>
                <c:pt idx="20">
                  <c:v>151.35241331220456</c:v>
                </c:pt>
                <c:pt idx="21">
                  <c:v>146.32784254271911</c:v>
                </c:pt>
                <c:pt idx="22">
                  <c:v>142.73300953547152</c:v>
                </c:pt>
                <c:pt idx="23">
                  <c:v>130.35661601500283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'30 MAR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'!$H$9:$H$32</c:f>
              <c:numCache>
                <c:formatCode>0.00</c:formatCode>
                <c:ptCount val="24"/>
                <c:pt idx="0">
                  <c:v>80.095123371116173</c:v>
                </c:pt>
                <c:pt idx="1">
                  <c:v>79.952828409984846</c:v>
                </c:pt>
                <c:pt idx="2">
                  <c:v>77.558170450930561</c:v>
                </c:pt>
                <c:pt idx="3">
                  <c:v>76.385168061474062</c:v>
                </c:pt>
                <c:pt idx="4">
                  <c:v>74.607122082942865</c:v>
                </c:pt>
                <c:pt idx="5">
                  <c:v>78.099605762506712</c:v>
                </c:pt>
                <c:pt idx="6">
                  <c:v>77.349435823286669</c:v>
                </c:pt>
                <c:pt idx="7">
                  <c:v>73.635738803196915</c:v>
                </c:pt>
                <c:pt idx="8">
                  <c:v>56.74208478120827</c:v>
                </c:pt>
                <c:pt idx="9">
                  <c:v>73.735279581349587</c:v>
                </c:pt>
                <c:pt idx="10">
                  <c:v>71.354115773099835</c:v>
                </c:pt>
                <c:pt idx="11">
                  <c:v>72.073818066990455</c:v>
                </c:pt>
                <c:pt idx="12">
                  <c:v>68.665469395425816</c:v>
                </c:pt>
                <c:pt idx="13">
                  <c:v>56.916518516901817</c:v>
                </c:pt>
                <c:pt idx="14">
                  <c:v>76.648089258177563</c:v>
                </c:pt>
                <c:pt idx="15">
                  <c:v>86.586270153180209</c:v>
                </c:pt>
                <c:pt idx="16">
                  <c:v>88.064718916277428</c:v>
                </c:pt>
                <c:pt idx="17">
                  <c:v>88.13028430179294</c:v>
                </c:pt>
                <c:pt idx="18">
                  <c:v>91.743225811306928</c:v>
                </c:pt>
                <c:pt idx="19">
                  <c:v>92.445009850876289</c:v>
                </c:pt>
                <c:pt idx="20">
                  <c:v>91.917939969207779</c:v>
                </c:pt>
                <c:pt idx="21">
                  <c:v>92.261641254448435</c:v>
                </c:pt>
                <c:pt idx="22">
                  <c:v>90.290025098608893</c:v>
                </c:pt>
                <c:pt idx="23">
                  <c:v>87.824631620164212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'30 MAR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'!$I$9:$I$32</c:f>
              <c:numCache>
                <c:formatCode>0.00</c:formatCode>
                <c:ptCount val="24"/>
                <c:pt idx="0">
                  <c:v>11.35524095398396</c:v>
                </c:pt>
                <c:pt idx="1">
                  <c:v>10.975576753275755</c:v>
                </c:pt>
                <c:pt idx="2">
                  <c:v>10.815218181140517</c:v>
                </c:pt>
                <c:pt idx="3">
                  <c:v>10.800398315273663</c:v>
                </c:pt>
                <c:pt idx="4">
                  <c:v>10.942517044168108</c:v>
                </c:pt>
                <c:pt idx="5">
                  <c:v>10.316662908590638</c:v>
                </c:pt>
                <c:pt idx="6">
                  <c:v>10.615174477725665</c:v>
                </c:pt>
                <c:pt idx="7">
                  <c:v>11.317406136002793</c:v>
                </c:pt>
                <c:pt idx="8">
                  <c:v>11.386945366914423</c:v>
                </c:pt>
                <c:pt idx="9">
                  <c:v>11.695882062578866</c:v>
                </c:pt>
                <c:pt idx="10">
                  <c:v>11.993039047508452</c:v>
                </c:pt>
                <c:pt idx="11">
                  <c:v>9.5363697358984805</c:v>
                </c:pt>
                <c:pt idx="12">
                  <c:v>11.155907959783255</c:v>
                </c:pt>
                <c:pt idx="13">
                  <c:v>11.771881276731071</c:v>
                </c:pt>
                <c:pt idx="14">
                  <c:v>12.466514545115748</c:v>
                </c:pt>
                <c:pt idx="15">
                  <c:v>12.195197081677312</c:v>
                </c:pt>
                <c:pt idx="16">
                  <c:v>11.941359560911016</c:v>
                </c:pt>
                <c:pt idx="17">
                  <c:v>11.75516144873105</c:v>
                </c:pt>
                <c:pt idx="18">
                  <c:v>12.761554478275551</c:v>
                </c:pt>
                <c:pt idx="19">
                  <c:v>12.806012622900349</c:v>
                </c:pt>
                <c:pt idx="20">
                  <c:v>12.949646718587681</c:v>
                </c:pt>
                <c:pt idx="21">
                  <c:v>12.720516202832394</c:v>
                </c:pt>
                <c:pt idx="22">
                  <c:v>12.506965365919578</c:v>
                </c:pt>
                <c:pt idx="23">
                  <c:v>11.918752364832963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'30 MAR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'!$AD$9:$AD$32</c:f>
              <c:numCache>
                <c:formatCode>0.00</c:formatCode>
                <c:ptCount val="24"/>
                <c:pt idx="0">
                  <c:v>72.53</c:v>
                </c:pt>
                <c:pt idx="1">
                  <c:v>73.19</c:v>
                </c:pt>
                <c:pt idx="2">
                  <c:v>73.67</c:v>
                </c:pt>
                <c:pt idx="3">
                  <c:v>72.290000000000006</c:v>
                </c:pt>
                <c:pt idx="4">
                  <c:v>72.88</c:v>
                </c:pt>
                <c:pt idx="5">
                  <c:v>72.459999999999994</c:v>
                </c:pt>
                <c:pt idx="6">
                  <c:v>75.67</c:v>
                </c:pt>
                <c:pt idx="7">
                  <c:v>77.77</c:v>
                </c:pt>
                <c:pt idx="8">
                  <c:v>81.53</c:v>
                </c:pt>
                <c:pt idx="9">
                  <c:v>73.47999999999999</c:v>
                </c:pt>
                <c:pt idx="10">
                  <c:v>91.53</c:v>
                </c:pt>
                <c:pt idx="11">
                  <c:v>60.04</c:v>
                </c:pt>
                <c:pt idx="12">
                  <c:v>89.8</c:v>
                </c:pt>
                <c:pt idx="13">
                  <c:v>86.08</c:v>
                </c:pt>
                <c:pt idx="14">
                  <c:v>72.910000000000011</c:v>
                </c:pt>
                <c:pt idx="15">
                  <c:v>72.94</c:v>
                </c:pt>
                <c:pt idx="16">
                  <c:v>76.569999999999993</c:v>
                </c:pt>
                <c:pt idx="17">
                  <c:v>71.569999999999993</c:v>
                </c:pt>
                <c:pt idx="18">
                  <c:v>70.61</c:v>
                </c:pt>
                <c:pt idx="19">
                  <c:v>71.17</c:v>
                </c:pt>
                <c:pt idx="20">
                  <c:v>73.97</c:v>
                </c:pt>
                <c:pt idx="21">
                  <c:v>72.849999999999994</c:v>
                </c:pt>
                <c:pt idx="22">
                  <c:v>73.010000000000005</c:v>
                </c:pt>
                <c:pt idx="23">
                  <c:v>72.959999999999994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'30 MAR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'30 MAR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'30 MAR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'30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'30 MAR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'30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MAR 23 '!$AJ$9:$AJ$32</c:f>
              <c:numCache>
                <c:formatCode>0.00</c:formatCode>
                <c:ptCount val="24"/>
                <c:pt idx="0">
                  <c:v>196.77963567489985</c:v>
                </c:pt>
                <c:pt idx="1">
                  <c:v>193.66159483673945</c:v>
                </c:pt>
                <c:pt idx="2">
                  <c:v>191.99661136792895</c:v>
                </c:pt>
                <c:pt idx="3">
                  <c:v>192.7944336232523</c:v>
                </c:pt>
                <c:pt idx="4">
                  <c:v>198.17036087288906</c:v>
                </c:pt>
                <c:pt idx="5">
                  <c:v>178.47373132890266</c:v>
                </c:pt>
                <c:pt idx="6">
                  <c:v>183.77538969898768</c:v>
                </c:pt>
                <c:pt idx="7">
                  <c:v>199.62685506080032</c:v>
                </c:pt>
                <c:pt idx="8">
                  <c:v>207.01096985187735</c:v>
                </c:pt>
                <c:pt idx="9">
                  <c:v>202.42883835607157</c:v>
                </c:pt>
                <c:pt idx="10">
                  <c:v>202.66284517939172</c:v>
                </c:pt>
                <c:pt idx="11">
                  <c:v>164.42981219711106</c:v>
                </c:pt>
                <c:pt idx="12">
                  <c:v>192.31862264479099</c:v>
                </c:pt>
                <c:pt idx="13">
                  <c:v>209.85160020636715</c:v>
                </c:pt>
                <c:pt idx="14">
                  <c:v>212.44539619670672</c:v>
                </c:pt>
                <c:pt idx="15">
                  <c:v>210.54853276514245</c:v>
                </c:pt>
                <c:pt idx="16">
                  <c:v>204.61392152281161</c:v>
                </c:pt>
                <c:pt idx="17">
                  <c:v>204.54455424947602</c:v>
                </c:pt>
                <c:pt idx="18">
                  <c:v>220.73521971041751</c:v>
                </c:pt>
                <c:pt idx="19">
                  <c:v>221.1589775262234</c:v>
                </c:pt>
                <c:pt idx="20">
                  <c:v>225.32241331220456</c:v>
                </c:pt>
                <c:pt idx="21">
                  <c:v>219.17784254271911</c:v>
                </c:pt>
                <c:pt idx="22">
                  <c:v>215.74300953547154</c:v>
                </c:pt>
                <c:pt idx="23">
                  <c:v>203.31661601500281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'30 MAR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'30 MAR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'30 MAR 23 '!$AL$9:$AL$32</c:f>
              <c:numCache>
                <c:formatCode>0.00</c:formatCode>
                <c:ptCount val="24"/>
                <c:pt idx="0">
                  <c:v>80.095123371116173</c:v>
                </c:pt>
                <c:pt idx="1">
                  <c:v>79.952828409984846</c:v>
                </c:pt>
                <c:pt idx="2">
                  <c:v>77.558170450930561</c:v>
                </c:pt>
                <c:pt idx="3">
                  <c:v>76.385168061474062</c:v>
                </c:pt>
                <c:pt idx="4">
                  <c:v>74.607122082942865</c:v>
                </c:pt>
                <c:pt idx="5">
                  <c:v>78.459605762506712</c:v>
                </c:pt>
                <c:pt idx="6">
                  <c:v>80.039435823286667</c:v>
                </c:pt>
                <c:pt idx="7">
                  <c:v>81.965738803196913</c:v>
                </c:pt>
                <c:pt idx="8">
                  <c:v>76.342084781208271</c:v>
                </c:pt>
                <c:pt idx="9">
                  <c:v>88.745279581349592</c:v>
                </c:pt>
                <c:pt idx="10">
                  <c:v>96.034115773099842</c:v>
                </c:pt>
                <c:pt idx="11">
                  <c:v>72.073818066990455</c:v>
                </c:pt>
                <c:pt idx="12">
                  <c:v>85.185469395425812</c:v>
                </c:pt>
                <c:pt idx="13">
                  <c:v>83.246518516901816</c:v>
                </c:pt>
                <c:pt idx="14">
                  <c:v>98.238089258177567</c:v>
                </c:pt>
                <c:pt idx="15">
                  <c:v>93.266270153180216</c:v>
                </c:pt>
                <c:pt idx="16">
                  <c:v>92.774718916277422</c:v>
                </c:pt>
                <c:pt idx="17">
                  <c:v>88.13028430179294</c:v>
                </c:pt>
                <c:pt idx="18">
                  <c:v>91.743225811306928</c:v>
                </c:pt>
                <c:pt idx="19">
                  <c:v>92.445009850876289</c:v>
                </c:pt>
                <c:pt idx="20">
                  <c:v>91.917939969207779</c:v>
                </c:pt>
                <c:pt idx="21">
                  <c:v>92.261641254448435</c:v>
                </c:pt>
                <c:pt idx="22">
                  <c:v>90.290025098608893</c:v>
                </c:pt>
                <c:pt idx="23">
                  <c:v>87.824631620164212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2118">
          <cell r="AV2118">
            <v>0.41779368279569884</v>
          </cell>
          <cell r="AW2118">
            <v>0.15147177419354838</v>
          </cell>
        </row>
        <row r="2119">
          <cell r="AV2119">
            <v>0.16742405913978486</v>
          </cell>
          <cell r="AW2119">
            <v>0.40184139784946238</v>
          </cell>
        </row>
        <row r="2120">
          <cell r="AV2120">
            <v>0.16742405913978486</v>
          </cell>
          <cell r="AW2120">
            <v>0.40184139784946238</v>
          </cell>
        </row>
        <row r="2121">
          <cell r="AV2121">
            <v>0.16742405913978486</v>
          </cell>
          <cell r="AW2121">
            <v>0.40184139784946238</v>
          </cell>
        </row>
        <row r="2122">
          <cell r="AV2122">
            <v>0.16742405913978486</v>
          </cell>
          <cell r="AW2122">
            <v>0.40184139784946238</v>
          </cell>
        </row>
        <row r="2123">
          <cell r="AV2123">
            <v>0.16742405913978486</v>
          </cell>
          <cell r="AW2123">
            <v>0.40184139784946238</v>
          </cell>
        </row>
        <row r="2124">
          <cell r="AV2124">
            <v>0.19407728494623649</v>
          </cell>
          <cell r="AW2124">
            <v>0.37518817204301075</v>
          </cell>
        </row>
        <row r="2125">
          <cell r="AV2125">
            <v>0.19407728494623649</v>
          </cell>
          <cell r="AW2125">
            <v>0.37518817204301075</v>
          </cell>
        </row>
        <row r="2126">
          <cell r="AV2126">
            <v>0.19407728494623649</v>
          </cell>
          <cell r="AW2126">
            <v>0.37518817204301075</v>
          </cell>
        </row>
        <row r="2127">
          <cell r="AV2127">
            <v>0.19407728494623649</v>
          </cell>
          <cell r="AW2127">
            <v>0.37518817204301075</v>
          </cell>
        </row>
        <row r="2128">
          <cell r="AV2128">
            <v>0.19407728494623649</v>
          </cell>
          <cell r="AW2128">
            <v>0.37518817204301075</v>
          </cell>
        </row>
        <row r="2129">
          <cell r="AV2129">
            <v>0.19407728494623649</v>
          </cell>
          <cell r="AW2129">
            <v>0.37518817204301075</v>
          </cell>
        </row>
        <row r="2130">
          <cell r="AV2130">
            <v>0.19407728494623649</v>
          </cell>
          <cell r="AW2130">
            <v>0.37518817204301075</v>
          </cell>
        </row>
        <row r="2131">
          <cell r="AV2131">
            <v>0.19407728494623649</v>
          </cell>
          <cell r="AW2131">
            <v>0.37518817204301075</v>
          </cell>
        </row>
        <row r="2132">
          <cell r="AV2132">
            <v>0.19407728494623649</v>
          </cell>
          <cell r="AW2132">
            <v>0.37518817204301075</v>
          </cell>
        </row>
        <row r="2133">
          <cell r="AV2133">
            <v>0.19407728494623649</v>
          </cell>
          <cell r="AW2133">
            <v>0.37518817204301075</v>
          </cell>
        </row>
        <row r="2134">
          <cell r="AV2134">
            <v>0.19407728494623649</v>
          </cell>
          <cell r="AW2134">
            <v>0.37518817204301075</v>
          </cell>
        </row>
        <row r="2135">
          <cell r="AV2135">
            <v>0.19407728494623649</v>
          </cell>
          <cell r="AW2135">
            <v>0.37518817204301075</v>
          </cell>
        </row>
        <row r="2136">
          <cell r="AV2136">
            <v>0.41779368279569884</v>
          </cell>
          <cell r="AW2136">
            <v>0.15147177419354838</v>
          </cell>
        </row>
        <row r="2137">
          <cell r="AV2137">
            <v>0.41779368279569884</v>
          </cell>
          <cell r="AW2137">
            <v>0.15147177419354838</v>
          </cell>
        </row>
        <row r="2138">
          <cell r="AV2138">
            <v>0.41779368279569884</v>
          </cell>
          <cell r="AW2138">
            <v>0.15147177419354838</v>
          </cell>
        </row>
        <row r="2139">
          <cell r="AV2139">
            <v>0.41779368279569884</v>
          </cell>
          <cell r="AW2139">
            <v>0.15147177419354838</v>
          </cell>
        </row>
        <row r="2140">
          <cell r="AV2140">
            <v>0.41779368279569884</v>
          </cell>
          <cell r="AW2140">
            <v>0.15147177419354838</v>
          </cell>
        </row>
        <row r="2141">
          <cell r="AV2141">
            <v>0.41779368279569884</v>
          </cell>
          <cell r="AW2141">
            <v>0.15147177419354838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5" zoomScale="85" zoomScaleNormal="85" zoomScaleSheetLayoutView="85" workbookViewId="0">
      <selection activeCell="AO22" sqref="AO2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45015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106.13</v>
      </c>
      <c r="C9" s="51">
        <f t="shared" ref="C9:C32" si="0">AK9-AE9</f>
        <v>39.423254766849958</v>
      </c>
      <c r="D9" s="52">
        <f t="shared" ref="D9:D32" si="1">AM9-Y9</f>
        <v>61.019041875589068</v>
      </c>
      <c r="E9" s="59">
        <f t="shared" ref="E9:E32" si="2">(AG9+AI9)-Q9</f>
        <v>5.6877033575609728</v>
      </c>
      <c r="F9" s="76">
        <v>215.7</v>
      </c>
      <c r="G9" s="52">
        <f t="shared" ref="G9:G32" si="3">AJ9-AD9</f>
        <v>124.24963567489985</v>
      </c>
      <c r="H9" s="52">
        <f t="shared" ref="H9:H32" si="4">AL9-X9</f>
        <v>80.095123371116173</v>
      </c>
      <c r="I9" s="53">
        <f t="shared" ref="I9:I32" si="5">(AH9+AF9)-P9</f>
        <v>11.35524095398396</v>
      </c>
      <c r="J9" s="58">
        <v>0</v>
      </c>
      <c r="K9" s="84">
        <v>0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28.43</v>
      </c>
      <c r="V9" s="68">
        <v>0</v>
      </c>
      <c r="W9" s="90">
        <v>63.31</v>
      </c>
      <c r="X9" s="94">
        <f>R9+T9+V9</f>
        <v>0</v>
      </c>
      <c r="Y9" s="95">
        <f>S9+U9+W9</f>
        <v>91.740000000000009</v>
      </c>
      <c r="Z9" s="91">
        <v>0</v>
      </c>
      <c r="AA9" s="84">
        <v>0</v>
      </c>
      <c r="AB9" s="84">
        <v>72.53</v>
      </c>
      <c r="AC9" s="84">
        <v>0</v>
      </c>
      <c r="AD9" s="96">
        <f>Z9+AB9</f>
        <v>72.53</v>
      </c>
      <c r="AE9" s="52">
        <f>AA9+AC9</f>
        <v>0</v>
      </c>
      <c r="AF9" s="116">
        <f>'[1]Exploitation '!AV2118</f>
        <v>0.41779368279569884</v>
      </c>
      <c r="AG9" s="117">
        <f>'[1]Exploitation '!AW2118</f>
        <v>0.15147177419354838</v>
      </c>
      <c r="AH9" s="54">
        <f t="shared" ref="AH9:AH32" si="6">(F9+P9+X9+AD9)-(AJ9+AL9+AF9)</f>
        <v>10.937447271188262</v>
      </c>
      <c r="AI9" s="63">
        <f t="shared" ref="AI9:AI32" si="7">(B9+Q9+Y9+AE9)-(AM9+AK9+AG9)</f>
        <v>5.5362315833674245</v>
      </c>
      <c r="AJ9" s="64">
        <v>196.77963567489985</v>
      </c>
      <c r="AK9" s="61">
        <v>39.423254766849958</v>
      </c>
      <c r="AL9" s="66">
        <v>80.095123371116173</v>
      </c>
      <c r="AM9" s="61">
        <v>152.75904187558908</v>
      </c>
      <c r="AS9" s="121"/>
      <c r="BA9" s="42"/>
      <c r="BB9" s="42"/>
    </row>
    <row r="10" spans="1:54" ht="15.75" x14ac:dyDescent="0.25">
      <c r="A10" s="25">
        <v>2</v>
      </c>
      <c r="B10" s="69">
        <v>75.050000000000011</v>
      </c>
      <c r="C10" s="51">
        <f t="shared" si="0"/>
        <v>37.653306896150433</v>
      </c>
      <c r="D10" s="52">
        <f t="shared" si="1"/>
        <v>55.769317915786317</v>
      </c>
      <c r="E10" s="59">
        <f t="shared" si="2"/>
        <v>-18.37262481193677</v>
      </c>
      <c r="F10" s="68">
        <v>211.4</v>
      </c>
      <c r="G10" s="52">
        <f t="shared" si="3"/>
        <v>120.47159483673946</v>
      </c>
      <c r="H10" s="52">
        <f t="shared" si="4"/>
        <v>79.952828409984846</v>
      </c>
      <c r="I10" s="53">
        <f t="shared" si="5"/>
        <v>10.975576753275755</v>
      </c>
      <c r="J10" s="58">
        <v>0</v>
      </c>
      <c r="K10" s="81">
        <v>24.1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24.1</v>
      </c>
      <c r="R10" s="91">
        <v>0</v>
      </c>
      <c r="S10" s="84">
        <v>0</v>
      </c>
      <c r="T10" s="84">
        <v>0</v>
      </c>
      <c r="U10" s="84">
        <v>28.43</v>
      </c>
      <c r="V10" s="84">
        <v>0</v>
      </c>
      <c r="W10" s="84">
        <v>62.99</v>
      </c>
      <c r="X10" s="94">
        <f t="shared" ref="X10:X32" si="10">R10+T10+V10</f>
        <v>0</v>
      </c>
      <c r="Y10" s="95">
        <f t="shared" ref="Y10:Y32" si="11">S10+U10+W10</f>
        <v>91.42</v>
      </c>
      <c r="Z10" s="91">
        <v>0</v>
      </c>
      <c r="AA10" s="84">
        <v>0</v>
      </c>
      <c r="AB10" s="84">
        <v>73.19</v>
      </c>
      <c r="AC10" s="84">
        <v>0</v>
      </c>
      <c r="AD10" s="96">
        <f t="shared" ref="AD10:AD32" si="12">Z10+AB10</f>
        <v>73.19</v>
      </c>
      <c r="AE10" s="52">
        <f t="shared" ref="AE10:AE32" si="13">AA10+AC10</f>
        <v>0</v>
      </c>
      <c r="AF10" s="118">
        <f>'[1]Exploitation '!AV2119</f>
        <v>0.16742405913978486</v>
      </c>
      <c r="AG10" s="117">
        <f>'[1]Exploitation '!AW2119</f>
        <v>0.40184139784946238</v>
      </c>
      <c r="AH10" s="54">
        <f t="shared" si="6"/>
        <v>10.80815269413597</v>
      </c>
      <c r="AI10" s="63">
        <f t="shared" si="7"/>
        <v>5.3255337902137683</v>
      </c>
      <c r="AJ10" s="64">
        <v>193.66159483673945</v>
      </c>
      <c r="AK10" s="61">
        <v>37.653306896150433</v>
      </c>
      <c r="AL10" s="66">
        <v>79.952828409984846</v>
      </c>
      <c r="AM10" s="61">
        <v>147.18931791578632</v>
      </c>
      <c r="AS10" s="121"/>
      <c r="BA10" s="42"/>
      <c r="BB10" s="42"/>
    </row>
    <row r="11" spans="1:54" ht="15" customHeight="1" x14ac:dyDescent="0.25">
      <c r="A11" s="25">
        <v>3</v>
      </c>
      <c r="B11" s="69">
        <v>76.540000000000006</v>
      </c>
      <c r="C11" s="51">
        <f t="shared" si="0"/>
        <v>35.500723702853541</v>
      </c>
      <c r="D11" s="52">
        <f t="shared" si="1"/>
        <v>59.362068762826112</v>
      </c>
      <c r="E11" s="59">
        <f t="shared" si="2"/>
        <v>-18.322792465679651</v>
      </c>
      <c r="F11" s="68">
        <v>206.7</v>
      </c>
      <c r="G11" s="52">
        <f t="shared" si="3"/>
        <v>118.32661136792895</v>
      </c>
      <c r="H11" s="52">
        <f t="shared" si="4"/>
        <v>77.558170450930561</v>
      </c>
      <c r="I11" s="53">
        <f t="shared" si="5"/>
        <v>10.815218181140517</v>
      </c>
      <c r="J11" s="58">
        <v>0</v>
      </c>
      <c r="K11" s="81">
        <v>24.1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24.1</v>
      </c>
      <c r="R11" s="91">
        <v>0</v>
      </c>
      <c r="S11" s="84">
        <v>0</v>
      </c>
      <c r="T11" s="84">
        <v>0</v>
      </c>
      <c r="U11" s="84">
        <v>28.43</v>
      </c>
      <c r="V11" s="84">
        <v>0</v>
      </c>
      <c r="W11" s="84">
        <v>63.28</v>
      </c>
      <c r="X11" s="94">
        <f t="shared" si="10"/>
        <v>0</v>
      </c>
      <c r="Y11" s="95">
        <f t="shared" si="11"/>
        <v>91.710000000000008</v>
      </c>
      <c r="Z11" s="91">
        <v>0</v>
      </c>
      <c r="AA11" s="84">
        <v>0</v>
      </c>
      <c r="AB11" s="84">
        <v>73.67</v>
      </c>
      <c r="AC11" s="84">
        <v>0</v>
      </c>
      <c r="AD11" s="96">
        <f t="shared" si="12"/>
        <v>73.67</v>
      </c>
      <c r="AE11" s="52">
        <f t="shared" si="13"/>
        <v>0</v>
      </c>
      <c r="AF11" s="118">
        <f>'[1]Exploitation '!AV2120</f>
        <v>0.16742405913978486</v>
      </c>
      <c r="AG11" s="117">
        <f>'[1]Exploitation '!AW2120</f>
        <v>0.40184139784946238</v>
      </c>
      <c r="AH11" s="54">
        <f t="shared" si="6"/>
        <v>10.647794122000732</v>
      </c>
      <c r="AI11" s="63">
        <f t="shared" si="7"/>
        <v>5.3753661364708876</v>
      </c>
      <c r="AJ11" s="64">
        <v>191.99661136792895</v>
      </c>
      <c r="AK11" s="61">
        <v>35.500723702853541</v>
      </c>
      <c r="AL11" s="66">
        <v>77.558170450930561</v>
      </c>
      <c r="AM11" s="61">
        <v>151.07206876282612</v>
      </c>
      <c r="AS11" s="121"/>
      <c r="BA11" s="42"/>
      <c r="BB11" s="42"/>
    </row>
    <row r="12" spans="1:54" ht="15" customHeight="1" x14ac:dyDescent="0.25">
      <c r="A12" s="25">
        <v>4</v>
      </c>
      <c r="B12" s="69">
        <v>78.63</v>
      </c>
      <c r="C12" s="51">
        <f t="shared" si="0"/>
        <v>28.827999594842801</v>
      </c>
      <c r="D12" s="52">
        <f t="shared" si="1"/>
        <v>68.067681469810339</v>
      </c>
      <c r="E12" s="59">
        <f t="shared" si="2"/>
        <v>-18.265681064653148</v>
      </c>
      <c r="F12" s="68">
        <v>207.69</v>
      </c>
      <c r="G12" s="52">
        <f t="shared" si="3"/>
        <v>120.5044336232523</v>
      </c>
      <c r="H12" s="52">
        <f t="shared" si="4"/>
        <v>76.385168061474062</v>
      </c>
      <c r="I12" s="53">
        <f t="shared" si="5"/>
        <v>10.800398315273663</v>
      </c>
      <c r="J12" s="58">
        <v>0</v>
      </c>
      <c r="K12" s="81">
        <v>24.1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24.1</v>
      </c>
      <c r="R12" s="91">
        <v>0</v>
      </c>
      <c r="S12" s="84">
        <v>0</v>
      </c>
      <c r="T12" s="84">
        <v>0</v>
      </c>
      <c r="U12" s="84">
        <v>28.43</v>
      </c>
      <c r="V12" s="84">
        <v>0</v>
      </c>
      <c r="W12" s="84">
        <v>63.23</v>
      </c>
      <c r="X12" s="94">
        <f t="shared" si="10"/>
        <v>0</v>
      </c>
      <c r="Y12" s="95">
        <f t="shared" si="11"/>
        <v>91.66</v>
      </c>
      <c r="Z12" s="91">
        <v>0</v>
      </c>
      <c r="AA12" s="84">
        <v>0</v>
      </c>
      <c r="AB12" s="84">
        <v>72.290000000000006</v>
      </c>
      <c r="AC12" s="84">
        <v>0</v>
      </c>
      <c r="AD12" s="96">
        <f t="shared" si="12"/>
        <v>72.290000000000006</v>
      </c>
      <c r="AE12" s="52">
        <f t="shared" si="13"/>
        <v>0</v>
      </c>
      <c r="AF12" s="118">
        <f>'[1]Exploitation '!AV2121</f>
        <v>0.16742405913978486</v>
      </c>
      <c r="AG12" s="117">
        <f>'[1]Exploitation '!AW2121</f>
        <v>0.40184139784946238</v>
      </c>
      <c r="AH12" s="54">
        <f t="shared" si="6"/>
        <v>10.632974256133878</v>
      </c>
      <c r="AI12" s="63">
        <f t="shared" si="7"/>
        <v>5.432477537497391</v>
      </c>
      <c r="AJ12" s="64">
        <v>192.7944336232523</v>
      </c>
      <c r="AK12" s="61">
        <v>28.827999594842801</v>
      </c>
      <c r="AL12" s="66">
        <v>76.385168061474062</v>
      </c>
      <c r="AM12" s="61">
        <v>159.72768146981034</v>
      </c>
      <c r="AS12" s="121"/>
      <c r="BA12" s="42"/>
      <c r="BB12" s="42"/>
    </row>
    <row r="13" spans="1:54" ht="15.75" x14ac:dyDescent="0.25">
      <c r="A13" s="25">
        <v>5</v>
      </c>
      <c r="B13" s="69">
        <v>75.930000000000007</v>
      </c>
      <c r="C13" s="51">
        <f t="shared" si="0"/>
        <v>29.409275122335476</v>
      </c>
      <c r="D13" s="52">
        <f t="shared" si="1"/>
        <v>64.849396447768228</v>
      </c>
      <c r="E13" s="59">
        <f t="shared" si="2"/>
        <v>-18.328671570103733</v>
      </c>
      <c r="F13" s="68">
        <v>210.84</v>
      </c>
      <c r="G13" s="52">
        <f t="shared" si="3"/>
        <v>125.29036087288907</v>
      </c>
      <c r="H13" s="52">
        <f t="shared" si="4"/>
        <v>74.607122082942865</v>
      </c>
      <c r="I13" s="53">
        <f t="shared" si="5"/>
        <v>10.942517044168108</v>
      </c>
      <c r="J13" s="58">
        <v>0</v>
      </c>
      <c r="K13" s="81">
        <v>24.1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24.1</v>
      </c>
      <c r="R13" s="91">
        <v>0</v>
      </c>
      <c r="S13" s="84">
        <v>0</v>
      </c>
      <c r="T13" s="84">
        <v>0</v>
      </c>
      <c r="U13" s="84">
        <v>28.44</v>
      </c>
      <c r="V13" s="84">
        <v>0</v>
      </c>
      <c r="W13" s="84">
        <v>63.67</v>
      </c>
      <c r="X13" s="94">
        <f t="shared" si="10"/>
        <v>0</v>
      </c>
      <c r="Y13" s="95">
        <f t="shared" si="11"/>
        <v>92.11</v>
      </c>
      <c r="Z13" s="91">
        <v>0</v>
      </c>
      <c r="AA13" s="84">
        <v>0</v>
      </c>
      <c r="AB13" s="84">
        <v>72.88</v>
      </c>
      <c r="AC13" s="84">
        <v>0</v>
      </c>
      <c r="AD13" s="96">
        <f t="shared" si="12"/>
        <v>72.88</v>
      </c>
      <c r="AE13" s="52">
        <f t="shared" si="13"/>
        <v>0</v>
      </c>
      <c r="AF13" s="118">
        <f>'[1]Exploitation '!AV2122</f>
        <v>0.16742405913978486</v>
      </c>
      <c r="AG13" s="117">
        <f>'[1]Exploitation '!AW2122</f>
        <v>0.40184139784946238</v>
      </c>
      <c r="AH13" s="54">
        <f t="shared" si="6"/>
        <v>10.775092985028323</v>
      </c>
      <c r="AI13" s="63">
        <f t="shared" si="7"/>
        <v>5.3694870320468056</v>
      </c>
      <c r="AJ13" s="64">
        <v>198.17036087288906</v>
      </c>
      <c r="AK13" s="61">
        <v>29.409275122335476</v>
      </c>
      <c r="AL13" s="66">
        <v>74.607122082942865</v>
      </c>
      <c r="AM13" s="61">
        <v>156.95939644776823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63.03</v>
      </c>
      <c r="C14" s="51">
        <f t="shared" si="0"/>
        <v>34.903398491962278</v>
      </c>
      <c r="D14" s="52">
        <f t="shared" si="1"/>
        <v>46.834050928693003</v>
      </c>
      <c r="E14" s="59">
        <f t="shared" si="2"/>
        <v>-18.707449420655262</v>
      </c>
      <c r="F14" s="68">
        <v>194.43</v>
      </c>
      <c r="G14" s="52">
        <f t="shared" si="3"/>
        <v>106.01373132890267</v>
      </c>
      <c r="H14" s="52">
        <f t="shared" si="4"/>
        <v>78.099605762506712</v>
      </c>
      <c r="I14" s="53">
        <f t="shared" si="5"/>
        <v>10.316662908590638</v>
      </c>
      <c r="J14" s="58">
        <v>0</v>
      </c>
      <c r="K14" s="81">
        <v>24.1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24.1</v>
      </c>
      <c r="R14" s="91">
        <v>0.36</v>
      </c>
      <c r="S14" s="84">
        <v>0</v>
      </c>
      <c r="T14" s="84">
        <v>0</v>
      </c>
      <c r="U14" s="84">
        <v>28.44</v>
      </c>
      <c r="V14" s="84">
        <v>0</v>
      </c>
      <c r="W14" s="84">
        <v>63.04</v>
      </c>
      <c r="X14" s="94">
        <f t="shared" si="10"/>
        <v>0.36</v>
      </c>
      <c r="Y14" s="95">
        <f t="shared" si="11"/>
        <v>91.48</v>
      </c>
      <c r="Z14" s="91">
        <v>0.1</v>
      </c>
      <c r="AA14" s="84">
        <v>0</v>
      </c>
      <c r="AB14" s="84">
        <v>72.36</v>
      </c>
      <c r="AC14" s="84">
        <v>0</v>
      </c>
      <c r="AD14" s="96">
        <f t="shared" si="12"/>
        <v>72.459999999999994</v>
      </c>
      <c r="AE14" s="52">
        <f t="shared" si="13"/>
        <v>0</v>
      </c>
      <c r="AF14" s="118">
        <f>'[1]Exploitation '!AV2123</f>
        <v>0.16742405913978486</v>
      </c>
      <c r="AG14" s="117">
        <f>'[1]Exploitation '!AW2123</f>
        <v>0.40184139784946238</v>
      </c>
      <c r="AH14" s="54">
        <f t="shared" si="6"/>
        <v>10.149238849450853</v>
      </c>
      <c r="AI14" s="63">
        <f t="shared" si="7"/>
        <v>4.9907091814952764</v>
      </c>
      <c r="AJ14" s="64">
        <v>178.47373132890266</v>
      </c>
      <c r="AK14" s="61">
        <v>34.903398491962278</v>
      </c>
      <c r="AL14" s="66">
        <v>78.459605762506712</v>
      </c>
      <c r="AM14" s="61">
        <v>138.31405092869301</v>
      </c>
      <c r="AS14" s="121"/>
      <c r="BA14" s="42"/>
      <c r="BB14" s="42"/>
    </row>
    <row r="15" spans="1:54" ht="15.75" x14ac:dyDescent="0.25">
      <c r="A15" s="25">
        <v>7</v>
      </c>
      <c r="B15" s="69">
        <v>46.08</v>
      </c>
      <c r="C15" s="51">
        <f t="shared" si="0"/>
        <v>31.826922237788285</v>
      </c>
      <c r="D15" s="52">
        <f t="shared" si="1"/>
        <v>33.455467567464851</v>
      </c>
      <c r="E15" s="59">
        <f t="shared" si="2"/>
        <v>-19.202389805253127</v>
      </c>
      <c r="F15" s="68">
        <v>196.07</v>
      </c>
      <c r="G15" s="52">
        <f t="shared" si="3"/>
        <v>108.10538969898768</v>
      </c>
      <c r="H15" s="52">
        <f t="shared" si="4"/>
        <v>77.349435823286669</v>
      </c>
      <c r="I15" s="53">
        <f t="shared" si="5"/>
        <v>10.615174477725665</v>
      </c>
      <c r="J15" s="58">
        <v>0</v>
      </c>
      <c r="K15" s="81">
        <v>24.1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24.1</v>
      </c>
      <c r="R15" s="91">
        <v>2.69</v>
      </c>
      <c r="S15" s="84">
        <v>0</v>
      </c>
      <c r="T15" s="84">
        <v>0</v>
      </c>
      <c r="U15" s="84">
        <v>28.3</v>
      </c>
      <c r="V15" s="84">
        <v>0</v>
      </c>
      <c r="W15" s="84">
        <v>63.38</v>
      </c>
      <c r="X15" s="94">
        <f t="shared" si="10"/>
        <v>2.69</v>
      </c>
      <c r="Y15" s="95">
        <f t="shared" si="11"/>
        <v>91.68</v>
      </c>
      <c r="Z15" s="91">
        <v>4.2</v>
      </c>
      <c r="AA15" s="84">
        <v>0</v>
      </c>
      <c r="AB15" s="84">
        <v>71.47</v>
      </c>
      <c r="AC15" s="84">
        <v>0</v>
      </c>
      <c r="AD15" s="96">
        <f t="shared" si="12"/>
        <v>75.67</v>
      </c>
      <c r="AE15" s="52">
        <f t="shared" si="13"/>
        <v>0</v>
      </c>
      <c r="AF15" s="118">
        <f>'[1]Exploitation '!AV2124</f>
        <v>0.19407728494623649</v>
      </c>
      <c r="AG15" s="117">
        <f>'[1]Exploitation '!AW2124</f>
        <v>0.37518817204301075</v>
      </c>
      <c r="AH15" s="54">
        <f t="shared" si="6"/>
        <v>10.421097192779428</v>
      </c>
      <c r="AI15" s="63">
        <f t="shared" si="7"/>
        <v>4.5224220227038643</v>
      </c>
      <c r="AJ15" s="64">
        <v>183.77538969898768</v>
      </c>
      <c r="AK15" s="61">
        <v>31.826922237788285</v>
      </c>
      <c r="AL15" s="66">
        <v>80.039435823286667</v>
      </c>
      <c r="AM15" s="61">
        <v>125.13546756746486</v>
      </c>
      <c r="AS15" s="121"/>
      <c r="BA15" s="42"/>
      <c r="BB15" s="42"/>
    </row>
    <row r="16" spans="1:54" ht="15.75" x14ac:dyDescent="0.25">
      <c r="A16" s="25">
        <v>8</v>
      </c>
      <c r="B16" s="69">
        <v>67.740000000000009</v>
      </c>
      <c r="C16" s="51">
        <f t="shared" si="0"/>
        <v>34.130609891327055</v>
      </c>
      <c r="D16" s="52">
        <f t="shared" si="1"/>
        <v>52.214078853913492</v>
      </c>
      <c r="E16" s="59">
        <f t="shared" si="2"/>
        <v>-18.604688745240544</v>
      </c>
      <c r="F16" s="68">
        <v>206.81</v>
      </c>
      <c r="G16" s="52">
        <f t="shared" si="3"/>
        <v>121.85685506080033</v>
      </c>
      <c r="H16" s="52">
        <f t="shared" si="4"/>
        <v>73.635738803196915</v>
      </c>
      <c r="I16" s="53">
        <f t="shared" si="5"/>
        <v>11.317406136002793</v>
      </c>
      <c r="J16" s="58">
        <v>0</v>
      </c>
      <c r="K16" s="81">
        <v>24.1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24.1</v>
      </c>
      <c r="R16" s="91">
        <v>8.33</v>
      </c>
      <c r="S16" s="84">
        <v>0</v>
      </c>
      <c r="T16" s="84">
        <v>0</v>
      </c>
      <c r="U16" s="84">
        <v>28.2</v>
      </c>
      <c r="V16" s="84">
        <v>0</v>
      </c>
      <c r="W16" s="84">
        <v>63.17</v>
      </c>
      <c r="X16" s="94">
        <f t="shared" si="10"/>
        <v>8.33</v>
      </c>
      <c r="Y16" s="95">
        <f t="shared" si="11"/>
        <v>91.37</v>
      </c>
      <c r="Z16" s="91">
        <v>4.5</v>
      </c>
      <c r="AA16" s="84">
        <v>0</v>
      </c>
      <c r="AB16" s="84">
        <v>73.27</v>
      </c>
      <c r="AC16" s="84">
        <v>0</v>
      </c>
      <c r="AD16" s="96">
        <f t="shared" si="12"/>
        <v>77.77</v>
      </c>
      <c r="AE16" s="52">
        <f t="shared" si="13"/>
        <v>0</v>
      </c>
      <c r="AF16" s="118">
        <f>'[1]Exploitation '!AV2125</f>
        <v>0.19407728494623649</v>
      </c>
      <c r="AG16" s="117">
        <f>'[1]Exploitation '!AW2125</f>
        <v>0.37518817204301075</v>
      </c>
      <c r="AH16" s="54">
        <f t="shared" si="6"/>
        <v>11.123328851056556</v>
      </c>
      <c r="AI16" s="63">
        <f t="shared" si="7"/>
        <v>5.1201230827164466</v>
      </c>
      <c r="AJ16" s="64">
        <v>199.62685506080032</v>
      </c>
      <c r="AK16" s="61">
        <v>34.130609891327055</v>
      </c>
      <c r="AL16" s="66">
        <v>81.965738803196913</v>
      </c>
      <c r="AM16" s="61">
        <v>143.5840788539135</v>
      </c>
      <c r="AS16" s="121"/>
      <c r="BA16" s="42"/>
      <c r="BB16" s="42"/>
    </row>
    <row r="17" spans="1:54" ht="15.75" x14ac:dyDescent="0.25">
      <c r="A17" s="25">
        <v>9</v>
      </c>
      <c r="B17" s="69">
        <v>87.5</v>
      </c>
      <c r="C17" s="51">
        <f t="shared" si="0"/>
        <v>32.394503557756856</v>
      </c>
      <c r="D17" s="52">
        <f t="shared" si="1"/>
        <v>73.20121286921696</v>
      </c>
      <c r="E17" s="59">
        <f t="shared" si="2"/>
        <v>-18.095716426973816</v>
      </c>
      <c r="F17" s="68">
        <v>193.61</v>
      </c>
      <c r="G17" s="52">
        <f t="shared" si="3"/>
        <v>125.48096985187735</v>
      </c>
      <c r="H17" s="52">
        <f t="shared" si="4"/>
        <v>56.74208478120827</v>
      </c>
      <c r="I17" s="53">
        <f t="shared" si="5"/>
        <v>11.386945366914423</v>
      </c>
      <c r="J17" s="58">
        <v>0</v>
      </c>
      <c r="K17" s="81">
        <v>24.1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24.1</v>
      </c>
      <c r="R17" s="91">
        <v>19.600000000000001</v>
      </c>
      <c r="S17" s="84">
        <v>0</v>
      </c>
      <c r="T17" s="84">
        <v>0</v>
      </c>
      <c r="U17" s="84">
        <v>28.07</v>
      </c>
      <c r="V17" s="84">
        <v>0</v>
      </c>
      <c r="W17" s="84">
        <v>61.72</v>
      </c>
      <c r="X17" s="94">
        <f t="shared" si="10"/>
        <v>19.600000000000001</v>
      </c>
      <c r="Y17" s="95">
        <f t="shared" si="11"/>
        <v>89.789999999999992</v>
      </c>
      <c r="Z17" s="91">
        <v>7.9</v>
      </c>
      <c r="AA17" s="84">
        <v>0</v>
      </c>
      <c r="AB17" s="84">
        <v>73.63</v>
      </c>
      <c r="AC17" s="84">
        <v>0</v>
      </c>
      <c r="AD17" s="96">
        <f t="shared" si="12"/>
        <v>81.53</v>
      </c>
      <c r="AE17" s="52">
        <f t="shared" si="13"/>
        <v>0</v>
      </c>
      <c r="AF17" s="118">
        <f>'[1]Exploitation '!AV2126</f>
        <v>0.19407728494623649</v>
      </c>
      <c r="AG17" s="117">
        <f>'[1]Exploitation '!AW2126</f>
        <v>0.37518817204301075</v>
      </c>
      <c r="AH17" s="54">
        <f t="shared" si="6"/>
        <v>11.192868081968186</v>
      </c>
      <c r="AI17" s="63">
        <f t="shared" si="7"/>
        <v>5.6290954009831751</v>
      </c>
      <c r="AJ17" s="64">
        <v>207.01096985187735</v>
      </c>
      <c r="AK17" s="61">
        <v>32.394503557756856</v>
      </c>
      <c r="AL17" s="66">
        <v>76.342084781208271</v>
      </c>
      <c r="AM17" s="61">
        <v>162.99121286921695</v>
      </c>
      <c r="AS17" s="121"/>
      <c r="BA17" s="42"/>
      <c r="BB17" s="42"/>
    </row>
    <row r="18" spans="1:54" ht="15.75" x14ac:dyDescent="0.25">
      <c r="A18" s="25">
        <v>10</v>
      </c>
      <c r="B18" s="69">
        <v>76.740000000000009</v>
      </c>
      <c r="C18" s="51">
        <f t="shared" si="0"/>
        <v>33.797771865166872</v>
      </c>
      <c r="D18" s="52">
        <f t="shared" si="1"/>
        <v>61.333306858956121</v>
      </c>
      <c r="E18" s="59">
        <f t="shared" si="2"/>
        <v>-18.391078724122998</v>
      </c>
      <c r="F18" s="68">
        <v>214.38</v>
      </c>
      <c r="G18" s="52">
        <f t="shared" si="3"/>
        <v>128.94883835607158</v>
      </c>
      <c r="H18" s="52">
        <f t="shared" si="4"/>
        <v>73.735279581349587</v>
      </c>
      <c r="I18" s="53">
        <f t="shared" si="5"/>
        <v>11.695882062578866</v>
      </c>
      <c r="J18" s="58">
        <v>0</v>
      </c>
      <c r="K18" s="81">
        <v>24.1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24.1</v>
      </c>
      <c r="R18" s="91">
        <v>15.01</v>
      </c>
      <c r="S18" s="84">
        <v>0</v>
      </c>
      <c r="T18" s="84">
        <v>0</v>
      </c>
      <c r="U18" s="84">
        <v>27.68</v>
      </c>
      <c r="V18" s="84">
        <v>0</v>
      </c>
      <c r="W18" s="84">
        <v>62.32</v>
      </c>
      <c r="X18" s="94">
        <f t="shared" si="10"/>
        <v>15.01</v>
      </c>
      <c r="Y18" s="95">
        <f t="shared" si="11"/>
        <v>90</v>
      </c>
      <c r="Z18" s="91">
        <v>11</v>
      </c>
      <c r="AA18" s="84">
        <v>0</v>
      </c>
      <c r="AB18" s="84">
        <v>62.48</v>
      </c>
      <c r="AC18" s="84">
        <v>0</v>
      </c>
      <c r="AD18" s="96">
        <f t="shared" si="12"/>
        <v>73.47999999999999</v>
      </c>
      <c r="AE18" s="52">
        <f t="shared" si="13"/>
        <v>0</v>
      </c>
      <c r="AF18" s="118">
        <f>'[1]Exploitation '!AV2127</f>
        <v>0.19407728494623649</v>
      </c>
      <c r="AG18" s="117">
        <f>'[1]Exploitation '!AW2127</f>
        <v>0.37518817204301075</v>
      </c>
      <c r="AH18" s="54">
        <f t="shared" si="6"/>
        <v>11.501804777632628</v>
      </c>
      <c r="AI18" s="63">
        <f t="shared" si="7"/>
        <v>5.3337331038339926</v>
      </c>
      <c r="AJ18" s="64">
        <v>202.42883835607157</v>
      </c>
      <c r="AK18" s="61">
        <v>33.797771865166872</v>
      </c>
      <c r="AL18" s="66">
        <v>88.745279581349592</v>
      </c>
      <c r="AM18" s="61">
        <v>151.33330685895612</v>
      </c>
      <c r="AS18" s="121"/>
      <c r="BA18" s="42"/>
      <c r="BB18" s="42"/>
    </row>
    <row r="19" spans="1:54" ht="15.75" x14ac:dyDescent="0.25">
      <c r="A19" s="25">
        <v>11</v>
      </c>
      <c r="B19" s="69">
        <v>92.61</v>
      </c>
      <c r="C19" s="51">
        <f t="shared" si="0"/>
        <v>33.249905285488374</v>
      </c>
      <c r="D19" s="52">
        <f t="shared" si="1"/>
        <v>77.303509076856784</v>
      </c>
      <c r="E19" s="59">
        <f t="shared" si="2"/>
        <v>-17.943414362345159</v>
      </c>
      <c r="F19" s="68">
        <v>194.48</v>
      </c>
      <c r="G19" s="52">
        <f t="shared" si="3"/>
        <v>111.13284517939172</v>
      </c>
      <c r="H19" s="52">
        <f t="shared" si="4"/>
        <v>71.354115773099835</v>
      </c>
      <c r="I19" s="53">
        <f t="shared" si="5"/>
        <v>11.993039047508452</v>
      </c>
      <c r="J19" s="58">
        <v>0</v>
      </c>
      <c r="K19" s="81">
        <v>24.1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24.1</v>
      </c>
      <c r="R19" s="91">
        <v>24.68</v>
      </c>
      <c r="S19" s="84">
        <v>0</v>
      </c>
      <c r="T19" s="84">
        <v>0</v>
      </c>
      <c r="U19" s="84">
        <v>27.57</v>
      </c>
      <c r="V19" s="84">
        <v>0</v>
      </c>
      <c r="W19" s="84">
        <v>62.55</v>
      </c>
      <c r="X19" s="94">
        <f t="shared" si="10"/>
        <v>24.68</v>
      </c>
      <c r="Y19" s="95">
        <f t="shared" si="11"/>
        <v>90.12</v>
      </c>
      <c r="Z19" s="91">
        <v>19.100000000000001</v>
      </c>
      <c r="AA19" s="84">
        <v>0</v>
      </c>
      <c r="AB19" s="84">
        <v>72.430000000000007</v>
      </c>
      <c r="AC19" s="84">
        <v>0</v>
      </c>
      <c r="AD19" s="96">
        <f t="shared" si="12"/>
        <v>91.53</v>
      </c>
      <c r="AE19" s="52">
        <f t="shared" si="13"/>
        <v>0</v>
      </c>
      <c r="AF19" s="118">
        <f>'[1]Exploitation '!AV2128</f>
        <v>0.19407728494623649</v>
      </c>
      <c r="AG19" s="117">
        <f>'[1]Exploitation '!AW2128</f>
        <v>0.37518817204301075</v>
      </c>
      <c r="AH19" s="54">
        <f t="shared" si="6"/>
        <v>11.798961762562215</v>
      </c>
      <c r="AI19" s="63">
        <f t="shared" si="7"/>
        <v>5.7813974656118319</v>
      </c>
      <c r="AJ19" s="64">
        <v>202.66284517939172</v>
      </c>
      <c r="AK19" s="61">
        <v>33.249905285488374</v>
      </c>
      <c r="AL19" s="66">
        <v>96.034115773099842</v>
      </c>
      <c r="AM19" s="61">
        <v>167.42350907685679</v>
      </c>
      <c r="AS19" s="121"/>
      <c r="BA19" s="42"/>
      <c r="BB19" s="42"/>
    </row>
    <row r="20" spans="1:54" ht="15.75" x14ac:dyDescent="0.25">
      <c r="A20" s="25">
        <v>12</v>
      </c>
      <c r="B20" s="69">
        <v>91.11</v>
      </c>
      <c r="C20" s="51">
        <f t="shared" si="0"/>
        <v>31.823146606274101</v>
      </c>
      <c r="D20" s="52">
        <f t="shared" si="1"/>
        <v>77.281221861782328</v>
      </c>
      <c r="E20" s="59">
        <f t="shared" si="2"/>
        <v>-17.994368468056429</v>
      </c>
      <c r="F20" s="68">
        <v>186</v>
      </c>
      <c r="G20" s="52">
        <f t="shared" si="3"/>
        <v>104.38981219711107</v>
      </c>
      <c r="H20" s="52">
        <f t="shared" si="4"/>
        <v>72.073818066990455</v>
      </c>
      <c r="I20" s="53">
        <f t="shared" si="5"/>
        <v>9.5363697358984805</v>
      </c>
      <c r="J20" s="58">
        <v>0</v>
      </c>
      <c r="K20" s="81">
        <v>24.1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24.1</v>
      </c>
      <c r="R20" s="91">
        <v>0</v>
      </c>
      <c r="S20" s="84">
        <v>0</v>
      </c>
      <c r="T20" s="84">
        <v>0</v>
      </c>
      <c r="U20" s="84">
        <v>27.83</v>
      </c>
      <c r="V20" s="84">
        <v>0</v>
      </c>
      <c r="W20" s="84">
        <v>61.97</v>
      </c>
      <c r="X20" s="94">
        <f t="shared" si="10"/>
        <v>0</v>
      </c>
      <c r="Y20" s="95">
        <f t="shared" si="11"/>
        <v>89.8</v>
      </c>
      <c r="Z20" s="91">
        <v>20</v>
      </c>
      <c r="AA20" s="84">
        <v>0</v>
      </c>
      <c r="AB20" s="84">
        <v>40.04</v>
      </c>
      <c r="AC20" s="84">
        <v>0</v>
      </c>
      <c r="AD20" s="96">
        <f t="shared" si="12"/>
        <v>60.04</v>
      </c>
      <c r="AE20" s="52">
        <f t="shared" si="13"/>
        <v>0</v>
      </c>
      <c r="AF20" s="118">
        <f>'[1]Exploitation '!AV2129</f>
        <v>0.19407728494623649</v>
      </c>
      <c r="AG20" s="117">
        <f>'[1]Exploitation '!AW2129</f>
        <v>0.37518817204301075</v>
      </c>
      <c r="AH20" s="54">
        <f t="shared" si="6"/>
        <v>9.3422924509522431</v>
      </c>
      <c r="AI20" s="63">
        <f t="shared" si="7"/>
        <v>5.730443359900562</v>
      </c>
      <c r="AJ20" s="64">
        <v>164.42981219711106</v>
      </c>
      <c r="AK20" s="61">
        <v>31.823146606274101</v>
      </c>
      <c r="AL20" s="66">
        <v>72.073818066990455</v>
      </c>
      <c r="AM20" s="61">
        <v>167.08122186178232</v>
      </c>
      <c r="AS20" s="121"/>
      <c r="BA20" s="42"/>
      <c r="BB20" s="42"/>
    </row>
    <row r="21" spans="1:54" ht="15.75" x14ac:dyDescent="0.25">
      <c r="A21" s="25">
        <v>13</v>
      </c>
      <c r="B21" s="69">
        <v>85.77</v>
      </c>
      <c r="C21" s="51">
        <f t="shared" si="0"/>
        <v>32.112564483201389</v>
      </c>
      <c r="D21" s="52">
        <f t="shared" si="1"/>
        <v>71.807465310590672</v>
      </c>
      <c r="E21" s="59">
        <f t="shared" si="2"/>
        <v>-18.150029793792079</v>
      </c>
      <c r="F21" s="68">
        <v>182.34</v>
      </c>
      <c r="G21" s="52">
        <f t="shared" si="3"/>
        <v>102.51862264479099</v>
      </c>
      <c r="H21" s="52">
        <f t="shared" si="4"/>
        <v>68.665469395425816</v>
      </c>
      <c r="I21" s="53">
        <f t="shared" si="5"/>
        <v>11.155907959783255</v>
      </c>
      <c r="J21" s="58">
        <v>0</v>
      </c>
      <c r="K21" s="81">
        <v>24.1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24.1</v>
      </c>
      <c r="R21" s="91">
        <v>16.52</v>
      </c>
      <c r="S21" s="84">
        <v>0</v>
      </c>
      <c r="T21" s="84">
        <v>0</v>
      </c>
      <c r="U21" s="84">
        <v>27.53</v>
      </c>
      <c r="V21" s="84">
        <v>0</v>
      </c>
      <c r="W21" s="84">
        <v>62.05</v>
      </c>
      <c r="X21" s="94">
        <f t="shared" si="10"/>
        <v>16.52</v>
      </c>
      <c r="Y21" s="95">
        <f t="shared" si="11"/>
        <v>89.58</v>
      </c>
      <c r="Z21" s="91">
        <v>17.2</v>
      </c>
      <c r="AA21" s="84">
        <v>0</v>
      </c>
      <c r="AB21" s="84">
        <v>72.599999999999994</v>
      </c>
      <c r="AC21" s="84">
        <v>0</v>
      </c>
      <c r="AD21" s="96">
        <f t="shared" si="12"/>
        <v>89.8</v>
      </c>
      <c r="AE21" s="52">
        <f t="shared" si="13"/>
        <v>0</v>
      </c>
      <c r="AF21" s="118">
        <f>'[1]Exploitation '!AV2130</f>
        <v>0.19407728494623649</v>
      </c>
      <c r="AG21" s="117">
        <f>'[1]Exploitation '!AW2130</f>
        <v>0.37518817204301075</v>
      </c>
      <c r="AH21" s="54">
        <f t="shared" si="6"/>
        <v>10.961830674837017</v>
      </c>
      <c r="AI21" s="63">
        <f t="shared" si="7"/>
        <v>5.5747820341649117</v>
      </c>
      <c r="AJ21" s="64">
        <v>192.31862264479099</v>
      </c>
      <c r="AK21" s="61">
        <v>32.112564483201389</v>
      </c>
      <c r="AL21" s="66">
        <v>85.185469395425812</v>
      </c>
      <c r="AM21" s="61">
        <v>161.38746531059067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78.180000000000007</v>
      </c>
      <c r="C22" s="51">
        <f t="shared" si="0"/>
        <v>30.887723308628736</v>
      </c>
      <c r="D22" s="52">
        <f t="shared" si="1"/>
        <v>65.665157858749268</v>
      </c>
      <c r="E22" s="59">
        <f t="shared" si="2"/>
        <v>-18.37288116737799</v>
      </c>
      <c r="F22" s="68">
        <v>192.46</v>
      </c>
      <c r="G22" s="52">
        <f t="shared" si="3"/>
        <v>123.77160020636715</v>
      </c>
      <c r="H22" s="52">
        <f t="shared" si="4"/>
        <v>56.916518516901817</v>
      </c>
      <c r="I22" s="53">
        <f t="shared" si="5"/>
        <v>11.771881276731071</v>
      </c>
      <c r="J22" s="58">
        <v>0</v>
      </c>
      <c r="K22" s="81">
        <v>24.1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24.1</v>
      </c>
      <c r="R22" s="91">
        <v>26.33</v>
      </c>
      <c r="S22" s="84">
        <v>0</v>
      </c>
      <c r="T22" s="84">
        <v>0</v>
      </c>
      <c r="U22" s="84">
        <v>27.53</v>
      </c>
      <c r="V22" s="84">
        <v>0</v>
      </c>
      <c r="W22" s="84">
        <v>61.68</v>
      </c>
      <c r="X22" s="94">
        <f t="shared" si="10"/>
        <v>26.33</v>
      </c>
      <c r="Y22" s="95">
        <f t="shared" si="11"/>
        <v>89.210000000000008</v>
      </c>
      <c r="Z22" s="91">
        <v>14.1</v>
      </c>
      <c r="AA22" s="84">
        <v>0</v>
      </c>
      <c r="AB22" s="84">
        <v>71.98</v>
      </c>
      <c r="AC22" s="84">
        <v>0</v>
      </c>
      <c r="AD22" s="96">
        <f t="shared" si="12"/>
        <v>86.08</v>
      </c>
      <c r="AE22" s="52">
        <f t="shared" si="13"/>
        <v>0</v>
      </c>
      <c r="AF22" s="118">
        <f>'[1]Exploitation '!AV2131</f>
        <v>0.19407728494623649</v>
      </c>
      <c r="AG22" s="117">
        <f>'[1]Exploitation '!AW2131</f>
        <v>0.37518817204301075</v>
      </c>
      <c r="AH22" s="54">
        <f t="shared" si="6"/>
        <v>11.577803991784833</v>
      </c>
      <c r="AI22" s="63">
        <f t="shared" si="7"/>
        <v>5.3519306605790007</v>
      </c>
      <c r="AJ22" s="64">
        <v>209.85160020636715</v>
      </c>
      <c r="AK22" s="61">
        <v>30.887723308628736</v>
      </c>
      <c r="AL22" s="66">
        <v>83.246518516901816</v>
      </c>
      <c r="AM22" s="61">
        <v>154.87515785874928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77.930000000000007</v>
      </c>
      <c r="C23" s="51">
        <f t="shared" si="0"/>
        <v>28.956959061746097</v>
      </c>
      <c r="D23" s="52">
        <f t="shared" si="1"/>
        <v>67.372238566921226</v>
      </c>
      <c r="E23" s="59">
        <f t="shared" si="2"/>
        <v>-18.399197628667316</v>
      </c>
      <c r="F23" s="68">
        <v>228.65</v>
      </c>
      <c r="G23" s="52">
        <f t="shared" si="3"/>
        <v>139.5353961967067</v>
      </c>
      <c r="H23" s="52">
        <f t="shared" si="4"/>
        <v>76.648089258177563</v>
      </c>
      <c r="I23" s="53">
        <f t="shared" si="5"/>
        <v>12.466514545115748</v>
      </c>
      <c r="J23" s="58">
        <v>0</v>
      </c>
      <c r="K23" s="81">
        <v>24.1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24.1</v>
      </c>
      <c r="R23" s="91">
        <v>21.59</v>
      </c>
      <c r="S23" s="84">
        <v>0</v>
      </c>
      <c r="T23" s="84">
        <v>0</v>
      </c>
      <c r="U23" s="84">
        <v>27.53</v>
      </c>
      <c r="V23" s="84">
        <v>0</v>
      </c>
      <c r="W23" s="84">
        <v>60.99</v>
      </c>
      <c r="X23" s="94">
        <f t="shared" si="10"/>
        <v>21.59</v>
      </c>
      <c r="Y23" s="95">
        <f t="shared" si="11"/>
        <v>88.52000000000001</v>
      </c>
      <c r="Z23" s="91">
        <v>1.4</v>
      </c>
      <c r="AA23" s="84">
        <v>0</v>
      </c>
      <c r="AB23" s="84">
        <v>71.510000000000005</v>
      </c>
      <c r="AC23" s="84">
        <v>0</v>
      </c>
      <c r="AD23" s="96">
        <f t="shared" si="12"/>
        <v>72.910000000000011</v>
      </c>
      <c r="AE23" s="52">
        <f t="shared" si="13"/>
        <v>0</v>
      </c>
      <c r="AF23" s="118">
        <f>'[1]Exploitation '!AV2132</f>
        <v>0.19407728494623649</v>
      </c>
      <c r="AG23" s="117">
        <f>'[1]Exploitation '!AW2132</f>
        <v>0.37518817204301075</v>
      </c>
      <c r="AH23" s="54">
        <f t="shared" si="6"/>
        <v>12.272437260169511</v>
      </c>
      <c r="AI23" s="63">
        <f t="shared" si="7"/>
        <v>5.3256141992896744</v>
      </c>
      <c r="AJ23" s="64">
        <v>212.44539619670672</v>
      </c>
      <c r="AK23" s="61">
        <v>28.956959061746097</v>
      </c>
      <c r="AL23" s="66">
        <v>98.238089258177567</v>
      </c>
      <c r="AM23" s="61">
        <v>155.89223856692124</v>
      </c>
      <c r="AS23" s="121"/>
      <c r="BA23" s="42"/>
      <c r="BB23" s="42"/>
    </row>
    <row r="24" spans="1:54" ht="15.75" x14ac:dyDescent="0.25">
      <c r="A24" s="25">
        <v>16</v>
      </c>
      <c r="B24" s="69">
        <v>81.13</v>
      </c>
      <c r="C24" s="51">
        <f t="shared" si="0"/>
        <v>32.887314944075456</v>
      </c>
      <c r="D24" s="52">
        <f t="shared" si="1"/>
        <v>66.51421953198826</v>
      </c>
      <c r="E24" s="59">
        <f t="shared" si="2"/>
        <v>-18.271534476063728</v>
      </c>
      <c r="F24" s="68">
        <v>236.39</v>
      </c>
      <c r="G24" s="52">
        <f t="shared" si="3"/>
        <v>137.60853276514246</v>
      </c>
      <c r="H24" s="52">
        <f t="shared" si="4"/>
        <v>86.586270153180209</v>
      </c>
      <c r="I24" s="53">
        <f t="shared" si="5"/>
        <v>12.195197081677312</v>
      </c>
      <c r="J24" s="58">
        <v>0</v>
      </c>
      <c r="K24" s="81">
        <v>24.1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24.1</v>
      </c>
      <c r="R24" s="91">
        <v>6.68</v>
      </c>
      <c r="S24" s="84">
        <v>0</v>
      </c>
      <c r="T24" s="84">
        <v>0</v>
      </c>
      <c r="U24" s="84">
        <v>27.91</v>
      </c>
      <c r="V24" s="84">
        <v>0</v>
      </c>
      <c r="W24" s="84">
        <v>61.97</v>
      </c>
      <c r="X24" s="94">
        <f t="shared" si="10"/>
        <v>6.68</v>
      </c>
      <c r="Y24" s="95">
        <f t="shared" si="11"/>
        <v>89.88</v>
      </c>
      <c r="Z24" s="91">
        <v>1.2</v>
      </c>
      <c r="AA24" s="84">
        <v>0</v>
      </c>
      <c r="AB24" s="84">
        <v>71.739999999999995</v>
      </c>
      <c r="AC24" s="84">
        <v>0</v>
      </c>
      <c r="AD24" s="96">
        <f t="shared" si="12"/>
        <v>72.94</v>
      </c>
      <c r="AE24" s="52">
        <f t="shared" si="13"/>
        <v>0</v>
      </c>
      <c r="AF24" s="118">
        <f>'[1]Exploitation '!AV2133</f>
        <v>0.19407728494623649</v>
      </c>
      <c r="AG24" s="117">
        <f>'[1]Exploitation '!AW2133</f>
        <v>0.37518817204301075</v>
      </c>
      <c r="AH24" s="54">
        <f t="shared" si="6"/>
        <v>12.001119796731075</v>
      </c>
      <c r="AI24" s="63">
        <f t="shared" si="7"/>
        <v>5.4532773518932629</v>
      </c>
      <c r="AJ24" s="64">
        <v>210.54853276514245</v>
      </c>
      <c r="AK24" s="61">
        <v>32.887314944075456</v>
      </c>
      <c r="AL24" s="66">
        <v>93.266270153180216</v>
      </c>
      <c r="AM24" s="61">
        <v>156.39421953198826</v>
      </c>
      <c r="AS24" s="121"/>
      <c r="BA24" s="42"/>
      <c r="BB24" s="42"/>
    </row>
    <row r="25" spans="1:54" ht="15.75" x14ac:dyDescent="0.25">
      <c r="A25" s="25">
        <v>17</v>
      </c>
      <c r="B25" s="69">
        <v>75.820000000000007</v>
      </c>
      <c r="C25" s="51">
        <f t="shared" si="0"/>
        <v>34.95215888151607</v>
      </c>
      <c r="D25" s="52">
        <f t="shared" si="1"/>
        <v>59.260039691707931</v>
      </c>
      <c r="E25" s="59">
        <f t="shared" si="2"/>
        <v>-18.392198573223972</v>
      </c>
      <c r="F25" s="68">
        <v>228.05</v>
      </c>
      <c r="G25" s="52">
        <f t="shared" si="3"/>
        <v>128.04392152281162</v>
      </c>
      <c r="H25" s="52">
        <f t="shared" si="4"/>
        <v>88.064718916277428</v>
      </c>
      <c r="I25" s="53">
        <f t="shared" si="5"/>
        <v>11.941359560911016</v>
      </c>
      <c r="J25" s="58">
        <v>0</v>
      </c>
      <c r="K25" s="81">
        <v>24.1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24.1</v>
      </c>
      <c r="R25" s="91">
        <v>4.71</v>
      </c>
      <c r="S25" s="84">
        <v>0</v>
      </c>
      <c r="T25" s="84">
        <v>0</v>
      </c>
      <c r="U25" s="84">
        <v>28.73</v>
      </c>
      <c r="V25" s="84">
        <v>0</v>
      </c>
      <c r="W25" s="84">
        <v>62.15</v>
      </c>
      <c r="X25" s="94">
        <f t="shared" si="10"/>
        <v>4.71</v>
      </c>
      <c r="Y25" s="95">
        <f t="shared" si="11"/>
        <v>90.88</v>
      </c>
      <c r="Z25" s="91">
        <v>1</v>
      </c>
      <c r="AA25" s="84">
        <v>0</v>
      </c>
      <c r="AB25" s="84">
        <v>75.569999999999993</v>
      </c>
      <c r="AC25" s="84">
        <v>0</v>
      </c>
      <c r="AD25" s="96">
        <f t="shared" si="12"/>
        <v>76.569999999999993</v>
      </c>
      <c r="AE25" s="52">
        <f t="shared" si="13"/>
        <v>0</v>
      </c>
      <c r="AF25" s="118">
        <f>'[1]Exploitation '!AV2134</f>
        <v>0.19407728494623649</v>
      </c>
      <c r="AG25" s="117">
        <f>'[1]Exploitation '!AW2134</f>
        <v>0.37518817204301075</v>
      </c>
      <c r="AH25" s="54">
        <f t="shared" si="6"/>
        <v>11.747282275964778</v>
      </c>
      <c r="AI25" s="63">
        <f t="shared" si="7"/>
        <v>5.3326132547330189</v>
      </c>
      <c r="AJ25" s="64">
        <v>204.61392152281161</v>
      </c>
      <c r="AK25" s="61">
        <v>34.95215888151607</v>
      </c>
      <c r="AL25" s="66">
        <v>92.774718916277422</v>
      </c>
      <c r="AM25" s="61">
        <v>150.14003969170793</v>
      </c>
      <c r="AS25" s="121"/>
      <c r="BA25" s="42"/>
      <c r="BB25" s="42"/>
    </row>
    <row r="26" spans="1:54" ht="15.75" x14ac:dyDescent="0.25">
      <c r="A26" s="25">
        <v>18</v>
      </c>
      <c r="B26" s="69">
        <v>68.790000000000006</v>
      </c>
      <c r="C26" s="51">
        <f t="shared" si="0"/>
        <v>37.189994362833971</v>
      </c>
      <c r="D26" s="52">
        <f t="shared" si="1"/>
        <v>50.205534259594998</v>
      </c>
      <c r="E26" s="59">
        <f t="shared" si="2"/>
        <v>-18.605528622428956</v>
      </c>
      <c r="F26" s="68">
        <v>232.86</v>
      </c>
      <c r="G26" s="52">
        <f t="shared" si="3"/>
        <v>132.97455424947603</v>
      </c>
      <c r="H26" s="52">
        <f t="shared" si="4"/>
        <v>88.13028430179294</v>
      </c>
      <c r="I26" s="53">
        <f t="shared" si="5"/>
        <v>11.75516144873105</v>
      </c>
      <c r="J26" s="58">
        <v>0</v>
      </c>
      <c r="K26" s="81">
        <v>24.1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24.1</v>
      </c>
      <c r="R26" s="91">
        <v>0</v>
      </c>
      <c r="S26" s="84">
        <v>0</v>
      </c>
      <c r="T26" s="84">
        <v>0</v>
      </c>
      <c r="U26" s="84">
        <v>27.74</v>
      </c>
      <c r="V26" s="84">
        <v>0</v>
      </c>
      <c r="W26" s="84">
        <v>62.55</v>
      </c>
      <c r="X26" s="94">
        <f t="shared" si="10"/>
        <v>0</v>
      </c>
      <c r="Y26" s="95">
        <f t="shared" si="11"/>
        <v>90.289999999999992</v>
      </c>
      <c r="Z26" s="91">
        <v>0</v>
      </c>
      <c r="AA26" s="84">
        <v>0</v>
      </c>
      <c r="AB26" s="84">
        <v>71.569999999999993</v>
      </c>
      <c r="AC26" s="84">
        <v>0</v>
      </c>
      <c r="AD26" s="96">
        <f t="shared" si="12"/>
        <v>71.569999999999993</v>
      </c>
      <c r="AE26" s="52">
        <f t="shared" si="13"/>
        <v>0</v>
      </c>
      <c r="AF26" s="118">
        <f>'[1]Exploitation '!AV2135</f>
        <v>0.19407728494623649</v>
      </c>
      <c r="AG26" s="117">
        <f>'[1]Exploitation '!AW2135</f>
        <v>0.37518817204301075</v>
      </c>
      <c r="AH26" s="54">
        <f t="shared" si="6"/>
        <v>11.561084163784813</v>
      </c>
      <c r="AI26" s="63">
        <f t="shared" si="7"/>
        <v>5.1192832055280348</v>
      </c>
      <c r="AJ26" s="64">
        <v>204.54455424947602</v>
      </c>
      <c r="AK26" s="61">
        <v>37.189994362833971</v>
      </c>
      <c r="AL26" s="128">
        <v>88.13028430179294</v>
      </c>
      <c r="AM26" s="61">
        <v>140.49553425959499</v>
      </c>
      <c r="AS26" s="121"/>
      <c r="BA26" s="42"/>
      <c r="BB26" s="42"/>
    </row>
    <row r="27" spans="1:54" ht="15.75" x14ac:dyDescent="0.25">
      <c r="A27" s="25">
        <v>19</v>
      </c>
      <c r="B27" s="69">
        <v>118.44</v>
      </c>
      <c r="C27" s="51">
        <f t="shared" si="0"/>
        <v>45.476247158107078</v>
      </c>
      <c r="D27" s="52">
        <f t="shared" si="1"/>
        <v>66.926336186177693</v>
      </c>
      <c r="E27" s="59">
        <f t="shared" si="2"/>
        <v>6.0374166557152575</v>
      </c>
      <c r="F27" s="68">
        <v>254.63</v>
      </c>
      <c r="G27" s="52">
        <f t="shared" si="3"/>
        <v>150.12521971041753</v>
      </c>
      <c r="H27" s="52">
        <f t="shared" si="4"/>
        <v>91.743225811306928</v>
      </c>
      <c r="I27" s="53">
        <f t="shared" si="5"/>
        <v>12.761554478275551</v>
      </c>
      <c r="J27" s="58">
        <v>0</v>
      </c>
      <c r="K27" s="81">
        <v>0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29.01</v>
      </c>
      <c r="V27" s="84">
        <v>0</v>
      </c>
      <c r="W27" s="84">
        <v>62.91</v>
      </c>
      <c r="X27" s="94">
        <f t="shared" si="10"/>
        <v>0</v>
      </c>
      <c r="Y27" s="95">
        <f t="shared" si="11"/>
        <v>91.92</v>
      </c>
      <c r="Z27" s="91">
        <v>0</v>
      </c>
      <c r="AA27" s="84">
        <v>0</v>
      </c>
      <c r="AB27" s="84">
        <v>70.61</v>
      </c>
      <c r="AC27" s="84">
        <v>0</v>
      </c>
      <c r="AD27" s="96">
        <f t="shared" si="12"/>
        <v>70.61</v>
      </c>
      <c r="AE27" s="52">
        <f t="shared" si="13"/>
        <v>0</v>
      </c>
      <c r="AF27" s="118">
        <f>'[1]Exploitation '!AV2136</f>
        <v>0.41779368279569884</v>
      </c>
      <c r="AG27" s="117">
        <f>'[1]Exploitation '!AW2136</f>
        <v>0.15147177419354838</v>
      </c>
      <c r="AH27" s="54">
        <f t="shared" si="6"/>
        <v>12.343760795479852</v>
      </c>
      <c r="AI27" s="63">
        <f t="shared" si="7"/>
        <v>5.8859448815217092</v>
      </c>
      <c r="AJ27" s="64">
        <v>220.73521971041751</v>
      </c>
      <c r="AK27" s="61">
        <v>45.476247158107078</v>
      </c>
      <c r="AL27" s="128">
        <v>91.743225811306928</v>
      </c>
      <c r="AM27" s="61">
        <v>158.84633618617769</v>
      </c>
      <c r="AS27" s="121"/>
      <c r="BA27" s="42"/>
      <c r="BB27" s="42"/>
    </row>
    <row r="28" spans="1:54" ht="15.75" x14ac:dyDescent="0.25">
      <c r="A28" s="25">
        <v>20</v>
      </c>
      <c r="B28" s="69">
        <v>113.16999999999999</v>
      </c>
      <c r="C28" s="51">
        <f t="shared" si="0"/>
        <v>45.349000882733243</v>
      </c>
      <c r="D28" s="52">
        <f t="shared" si="1"/>
        <v>61.954379290903461</v>
      </c>
      <c r="E28" s="59">
        <f t="shared" si="2"/>
        <v>5.8666198263633005</v>
      </c>
      <c r="F28" s="68">
        <v>255.24</v>
      </c>
      <c r="G28" s="52">
        <f t="shared" si="3"/>
        <v>149.98897752622338</v>
      </c>
      <c r="H28" s="52">
        <f t="shared" si="4"/>
        <v>92.445009850876289</v>
      </c>
      <c r="I28" s="53">
        <f t="shared" si="5"/>
        <v>12.806012622900349</v>
      </c>
      <c r="J28" s="58">
        <v>0</v>
      </c>
      <c r="K28" s="81">
        <v>0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28.85</v>
      </c>
      <c r="V28" s="84">
        <v>0</v>
      </c>
      <c r="W28" s="84">
        <v>62.24</v>
      </c>
      <c r="X28" s="94">
        <f t="shared" si="10"/>
        <v>0</v>
      </c>
      <c r="Y28" s="95">
        <f t="shared" si="11"/>
        <v>91.09</v>
      </c>
      <c r="Z28" s="91">
        <v>0</v>
      </c>
      <c r="AA28" s="84">
        <v>0</v>
      </c>
      <c r="AB28" s="84">
        <v>71.17</v>
      </c>
      <c r="AC28" s="84">
        <v>0</v>
      </c>
      <c r="AD28" s="96">
        <f t="shared" si="12"/>
        <v>71.17</v>
      </c>
      <c r="AE28" s="52">
        <f t="shared" si="13"/>
        <v>0</v>
      </c>
      <c r="AF28" s="118">
        <f>'[1]Exploitation '!AV2137</f>
        <v>0.41779368279569884</v>
      </c>
      <c r="AG28" s="117">
        <f>'[1]Exploitation '!AW2137</f>
        <v>0.15147177419354838</v>
      </c>
      <c r="AH28" s="54">
        <f t="shared" si="6"/>
        <v>12.38821894010465</v>
      </c>
      <c r="AI28" s="63">
        <f t="shared" si="7"/>
        <v>5.7151480521697522</v>
      </c>
      <c r="AJ28" s="64">
        <v>221.1589775262234</v>
      </c>
      <c r="AK28" s="61">
        <v>45.349000882733243</v>
      </c>
      <c r="AL28" s="128">
        <v>92.445009850876289</v>
      </c>
      <c r="AM28" s="61">
        <v>153.04437929090346</v>
      </c>
      <c r="AS28" s="121"/>
      <c r="BA28" s="42"/>
      <c r="BB28" s="42"/>
    </row>
    <row r="29" spans="1:54" ht="15.75" x14ac:dyDescent="0.25">
      <c r="A29" s="25">
        <v>21</v>
      </c>
      <c r="B29" s="69">
        <v>118.28</v>
      </c>
      <c r="C29" s="51">
        <f t="shared" si="0"/>
        <v>45.252823394125386</v>
      </c>
      <c r="D29" s="52">
        <f t="shared" si="1"/>
        <v>66.994239869346629</v>
      </c>
      <c r="E29" s="59">
        <f t="shared" si="2"/>
        <v>6.032936736527982</v>
      </c>
      <c r="F29" s="68">
        <v>256.22000000000003</v>
      </c>
      <c r="G29" s="52">
        <f t="shared" si="3"/>
        <v>151.35241331220456</v>
      </c>
      <c r="H29" s="52">
        <f t="shared" si="4"/>
        <v>91.917939969207779</v>
      </c>
      <c r="I29" s="53">
        <f t="shared" si="5"/>
        <v>12.949646718587681</v>
      </c>
      <c r="J29" s="58">
        <v>0</v>
      </c>
      <c r="K29" s="81">
        <v>0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28.85</v>
      </c>
      <c r="V29" s="84">
        <v>0</v>
      </c>
      <c r="W29" s="84">
        <v>63.07</v>
      </c>
      <c r="X29" s="94">
        <f t="shared" si="10"/>
        <v>0</v>
      </c>
      <c r="Y29" s="95">
        <f t="shared" si="11"/>
        <v>91.92</v>
      </c>
      <c r="Z29" s="91">
        <v>0</v>
      </c>
      <c r="AA29" s="84">
        <v>0</v>
      </c>
      <c r="AB29" s="84">
        <v>73.97</v>
      </c>
      <c r="AC29" s="84">
        <v>0</v>
      </c>
      <c r="AD29" s="96">
        <f t="shared" si="12"/>
        <v>73.97</v>
      </c>
      <c r="AE29" s="52">
        <f t="shared" si="13"/>
        <v>0</v>
      </c>
      <c r="AF29" s="118">
        <f>'[1]Exploitation '!AV2138</f>
        <v>0.41779368279569884</v>
      </c>
      <c r="AG29" s="117">
        <f>'[1]Exploitation '!AW2138</f>
        <v>0.15147177419354838</v>
      </c>
      <c r="AH29" s="54">
        <f t="shared" si="6"/>
        <v>12.531853035791983</v>
      </c>
      <c r="AI29" s="63">
        <f t="shared" si="7"/>
        <v>5.8814649623344337</v>
      </c>
      <c r="AJ29" s="64">
        <v>225.32241331220456</v>
      </c>
      <c r="AK29" s="61">
        <v>45.252823394125386</v>
      </c>
      <c r="AL29" s="128">
        <v>91.917939969207779</v>
      </c>
      <c r="AM29" s="61">
        <v>158.91423986934663</v>
      </c>
      <c r="AS29" s="121"/>
      <c r="BA29" s="42"/>
      <c r="BB29" s="42"/>
    </row>
    <row r="30" spans="1:54" ht="15.75" x14ac:dyDescent="0.25">
      <c r="A30" s="25">
        <v>22</v>
      </c>
      <c r="B30" s="69">
        <v>117.39</v>
      </c>
      <c r="C30" s="51">
        <f t="shared" si="0"/>
        <v>42.717628282449958</v>
      </c>
      <c r="D30" s="52">
        <f t="shared" si="1"/>
        <v>68.659314620925329</v>
      </c>
      <c r="E30" s="59">
        <f t="shared" si="2"/>
        <v>6.0130570966247303</v>
      </c>
      <c r="F30" s="68">
        <v>251.31</v>
      </c>
      <c r="G30" s="52">
        <f t="shared" si="3"/>
        <v>146.32784254271911</v>
      </c>
      <c r="H30" s="52">
        <f t="shared" si="4"/>
        <v>92.261641254448435</v>
      </c>
      <c r="I30" s="53">
        <f t="shared" si="5"/>
        <v>12.720516202832394</v>
      </c>
      <c r="J30" s="58">
        <v>0</v>
      </c>
      <c r="K30" s="81">
        <v>0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28.85</v>
      </c>
      <c r="V30" s="84">
        <v>0</v>
      </c>
      <c r="W30" s="84">
        <v>63.25</v>
      </c>
      <c r="X30" s="94">
        <f t="shared" si="10"/>
        <v>0</v>
      </c>
      <c r="Y30" s="95">
        <f t="shared" si="11"/>
        <v>92.1</v>
      </c>
      <c r="Z30" s="91">
        <v>0</v>
      </c>
      <c r="AA30" s="84">
        <v>0</v>
      </c>
      <c r="AB30" s="84">
        <v>72.849999999999994</v>
      </c>
      <c r="AC30" s="84">
        <v>0</v>
      </c>
      <c r="AD30" s="96">
        <f t="shared" si="12"/>
        <v>72.849999999999994</v>
      </c>
      <c r="AE30" s="52">
        <f t="shared" si="13"/>
        <v>0</v>
      </c>
      <c r="AF30" s="118">
        <f>'[1]Exploitation '!AV2139</f>
        <v>0.41779368279569884</v>
      </c>
      <c r="AG30" s="117">
        <f>'[1]Exploitation '!AW2139</f>
        <v>0.15147177419354838</v>
      </c>
      <c r="AH30" s="54">
        <f t="shared" si="6"/>
        <v>12.302722520036696</v>
      </c>
      <c r="AI30" s="63">
        <f t="shared" si="7"/>
        <v>5.861585322431182</v>
      </c>
      <c r="AJ30" s="64">
        <v>219.17784254271911</v>
      </c>
      <c r="AK30" s="61">
        <v>42.717628282449958</v>
      </c>
      <c r="AL30" s="128">
        <v>92.261641254448435</v>
      </c>
      <c r="AM30" s="61">
        <v>160.75931462092532</v>
      </c>
      <c r="AS30" s="121"/>
      <c r="BA30" s="42"/>
      <c r="BB30" s="42"/>
    </row>
    <row r="31" spans="1:54" ht="15.75" x14ac:dyDescent="0.25">
      <c r="A31" s="25">
        <v>23</v>
      </c>
      <c r="B31" s="69">
        <v>111.61</v>
      </c>
      <c r="C31" s="51">
        <f t="shared" si="0"/>
        <v>40.366236683691547</v>
      </c>
      <c r="D31" s="52">
        <f t="shared" si="1"/>
        <v>65.397023108546534</v>
      </c>
      <c r="E31" s="59">
        <f t="shared" si="2"/>
        <v>5.8467402077619495</v>
      </c>
      <c r="F31" s="68">
        <v>245.53</v>
      </c>
      <c r="G31" s="52">
        <f t="shared" si="3"/>
        <v>142.73300953547152</v>
      </c>
      <c r="H31" s="52">
        <f t="shared" si="4"/>
        <v>90.290025098608893</v>
      </c>
      <c r="I31" s="53">
        <f t="shared" si="5"/>
        <v>12.506965365919578</v>
      </c>
      <c r="J31" s="58">
        <v>0</v>
      </c>
      <c r="K31" s="81">
        <v>0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28.85</v>
      </c>
      <c r="V31" s="84">
        <v>0</v>
      </c>
      <c r="W31" s="84">
        <v>63.09</v>
      </c>
      <c r="X31" s="94">
        <f t="shared" si="10"/>
        <v>0</v>
      </c>
      <c r="Y31" s="95">
        <f t="shared" si="11"/>
        <v>91.94</v>
      </c>
      <c r="Z31" s="91">
        <v>0</v>
      </c>
      <c r="AA31" s="84">
        <v>0</v>
      </c>
      <c r="AB31" s="84">
        <v>73.010000000000005</v>
      </c>
      <c r="AC31" s="84">
        <v>0</v>
      </c>
      <c r="AD31" s="96">
        <f t="shared" si="12"/>
        <v>73.010000000000005</v>
      </c>
      <c r="AE31" s="52">
        <f t="shared" si="13"/>
        <v>0</v>
      </c>
      <c r="AF31" s="118">
        <f>'[1]Exploitation '!AV2140</f>
        <v>0.41779368279569884</v>
      </c>
      <c r="AG31" s="117">
        <f>'[1]Exploitation '!AW2140</f>
        <v>0.15147177419354838</v>
      </c>
      <c r="AH31" s="54">
        <f t="shared" si="6"/>
        <v>12.08917168312388</v>
      </c>
      <c r="AI31" s="63">
        <f t="shared" si="7"/>
        <v>5.6952684335684012</v>
      </c>
      <c r="AJ31" s="64">
        <v>215.74300953547154</v>
      </c>
      <c r="AK31" s="61">
        <v>40.366236683691547</v>
      </c>
      <c r="AL31" s="128">
        <v>90.290025098608893</v>
      </c>
      <c r="AM31" s="61">
        <v>157.33702310854653</v>
      </c>
      <c r="AS31" s="121"/>
      <c r="BA31" s="42"/>
      <c r="BB31" s="42"/>
    </row>
    <row r="32" spans="1:54" ht="16.5" thickBot="1" x14ac:dyDescent="0.3">
      <c r="A32" s="26">
        <v>24</v>
      </c>
      <c r="B32" s="70">
        <v>103.56</v>
      </c>
      <c r="C32" s="55">
        <f t="shared" si="0"/>
        <v>37.480423693111355</v>
      </c>
      <c r="D32" s="52">
        <f t="shared" si="1"/>
        <v>60.452911691832043</v>
      </c>
      <c r="E32" s="59">
        <f t="shared" si="2"/>
        <v>5.6266646150566073</v>
      </c>
      <c r="F32" s="71">
        <v>230.1</v>
      </c>
      <c r="G32" s="56">
        <f t="shared" si="3"/>
        <v>130.35661601500283</v>
      </c>
      <c r="H32" s="52">
        <f t="shared" si="4"/>
        <v>87.824631620164212</v>
      </c>
      <c r="I32" s="53">
        <f t="shared" si="5"/>
        <v>11.918752364832963</v>
      </c>
      <c r="J32" s="58">
        <v>0</v>
      </c>
      <c r="K32" s="81">
        <v>0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28.71</v>
      </c>
      <c r="V32" s="84">
        <v>0</v>
      </c>
      <c r="W32" s="84">
        <v>63.42</v>
      </c>
      <c r="X32" s="94">
        <f t="shared" si="10"/>
        <v>0</v>
      </c>
      <c r="Y32" s="95">
        <f t="shared" si="11"/>
        <v>92.13</v>
      </c>
      <c r="Z32" s="92">
        <v>0</v>
      </c>
      <c r="AA32" s="93">
        <v>0</v>
      </c>
      <c r="AB32" s="93">
        <v>72.959999999999994</v>
      </c>
      <c r="AC32" s="93">
        <v>0</v>
      </c>
      <c r="AD32" s="96">
        <f t="shared" si="12"/>
        <v>72.959999999999994</v>
      </c>
      <c r="AE32" s="52">
        <f t="shared" si="13"/>
        <v>0</v>
      </c>
      <c r="AF32" s="118">
        <f>'[1]Exploitation '!AV2141</f>
        <v>0.41779368279569884</v>
      </c>
      <c r="AG32" s="117">
        <f>'[1]Exploitation '!AW2141</f>
        <v>0.15147177419354838</v>
      </c>
      <c r="AH32" s="54">
        <f t="shared" si="6"/>
        <v>11.500958682037265</v>
      </c>
      <c r="AI32" s="63">
        <f t="shared" si="7"/>
        <v>5.475192840863059</v>
      </c>
      <c r="AJ32" s="65">
        <v>203.31661601500281</v>
      </c>
      <c r="AK32" s="62">
        <v>37.480423693111355</v>
      </c>
      <c r="AL32" s="129">
        <v>87.824631620164212</v>
      </c>
      <c r="AM32" s="62">
        <v>152.58291169183204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118.44</v>
      </c>
      <c r="C33" s="40">
        <f t="shared" ref="C33:AE33" si="14">MAX(C9:C32)</f>
        <v>45.476247158107078</v>
      </c>
      <c r="D33" s="40">
        <f t="shared" si="14"/>
        <v>77.303509076856784</v>
      </c>
      <c r="E33" s="40">
        <f t="shared" si="14"/>
        <v>6.0374166557152575</v>
      </c>
      <c r="F33" s="40">
        <f t="shared" si="14"/>
        <v>256.22000000000003</v>
      </c>
      <c r="G33" s="40">
        <f t="shared" si="14"/>
        <v>151.35241331220456</v>
      </c>
      <c r="H33" s="40">
        <f t="shared" si="14"/>
        <v>92.445009850876289</v>
      </c>
      <c r="I33" s="40">
        <f t="shared" si="14"/>
        <v>12.949646718587681</v>
      </c>
      <c r="J33" s="40">
        <f t="shared" si="14"/>
        <v>0</v>
      </c>
      <c r="K33" s="40">
        <f t="shared" si="14"/>
        <v>24.1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</v>
      </c>
      <c r="R33" s="40">
        <f t="shared" si="14"/>
        <v>26.33</v>
      </c>
      <c r="S33" s="40">
        <f t="shared" si="14"/>
        <v>0</v>
      </c>
      <c r="T33" s="40">
        <f t="shared" si="14"/>
        <v>0</v>
      </c>
      <c r="U33" s="40">
        <f t="shared" si="14"/>
        <v>29.01</v>
      </c>
      <c r="V33" s="40">
        <f t="shared" si="14"/>
        <v>0</v>
      </c>
      <c r="W33" s="40">
        <f t="shared" si="14"/>
        <v>63.67</v>
      </c>
      <c r="X33" s="40">
        <f t="shared" si="14"/>
        <v>26.33</v>
      </c>
      <c r="Y33" s="40">
        <f t="shared" si="14"/>
        <v>92.13</v>
      </c>
      <c r="Z33" s="40"/>
      <c r="AA33" s="40"/>
      <c r="AB33" s="40"/>
      <c r="AC33" s="40"/>
      <c r="AD33" s="40">
        <f t="shared" si="14"/>
        <v>91.53</v>
      </c>
      <c r="AE33" s="40">
        <f t="shared" si="14"/>
        <v>0</v>
      </c>
      <c r="AF33" s="40">
        <f t="shared" ref="AF33:AM33" si="15">MAX(AF9:AF32)</f>
        <v>0.41779368279569884</v>
      </c>
      <c r="AG33" s="40">
        <f t="shared" si="15"/>
        <v>0.40184139784946238</v>
      </c>
      <c r="AH33" s="40">
        <f t="shared" si="15"/>
        <v>12.531853035791983</v>
      </c>
      <c r="AI33" s="40">
        <f t="shared" si="15"/>
        <v>5.8859448815217092</v>
      </c>
      <c r="AJ33" s="40">
        <f t="shared" si="15"/>
        <v>225.32241331220456</v>
      </c>
      <c r="AK33" s="40">
        <f t="shared" si="15"/>
        <v>45.476247158107078</v>
      </c>
      <c r="AL33" s="40">
        <f t="shared" si="15"/>
        <v>98.238089258177567</v>
      </c>
      <c r="AM33" s="130">
        <f t="shared" si="15"/>
        <v>167.42350907685679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87.607346938775535</v>
      </c>
      <c r="C34" s="41">
        <f t="shared" ref="C34:AE34" si="16">AVERAGE(C9:C33,C9:C32)</f>
        <v>35.890123132002849</v>
      </c>
      <c r="D34" s="41">
        <f t="shared" si="16"/>
        <v>62.879631388341849</v>
      </c>
      <c r="E34" s="41">
        <f t="shared" si="16"/>
        <v>-10.950628542983932</v>
      </c>
      <c r="F34" s="41">
        <f t="shared" si="16"/>
        <v>218.7755102040816</v>
      </c>
      <c r="G34" s="41">
        <f t="shared" si="16"/>
        <v>127.58302003805261</v>
      </c>
      <c r="H34" s="41">
        <f t="shared" si="16"/>
        <v>79.563462042444613</v>
      </c>
      <c r="I34" s="41">
        <f t="shared" si="16"/>
        <v>11.639784651781754</v>
      </c>
      <c r="J34" s="41">
        <f t="shared" si="16"/>
        <v>0</v>
      </c>
      <c r="K34" s="41">
        <f t="shared" si="16"/>
        <v>17.214285714285722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17.214285714285722</v>
      </c>
      <c r="R34" s="41">
        <f t="shared" si="16"/>
        <v>6.5169387755102024</v>
      </c>
      <c r="S34" s="41">
        <f t="shared" si="16"/>
        <v>0</v>
      </c>
      <c r="T34" s="41">
        <f t="shared" si="16"/>
        <v>0</v>
      </c>
      <c r="U34" s="41">
        <f t="shared" si="16"/>
        <v>28.279387755102036</v>
      </c>
      <c r="V34" s="41">
        <f t="shared" si="16"/>
        <v>0</v>
      </c>
      <c r="W34" s="41">
        <f t="shared" si="16"/>
        <v>62.687142857142859</v>
      </c>
      <c r="X34" s="41">
        <f t="shared" si="16"/>
        <v>6.5169387755102024</v>
      </c>
      <c r="Y34" s="41">
        <f t="shared" si="16"/>
        <v>90.955306122448988</v>
      </c>
      <c r="Z34" s="41">
        <f>AVERAGE(Z9:Z33,Z9:Z32)</f>
        <v>4.2374999999999998</v>
      </c>
      <c r="AA34" s="41">
        <f>AVERAGE(AA9:AA33,AA9:AA32)</f>
        <v>0</v>
      </c>
      <c r="AB34" s="41">
        <f>AVERAGE(AB9:AB33,AB9:AB32)</f>
        <v>70.82416666666667</v>
      </c>
      <c r="AC34" s="41">
        <f t="shared" si="16"/>
        <v>0</v>
      </c>
      <c r="AD34" s="41">
        <f t="shared" si="16"/>
        <v>75.397755102040833</v>
      </c>
      <c r="AE34" s="41">
        <f t="shared" si="16"/>
        <v>0</v>
      </c>
      <c r="AF34" s="41">
        <f t="shared" ref="AF34:AM34" si="17">AVERAGE(AF9:AF33,AF9:AF32)</f>
        <v>0.25712246269475542</v>
      </c>
      <c r="AG34" s="41">
        <f t="shared" si="17"/>
        <v>0.31725257845073518</v>
      </c>
      <c r="AH34" s="41">
        <f t="shared" si="17"/>
        <v>11.382662189087002</v>
      </c>
      <c r="AI34" s="41">
        <f t="shared" si="17"/>
        <v>5.4596774423134171</v>
      </c>
      <c r="AJ34" s="41">
        <f t="shared" si="17"/>
        <v>202.62240779315459</v>
      </c>
      <c r="AK34" s="41">
        <f t="shared" si="17"/>
        <v>35.890123132002849</v>
      </c>
      <c r="AL34" s="41">
        <f t="shared" si="17"/>
        <v>85.661279989532403</v>
      </c>
      <c r="AM34" s="131">
        <f t="shared" si="17"/>
        <v>153.79391710262757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409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152.19999999999999</v>
      </c>
      <c r="Z38" s="133"/>
      <c r="AA38" s="8" t="s">
        <v>21</v>
      </c>
      <c r="AB38" s="5" t="s">
        <v>23</v>
      </c>
      <c r="AC38" s="30"/>
      <c r="AD38" s="134">
        <v>710.2</v>
      </c>
      <c r="AE38" s="133"/>
      <c r="AF38" s="7" t="s">
        <v>21</v>
      </c>
      <c r="AG38" s="5" t="s">
        <v>24</v>
      </c>
      <c r="AH38" s="6"/>
      <c r="AI38" s="134">
        <v>1512.319</v>
      </c>
      <c r="AJ38" s="133"/>
      <c r="AK38" s="100" t="s">
        <v>21</v>
      </c>
      <c r="AL38" s="99" t="s">
        <v>24</v>
      </c>
      <c r="AM38" s="133">
        <v>87.422600000000003</v>
      </c>
      <c r="AN38" s="135"/>
      <c r="AO38" s="8" t="s">
        <v>21</v>
      </c>
      <c r="AP38" s="5" t="s">
        <v>24</v>
      </c>
      <c r="AQ38" s="133">
        <v>1627.8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5118.6099999999997</v>
      </c>
      <c r="C39" s="11" t="s">
        <v>21</v>
      </c>
      <c r="D39" s="9" t="s">
        <v>71</v>
      </c>
      <c r="E39" s="10">
        <v>2024</v>
      </c>
      <c r="F39" s="12" t="s">
        <v>21</v>
      </c>
      <c r="G39" s="98"/>
      <c r="H39" s="101" t="s">
        <v>25</v>
      </c>
      <c r="I39" s="102"/>
      <c r="J39" s="103">
        <v>24.1</v>
      </c>
      <c r="K39" s="104" t="s">
        <v>62</v>
      </c>
      <c r="L39" s="105">
        <v>88.083333333339993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26.33</v>
      </c>
      <c r="Z39" s="102" t="s">
        <v>62</v>
      </c>
      <c r="AA39" s="108">
        <v>88.583333333340093</v>
      </c>
      <c r="AB39" s="106" t="s">
        <v>25</v>
      </c>
      <c r="AC39" s="109"/>
      <c r="AD39" s="103">
        <v>33.74</v>
      </c>
      <c r="AE39" s="104" t="s">
        <v>72</v>
      </c>
      <c r="AF39" s="108">
        <v>0.1763888888888889</v>
      </c>
      <c r="AG39" s="106" t="s">
        <v>25</v>
      </c>
      <c r="AH39" s="102"/>
      <c r="AI39" s="103">
        <v>63.67</v>
      </c>
      <c r="AJ39" s="102" t="s">
        <v>77</v>
      </c>
      <c r="AK39" s="107">
        <v>88.208333333339993</v>
      </c>
      <c r="AL39" s="101" t="s">
        <v>25</v>
      </c>
      <c r="AM39" s="102">
        <v>20</v>
      </c>
      <c r="AN39" s="103" t="s">
        <v>77</v>
      </c>
      <c r="AO39" s="111">
        <v>88.500000000006693</v>
      </c>
      <c r="AP39" s="106" t="s">
        <v>25</v>
      </c>
      <c r="AQ39" s="102">
        <v>75.569999999999993</v>
      </c>
      <c r="AR39" s="104"/>
      <c r="AS39" s="107">
        <v>88.708333333340093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540.39</v>
      </c>
      <c r="F42" s="44" t="s">
        <v>69</v>
      </c>
      <c r="G42" s="47">
        <v>88.875000000006693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28.85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73.97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272.45000000000005</v>
      </c>
      <c r="F45" s="83" t="s">
        <v>72</v>
      </c>
      <c r="G45" s="48">
        <v>88.458333333340093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281.11</v>
      </c>
      <c r="F46" s="80" t="s">
        <v>72</v>
      </c>
      <c r="G46" s="60">
        <v>88.875000000006693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107</v>
      </c>
    </row>
    <row r="58" spans="1:44" x14ac:dyDescent="0.25">
      <c r="A58" s="37" t="s">
        <v>66</v>
      </c>
      <c r="B58" t="s">
        <v>106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 MAR 23 </vt:lpstr>
      <vt:lpstr>'30 MAR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2023-03-31T07:33:46Z</dcterms:modified>
</cp:coreProperties>
</file>