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09C5A58D-1727-4278-925A-9B8B55121F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 AVR 23 " sheetId="3" r:id="rId1"/>
  </sheets>
  <externalReferences>
    <externalReference r:id="rId2"/>
  </externalReferences>
  <definedNames>
    <definedName name="_xlnm.Print_Area" localSheetId="0">'06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O9" i="3"/>
  <c r="L10" i="3"/>
  <c r="O10" i="3"/>
  <c r="L11" i="3"/>
  <c r="O11" i="3"/>
  <c r="L12" i="3"/>
  <c r="O12" i="3"/>
  <c r="L13" i="3"/>
  <c r="O13" i="3"/>
  <c r="L14" i="3"/>
  <c r="O14" i="3"/>
  <c r="L15" i="3"/>
  <c r="O15" i="3"/>
  <c r="L16" i="3"/>
  <c r="O16" i="3"/>
  <c r="L17" i="3"/>
  <c r="O17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<sst xmlns="http://schemas.openxmlformats.org/spreadsheetml/2006/main" count="141" uniqueCount="108">
  <si>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</si>
  <si>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</si>
  <si>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</si>
  <si>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</si>
  <si>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</si>
  <si>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</si>
  <si>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</si>
  <si>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</si>
  <si>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</si>
  <si>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</si>
  <si>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</si>
  <si>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</si>
  <si>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</si>
  <si>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</si>
  <si>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</si>
  <si>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</si>
  <si>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</si>
  <si>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</si>
  <si>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</si>
  <si>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</si>
  <si>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</si>
  <si>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</si>
  <si>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</si>
  <si>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</si>
  <si>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</si>
  <si>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</si>
  <si>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</si>
  <si>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</si>
  <si>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</si>
  <si>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</si>
  <si>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</si>
  <si>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</si>
  <si>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</si>
  <si>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</si>
  <si>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</si>
  <si>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</si>
  <si>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</si>
  <si>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</si>
  <si>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</si>
  <si>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</si>
  <si>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</si>
  <si>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</si>
  <si>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</si>
  <si>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</si>
  <si>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</si>
  <si>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</si>
  <si>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</si>
  <si>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</si>
  <si>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</si>
  <si>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</si>
  <si>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</si>
  <si>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</si>
  <si>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</si>
  <si>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</si>
  <si>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</si>
  <si>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</si>
  <si>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</si>
  <si>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</si>
  <si>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</si>
  <si>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</si>
  <si>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</si>
  <si>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</si>
  <si>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</si>
  <si>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</si>
  <si>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</si>
  <si>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</si>
  <si>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</si>
  <si>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</si>
  <si>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</si>
  <si>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</si>
  <si>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</si>
  <si>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</si>
  <si>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</si>
  <si>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</si>
  <si>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</si>
  <si>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</si>
  <si>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</si>
  <si>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</si>
  <si>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</si>
  <si>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</si>
  <si>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</si>
  <si>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</si>
  <si>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</si>
  <si>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</si>
  <si>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</si>
  <si>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</si>
  <si>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</si>
  <si>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</si>
  <si>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</si>
  <si>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</si>
  <si>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</si>
  <si>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</si>
  <si>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</si>
  <si>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</si>
  <si>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</si>
  <si>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</si>
  <si>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</si>
  <si>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</si>
  <si>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</si>
  <si>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</si>
  <si>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</si>
  <si>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</si>
  <si>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</si>
  <si>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</si>
  <si>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</si>
  <si>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</si>
  <si>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TETE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</si>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</sst>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3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'06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'!$B$9:$B$32</c:f>
              <c:numCache>
                <c:formatCode>General</c:formatCode>
                <c:ptCount val="24"/>
                <c:pt idx="0">
                  <c:v>136.62</c:v>
                </c:pt>
                <c:pt idx="1">
                  <c:v>134.57</c:v>
                </c:pt>
                <c:pt idx="2">
                  <c:v>135.16</c:v>
                </c:pt>
                <c:pt idx="3">
                  <c:v>119.5</c:v>
                </c:pt>
                <c:pt idx="4">
                  <c:v>112.59</c:v>
                </c:pt>
                <c:pt idx="5">
                  <c:v>101.72</c:v>
                </c:pt>
                <c:pt idx="6">
                  <c:v>99.35</c:v>
                </c:pt>
                <c:pt idx="7">
                  <c:v>107.97</c:v>
                </c:pt>
                <c:pt idx="8">
                  <c:v>132.4</c:v>
                </c:pt>
                <c:pt idx="9">
                  <c:v>140.07999999999998</c:v>
                </c:pt>
                <c:pt idx="10">
                  <c:v>141.84</c:v>
                </c:pt>
                <c:pt idx="11">
                  <c:v>131.57999999999998</c:v>
                </c:pt>
                <c:pt idx="12">
                  <c:v>127.21000000000001</c:v>
                </c:pt>
                <c:pt idx="13">
                  <c:v>131.09</c:v>
                </c:pt>
                <c:pt idx="14">
                  <c:v>160.25</c:v>
                </c:pt>
                <c:pt idx="15">
                  <c:v>163.5</c:v>
                </c:pt>
                <c:pt idx="16">
                  <c:v>160.11000000000001</c:v>
                </c:pt>
                <c:pt idx="17">
                  <c:v>156.72</c:v>
                </c:pt>
                <c:pt idx="18">
                  <c:v>127.80000000000001</c:v>
                </c:pt>
                <c:pt idx="19">
                  <c:v>104.48</c:v>
                </c:pt>
                <c:pt idx="20">
                  <c:v>108.24</c:v>
                </c:pt>
                <c:pt idx="21">
                  <c:v>97.38</c:v>
                </c:pt>
                <c:pt idx="22">
                  <c:v>102.67</c:v>
                </c:pt>
                <c:pt idx="23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'06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'!$C$9:$C$32</c:f>
              <c:numCache>
                <c:formatCode>General</c:formatCode>
                <c:ptCount val="24"/>
                <c:pt idx="0">
                  <c:v>21.433005341376653</c:v>
                </c:pt>
                <c:pt idx="1">
                  <c:v>21.239017827461691</c:v>
                </c:pt>
                <c:pt idx="2">
                  <c:v>19.460667992612414</c:v>
                </c:pt>
                <c:pt idx="3">
                  <c:v>22.095526200342114</c:v>
                </c:pt>
                <c:pt idx="4">
                  <c:v>21.612789291627806</c:v>
                </c:pt>
                <c:pt idx="5">
                  <c:v>16.780902762463079</c:v>
                </c:pt>
                <c:pt idx="6">
                  <c:v>15.03549609410662</c:v>
                </c:pt>
                <c:pt idx="7">
                  <c:v>17.413063762932307</c:v>
                </c:pt>
                <c:pt idx="8">
                  <c:v>23.73265704824852</c:v>
                </c:pt>
                <c:pt idx="9">
                  <c:v>23.909138948638027</c:v>
                </c:pt>
                <c:pt idx="10">
                  <c:v>22.794155593900108</c:v>
                </c:pt>
                <c:pt idx="11">
                  <c:v>23.082398565523796</c:v>
                </c:pt>
                <c:pt idx="12">
                  <c:v>20.899031203067096</c:v>
                </c:pt>
                <c:pt idx="13">
                  <c:v>20.919435792466778</c:v>
                </c:pt>
                <c:pt idx="14">
                  <c:v>20.164628642398227</c:v>
                </c:pt>
                <c:pt idx="15">
                  <c:v>22.78428081769874</c:v>
                </c:pt>
                <c:pt idx="16">
                  <c:v>21.716475191544333</c:v>
                </c:pt>
                <c:pt idx="17">
                  <c:v>23.306375629594068</c:v>
                </c:pt>
                <c:pt idx="18">
                  <c:v>28.057415666825197</c:v>
                </c:pt>
                <c:pt idx="19">
                  <c:v>25.470837942935372</c:v>
                </c:pt>
                <c:pt idx="20">
                  <c:v>24.957987302735898</c:v>
                </c:pt>
                <c:pt idx="21">
                  <c:v>23.64546248061626</c:v>
                </c:pt>
                <c:pt idx="22">
                  <c:v>23.743702423803811</c:v>
                </c:pt>
                <c:pt idx="23">
                  <c:v>21.889591429584655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'06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'!$D$9:$D$32</c:f>
              <c:numCache>
                <c:formatCode>0.00</c:formatCode>
                <c:ptCount val="24"/>
                <c:pt idx="0">
                  <c:v>110.25555345461865</c:v>
                </c:pt>
                <c:pt idx="1">
                  <c:v>108.33794263072392</c:v>
                </c:pt>
                <c:pt idx="2">
                  <c:v>111.01148378792783</c:v>
                </c:pt>
                <c:pt idx="3">
                  <c:v>114.47881031067931</c:v>
                </c:pt>
                <c:pt idx="4">
                  <c:v>107.88274375685566</c:v>
                </c:pt>
                <c:pt idx="5">
                  <c:v>102.1741162789647</c:v>
                </c:pt>
                <c:pt idx="6">
                  <c:v>101.59459192465813</c:v>
                </c:pt>
                <c:pt idx="7">
                  <c:v>107.59572067341999</c:v>
                </c:pt>
                <c:pt idx="8">
                  <c:v>125.0362161751474</c:v>
                </c:pt>
                <c:pt idx="9">
                  <c:v>132.34684534215754</c:v>
                </c:pt>
                <c:pt idx="10">
                  <c:v>135.40143644555931</c:v>
                </c:pt>
                <c:pt idx="11">
                  <c:v>125.14126710601852</c:v>
                </c:pt>
                <c:pt idx="12">
                  <c:v>123.08369194607225</c:v>
                </c:pt>
                <c:pt idx="13">
                  <c:v>126.75606614907852</c:v>
                </c:pt>
                <c:pt idx="14">
                  <c:v>134.42574553110961</c:v>
                </c:pt>
                <c:pt idx="15">
                  <c:v>134.96090822573245</c:v>
                </c:pt>
                <c:pt idx="16">
                  <c:v>132.73669853645541</c:v>
                </c:pt>
                <c:pt idx="17">
                  <c:v>127.83602529064785</c:v>
                </c:pt>
                <c:pt idx="18">
                  <c:v>93.352540504012694</c:v>
                </c:pt>
                <c:pt idx="19">
                  <c:v>73.276467692797809</c:v>
                </c:pt>
                <c:pt idx="20">
                  <c:v>77.423057415695524</c:v>
                </c:pt>
                <c:pt idx="21">
                  <c:v>68.194172283966324</c:v>
                </c:pt>
                <c:pt idx="22">
                  <c:v>73.259392905807204</c:v>
                </c:pt>
                <c:pt idx="23">
                  <c:v>109.61287614237209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'06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'!$E$9:$E$32</c:f>
              <c:numCache>
                <c:formatCode>0.00</c:formatCode>
                <c:ptCount val="24"/>
                <c:pt idx="0">
                  <c:v>4.9314412040047086</c:v>
                </c:pt>
                <c:pt idx="1">
                  <c:v>4.9930395418144071</c:v>
                </c:pt>
                <c:pt idx="2">
                  <c:v>4.6878482194597764</c:v>
                </c:pt>
                <c:pt idx="3">
                  <c:v>-17.074336511021411</c:v>
                </c:pt>
                <c:pt idx="4">
                  <c:v>-16.905533048483445</c:v>
                </c:pt>
                <c:pt idx="5">
                  <c:v>-17.235019041427787</c:v>
                </c:pt>
                <c:pt idx="6">
                  <c:v>-17.280088018764754</c:v>
                </c:pt>
                <c:pt idx="7">
                  <c:v>-17.038784436352298</c:v>
                </c:pt>
                <c:pt idx="8">
                  <c:v>-16.368873223395919</c:v>
                </c:pt>
                <c:pt idx="9">
                  <c:v>-16.175984290795579</c:v>
                </c:pt>
                <c:pt idx="10">
                  <c:v>-16.355592039459431</c:v>
                </c:pt>
                <c:pt idx="11">
                  <c:v>-16.64366567154233</c:v>
                </c:pt>
                <c:pt idx="12">
                  <c:v>-16.77272314913936</c:v>
                </c:pt>
                <c:pt idx="13">
                  <c:v>-16.585501941545282</c:v>
                </c:pt>
                <c:pt idx="14">
                  <c:v>5.6596258264921424</c:v>
                </c:pt>
                <c:pt idx="15">
                  <c:v>5.7548109565688002</c:v>
                </c:pt>
                <c:pt idx="16">
                  <c:v>5.65682627200027</c:v>
                </c:pt>
                <c:pt idx="17">
                  <c:v>5.5775990797580697</c:v>
                </c:pt>
                <c:pt idx="18">
                  <c:v>6.3900438291621207</c:v>
                </c:pt>
                <c:pt idx="19">
                  <c:v>5.7326943642668162</c:v>
                </c:pt>
                <c:pt idx="20">
                  <c:v>5.8589552815685657</c:v>
                </c:pt>
                <c:pt idx="21">
                  <c:v>5.5403652354173936</c:v>
                </c:pt>
                <c:pt idx="22">
                  <c:v>5.666904670388984</c:v>
                </c:pt>
                <c:pt idx="23">
                  <c:v>5.4975324280432538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'06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21.9</c:v>
                </c:pt>
                <c:pt idx="4">
                  <c:v>21.9</c:v>
                </c:pt>
                <c:pt idx="5">
                  <c:v>21.9</c:v>
                </c:pt>
                <c:pt idx="6">
                  <c:v>21.9</c:v>
                </c:pt>
                <c:pt idx="7">
                  <c:v>21.9</c:v>
                </c:pt>
                <c:pt idx="8">
                  <c:v>21.9</c:v>
                </c:pt>
                <c:pt idx="9">
                  <c:v>21.9</c:v>
                </c:pt>
                <c:pt idx="10">
                  <c:v>22.13</c:v>
                </c:pt>
                <c:pt idx="11">
                  <c:v>22.13</c:v>
                </c:pt>
                <c:pt idx="12">
                  <c:v>22.13</c:v>
                </c:pt>
                <c:pt idx="13">
                  <c:v>22.05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'06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'06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'!$AK$9:$AK$32</c:f>
              <c:numCache>
                <c:formatCode>0.00</c:formatCode>
                <c:ptCount val="24"/>
                <c:pt idx="0">
                  <c:v>21.433005341376653</c:v>
                </c:pt>
                <c:pt idx="1">
                  <c:v>21.239017827461691</c:v>
                </c:pt>
                <c:pt idx="2">
                  <c:v>19.460667992612414</c:v>
                </c:pt>
                <c:pt idx="3">
                  <c:v>22.095526200342114</c:v>
                </c:pt>
                <c:pt idx="4">
                  <c:v>21.612789291627806</c:v>
                </c:pt>
                <c:pt idx="5">
                  <c:v>16.780902762463079</c:v>
                </c:pt>
                <c:pt idx="6">
                  <c:v>15.03549609410662</c:v>
                </c:pt>
                <c:pt idx="7">
                  <c:v>17.413063762932307</c:v>
                </c:pt>
                <c:pt idx="8">
                  <c:v>23.73265704824852</c:v>
                </c:pt>
                <c:pt idx="9">
                  <c:v>23.909138948638027</c:v>
                </c:pt>
                <c:pt idx="10">
                  <c:v>22.794155593900108</c:v>
                </c:pt>
                <c:pt idx="11">
                  <c:v>23.082398565523796</c:v>
                </c:pt>
                <c:pt idx="12">
                  <c:v>20.899031203067096</c:v>
                </c:pt>
                <c:pt idx="13">
                  <c:v>20.919435792466778</c:v>
                </c:pt>
                <c:pt idx="14">
                  <c:v>20.164628642398227</c:v>
                </c:pt>
                <c:pt idx="15">
                  <c:v>22.78428081769874</c:v>
                </c:pt>
                <c:pt idx="16">
                  <c:v>21.716475191544333</c:v>
                </c:pt>
                <c:pt idx="17">
                  <c:v>23.306375629594068</c:v>
                </c:pt>
                <c:pt idx="18">
                  <c:v>28.057415666825197</c:v>
                </c:pt>
                <c:pt idx="19">
                  <c:v>25.470837942935372</c:v>
                </c:pt>
                <c:pt idx="20">
                  <c:v>24.957987302735898</c:v>
                </c:pt>
                <c:pt idx="21">
                  <c:v>23.64546248061626</c:v>
                </c:pt>
                <c:pt idx="22">
                  <c:v>23.743702423803811</c:v>
                </c:pt>
                <c:pt idx="23">
                  <c:v>21.889591429584655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'06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'!$AM$9:$AM$32</c:f>
              <c:numCache>
                <c:formatCode>0.00</c:formatCode>
                <c:ptCount val="24"/>
                <c:pt idx="0">
                  <c:v>144.49555345461866</c:v>
                </c:pt>
                <c:pt idx="1">
                  <c:v>146.82794263072392</c:v>
                </c:pt>
                <c:pt idx="2">
                  <c:v>138.01148378792783</c:v>
                </c:pt>
                <c:pt idx="3">
                  <c:v>131.43881031067932</c:v>
                </c:pt>
                <c:pt idx="4">
                  <c:v>137.78274375685567</c:v>
                </c:pt>
                <c:pt idx="5">
                  <c:v>131.1741162789647</c:v>
                </c:pt>
                <c:pt idx="6">
                  <c:v>131.35459192465814</c:v>
                </c:pt>
                <c:pt idx="7">
                  <c:v>137.35572067342</c:v>
                </c:pt>
                <c:pt idx="8">
                  <c:v>154.29621617514741</c:v>
                </c:pt>
                <c:pt idx="9">
                  <c:v>160.81684534215754</c:v>
                </c:pt>
                <c:pt idx="10">
                  <c:v>163.68143644555931</c:v>
                </c:pt>
                <c:pt idx="11">
                  <c:v>153.39126710601852</c:v>
                </c:pt>
                <c:pt idx="12">
                  <c:v>151.09369194607225</c:v>
                </c:pt>
                <c:pt idx="13">
                  <c:v>154.79606614907851</c:v>
                </c:pt>
                <c:pt idx="14">
                  <c:v>162.32574553110962</c:v>
                </c:pt>
                <c:pt idx="15">
                  <c:v>163.01090822573246</c:v>
                </c:pt>
                <c:pt idx="16">
                  <c:v>160.6766985364554</c:v>
                </c:pt>
                <c:pt idx="17">
                  <c:v>156.33602529064785</c:v>
                </c:pt>
                <c:pt idx="18">
                  <c:v>179.79254050401269</c:v>
                </c:pt>
                <c:pt idx="19">
                  <c:v>159.55646769279781</c:v>
                </c:pt>
                <c:pt idx="20">
                  <c:v>164.45305741569553</c:v>
                </c:pt>
                <c:pt idx="21">
                  <c:v>154.70417228396633</c:v>
                </c:pt>
                <c:pt idx="22">
                  <c:v>158.99939290580721</c:v>
                </c:pt>
                <c:pt idx="23">
                  <c:v>154.97287614237209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'06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'!$F$9:$F$32</c:f>
              <c:numCache>
                <c:formatCode>General</c:formatCode>
                <c:ptCount val="24"/>
                <c:pt idx="0">
                  <c:v>247.65</c:v>
                </c:pt>
                <c:pt idx="1">
                  <c:v>228.18</c:v>
                </c:pt>
                <c:pt idx="2">
                  <c:v>225.08</c:v>
                </c:pt>
                <c:pt idx="3">
                  <c:v>229.98</c:v>
                </c:pt>
                <c:pt idx="4">
                  <c:v>222.98</c:v>
                </c:pt>
                <c:pt idx="5">
                  <c:v>190.11</c:v>
                </c:pt>
                <c:pt idx="6">
                  <c:v>213.7</c:v>
                </c:pt>
                <c:pt idx="7">
                  <c:v>270.20999999999998</c:v>
                </c:pt>
                <c:pt idx="8">
                  <c:v>247.58</c:v>
                </c:pt>
                <c:pt idx="9">
                  <c:v>241.96</c:v>
                </c:pt>
                <c:pt idx="10">
                  <c:v>246.1</c:v>
                </c:pt>
                <c:pt idx="11">
                  <c:v>263.42</c:v>
                </c:pt>
                <c:pt idx="12">
                  <c:v>242.48</c:v>
                </c:pt>
                <c:pt idx="13">
                  <c:v>264.39</c:v>
                </c:pt>
                <c:pt idx="14">
                  <c:v>284.10000000000002</c:v>
                </c:pt>
                <c:pt idx="15">
                  <c:v>289.42</c:v>
                </c:pt>
                <c:pt idx="16">
                  <c:v>283.10000000000002</c:v>
                </c:pt>
                <c:pt idx="17">
                  <c:v>279.61</c:v>
                </c:pt>
                <c:pt idx="18">
                  <c:v>311.02999999999997</c:v>
                </c:pt>
                <c:pt idx="19">
                  <c:v>308.23</c:v>
                </c:pt>
                <c:pt idx="20">
                  <c:v>320.8</c:v>
                </c:pt>
                <c:pt idx="21">
                  <c:v>324.73</c:v>
                </c:pt>
                <c:pt idx="22">
                  <c:v>307.77</c:v>
                </c:pt>
                <c:pt idx="23">
                  <c:v>306.08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'06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'!$G$9:$G$32</c:f>
              <c:numCache>
                <c:formatCode>0.00</c:formatCode>
                <c:ptCount val="24"/>
                <c:pt idx="0">
                  <c:v>146.91590780531322</c:v>
                </c:pt>
                <c:pt idx="1">
                  <c:v>129.93137637167865</c:v>
                </c:pt>
                <c:pt idx="2">
                  <c:v>130.75368522442633</c:v>
                </c:pt>
                <c:pt idx="3">
                  <c:v>136.99118787912602</c:v>
                </c:pt>
                <c:pt idx="4">
                  <c:v>129.01210886873167</c:v>
                </c:pt>
                <c:pt idx="5">
                  <c:v>96.285276288706811</c:v>
                </c:pt>
                <c:pt idx="6">
                  <c:v>132.49895674595695</c:v>
                </c:pt>
                <c:pt idx="7">
                  <c:v>176.08401615747343</c:v>
                </c:pt>
                <c:pt idx="8">
                  <c:v>177.69893670880413</c:v>
                </c:pt>
                <c:pt idx="9">
                  <c:v>174.51266128199279</c:v>
                </c:pt>
                <c:pt idx="10">
                  <c:v>176.74888109067246</c:v>
                </c:pt>
                <c:pt idx="11">
                  <c:v>182.48821593251583</c:v>
                </c:pt>
                <c:pt idx="12">
                  <c:v>165.76173222858495</c:v>
                </c:pt>
                <c:pt idx="13">
                  <c:v>185.5417910601372</c:v>
                </c:pt>
                <c:pt idx="14">
                  <c:v>193.64918925146674</c:v>
                </c:pt>
                <c:pt idx="15">
                  <c:v>201.49698191156966</c:v>
                </c:pt>
                <c:pt idx="16">
                  <c:v>186.98973594309641</c:v>
                </c:pt>
                <c:pt idx="17">
                  <c:v>188.30153588741845</c:v>
                </c:pt>
                <c:pt idx="18">
                  <c:v>208.96353532412195</c:v>
                </c:pt>
                <c:pt idx="19">
                  <c:v>207.28763901765089</c:v>
                </c:pt>
                <c:pt idx="20">
                  <c:v>216.61921334842822</c:v>
                </c:pt>
                <c:pt idx="21">
                  <c:v>218.79035338166796</c:v>
                </c:pt>
                <c:pt idx="22">
                  <c:v>203.1918401207015</c:v>
                </c:pt>
                <c:pt idx="23">
                  <c:v>204.7255069961881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'06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'!$H$9:$H$32</c:f>
              <c:numCache>
                <c:formatCode>0.00</c:formatCode>
                <c:ptCount val="24"/>
                <c:pt idx="0">
                  <c:v>88.224466944888917</c:v>
                </c:pt>
                <c:pt idx="1">
                  <c:v>86.383068684902938</c:v>
                </c:pt>
                <c:pt idx="2">
                  <c:v>82.748785444032322</c:v>
                </c:pt>
                <c:pt idx="3">
                  <c:v>81.550779257844042</c:v>
                </c:pt>
                <c:pt idx="4">
                  <c:v>82.569757945225533</c:v>
                </c:pt>
                <c:pt idx="5">
                  <c:v>83.741378427018518</c:v>
                </c:pt>
                <c:pt idx="6">
                  <c:v>70.486524154063886</c:v>
                </c:pt>
                <c:pt idx="7">
                  <c:v>81.66233856297211</c:v>
                </c:pt>
                <c:pt idx="8">
                  <c:v>57.549277108298988</c:v>
                </c:pt>
                <c:pt idx="9">
                  <c:v>55.591689103504372</c:v>
                </c:pt>
                <c:pt idx="10">
                  <c:v>57.434289751329985</c:v>
                </c:pt>
                <c:pt idx="11">
                  <c:v>68.145900916076641</c:v>
                </c:pt>
                <c:pt idx="12">
                  <c:v>64.783578745787992</c:v>
                </c:pt>
                <c:pt idx="13">
                  <c:v>65.940726563551692</c:v>
                </c:pt>
                <c:pt idx="14">
                  <c:v>77.118490967813301</c:v>
                </c:pt>
                <c:pt idx="15">
                  <c:v>74.754477327176915</c:v>
                </c:pt>
                <c:pt idx="16">
                  <c:v>83.623818931585689</c:v>
                </c:pt>
                <c:pt idx="17">
                  <c:v>79.437234614784586</c:v>
                </c:pt>
                <c:pt idx="18">
                  <c:v>89.065882883072021</c:v>
                </c:pt>
                <c:pt idx="19">
                  <c:v>87.998398835689969</c:v>
                </c:pt>
                <c:pt idx="20">
                  <c:v>90.797927168522293</c:v>
                </c:pt>
                <c:pt idx="21">
                  <c:v>92.471287633709977</c:v>
                </c:pt>
                <c:pt idx="22">
                  <c:v>91.690437378042589</c:v>
                </c:pt>
                <c:pt idx="23">
                  <c:v>88.795088368236904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'06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'!$I$9:$I$32</c:f>
              <c:numCache>
                <c:formatCode>0.00</c:formatCode>
                <c:ptCount val="24"/>
                <c:pt idx="0">
                  <c:v>12.509625249797844</c:v>
                </c:pt>
                <c:pt idx="1">
                  <c:v>11.865554943418411</c:v>
                </c:pt>
                <c:pt idx="2">
                  <c:v>11.577529331541351</c:v>
                </c:pt>
                <c:pt idx="3">
                  <c:v>11.438032863029969</c:v>
                </c:pt>
                <c:pt idx="4">
                  <c:v>11.398133186042765</c:v>
                </c:pt>
                <c:pt idx="5">
                  <c:v>10.08334528427468</c:v>
                </c:pt>
                <c:pt idx="6">
                  <c:v>10.714519099979237</c:v>
                </c:pt>
                <c:pt idx="7">
                  <c:v>12.463645279554521</c:v>
                </c:pt>
                <c:pt idx="8">
                  <c:v>12.331786182896929</c:v>
                </c:pt>
                <c:pt idx="9">
                  <c:v>11.855649614502818</c:v>
                </c:pt>
                <c:pt idx="10">
                  <c:v>11.916829157997563</c:v>
                </c:pt>
                <c:pt idx="11">
                  <c:v>12.785883151407598</c:v>
                </c:pt>
                <c:pt idx="12">
                  <c:v>11.934689025627074</c:v>
                </c:pt>
                <c:pt idx="13">
                  <c:v>12.907482376311089</c:v>
                </c:pt>
                <c:pt idx="14">
                  <c:v>13.332319780720093</c:v>
                </c:pt>
                <c:pt idx="15">
                  <c:v>13.168540761253462</c:v>
                </c:pt>
                <c:pt idx="16">
                  <c:v>12.486445125317937</c:v>
                </c:pt>
                <c:pt idx="17">
                  <c:v>11.871229497796969</c:v>
                </c:pt>
                <c:pt idx="18">
                  <c:v>13.000581792806054</c:v>
                </c:pt>
                <c:pt idx="19">
                  <c:v>12.943962146659226</c:v>
                </c:pt>
                <c:pt idx="20">
                  <c:v>13.382859483049481</c:v>
                </c:pt>
                <c:pt idx="21">
                  <c:v>13.46835898462208</c:v>
                </c:pt>
                <c:pt idx="22">
                  <c:v>12.887722501255917</c:v>
                </c:pt>
                <c:pt idx="23">
                  <c:v>12.559404635575016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'06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'!$AD$9:$AD$32</c:f>
              <c:numCache>
                <c:formatCode>0.00</c:formatCode>
                <c:ptCount val="24"/>
                <c:pt idx="0">
                  <c:v>70.959999999999994</c:v>
                </c:pt>
                <c:pt idx="1">
                  <c:v>73.48</c:v>
                </c:pt>
                <c:pt idx="2">
                  <c:v>69</c:v>
                </c:pt>
                <c:pt idx="3">
                  <c:v>66.78</c:v>
                </c:pt>
                <c:pt idx="4">
                  <c:v>72.73</c:v>
                </c:pt>
                <c:pt idx="5">
                  <c:v>70.63000000000001</c:v>
                </c:pt>
                <c:pt idx="6">
                  <c:v>59.66</c:v>
                </c:pt>
                <c:pt idx="7">
                  <c:v>44.1</c:v>
                </c:pt>
                <c:pt idx="8">
                  <c:v>51.320000000000007</c:v>
                </c:pt>
                <c:pt idx="9">
                  <c:v>46.3</c:v>
                </c:pt>
                <c:pt idx="10">
                  <c:v>40.68</c:v>
                </c:pt>
                <c:pt idx="11">
                  <c:v>47.91</c:v>
                </c:pt>
                <c:pt idx="12">
                  <c:v>39.369999999999997</c:v>
                </c:pt>
                <c:pt idx="13">
                  <c:v>36.799999999999997</c:v>
                </c:pt>
                <c:pt idx="14">
                  <c:v>38.1</c:v>
                </c:pt>
                <c:pt idx="15">
                  <c:v>33.020000000000003</c:v>
                </c:pt>
                <c:pt idx="16">
                  <c:v>29.81</c:v>
                </c:pt>
                <c:pt idx="17">
                  <c:v>28.55</c:v>
                </c:pt>
                <c:pt idx="18">
                  <c:v>26.85</c:v>
                </c:pt>
                <c:pt idx="19">
                  <c:v>28.16</c:v>
                </c:pt>
                <c:pt idx="20">
                  <c:v>27.14</c:v>
                </c:pt>
                <c:pt idx="21">
                  <c:v>25.46</c:v>
                </c:pt>
                <c:pt idx="22">
                  <c:v>27.14</c:v>
                </c:pt>
                <c:pt idx="23">
                  <c:v>20.190000000000001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'06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'06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'06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'06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'06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'06 AVR 23 '!$AJ$9:$AJ$32</c:f>
              <c:numCache>
                <c:formatCode>0.00</c:formatCode>
                <c:ptCount val="24"/>
                <c:pt idx="0">
                  <c:v>217.8759078053132</c:v>
                </c:pt>
                <c:pt idx="1">
                  <c:v>203.41137637167867</c:v>
                </c:pt>
                <c:pt idx="2">
                  <c:v>199.75368522442633</c:v>
                </c:pt>
                <c:pt idx="3">
                  <c:v>203.77118787912602</c:v>
                </c:pt>
                <c:pt idx="4">
                  <c:v>201.74210886873169</c:v>
                </c:pt>
                <c:pt idx="5">
                  <c:v>166.91527628870682</c:v>
                </c:pt>
                <c:pt idx="6">
                  <c:v>192.15895674595694</c:v>
                </c:pt>
                <c:pt idx="7">
                  <c:v>220.18401615747342</c:v>
                </c:pt>
                <c:pt idx="8">
                  <c:v>229.01893670880415</c:v>
                </c:pt>
                <c:pt idx="9">
                  <c:v>220.8126612819928</c:v>
                </c:pt>
                <c:pt idx="10">
                  <c:v>217.42888109067246</c:v>
                </c:pt>
                <c:pt idx="11">
                  <c:v>230.39821593251582</c:v>
                </c:pt>
                <c:pt idx="12">
                  <c:v>205.13173222858495</c:v>
                </c:pt>
                <c:pt idx="13">
                  <c:v>222.34179106013721</c:v>
                </c:pt>
                <c:pt idx="14">
                  <c:v>231.74918925146673</c:v>
                </c:pt>
                <c:pt idx="15">
                  <c:v>234.51698191156967</c:v>
                </c:pt>
                <c:pt idx="16">
                  <c:v>216.79973594309641</c:v>
                </c:pt>
                <c:pt idx="17">
                  <c:v>216.85153588741846</c:v>
                </c:pt>
                <c:pt idx="18">
                  <c:v>235.81353532412194</c:v>
                </c:pt>
                <c:pt idx="19">
                  <c:v>235.44763901765089</c:v>
                </c:pt>
                <c:pt idx="20">
                  <c:v>243.75921334842823</c:v>
                </c:pt>
                <c:pt idx="21">
                  <c:v>244.25035338166796</c:v>
                </c:pt>
                <c:pt idx="22">
                  <c:v>230.33184012070151</c:v>
                </c:pt>
                <c:pt idx="23">
                  <c:v>224.9155069961881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'06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'06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'06 AVR 23 '!$AL$9:$AL$32</c:f>
              <c:numCache>
                <c:formatCode>0.00</c:formatCode>
                <c:ptCount val="24"/>
                <c:pt idx="0">
                  <c:v>88.224466944888917</c:v>
                </c:pt>
                <c:pt idx="1">
                  <c:v>86.383068684902938</c:v>
                </c:pt>
                <c:pt idx="2">
                  <c:v>82.748785444032322</c:v>
                </c:pt>
                <c:pt idx="3">
                  <c:v>81.550779257844042</c:v>
                </c:pt>
                <c:pt idx="4">
                  <c:v>82.569757945225533</c:v>
                </c:pt>
                <c:pt idx="5">
                  <c:v>84.111378427018522</c:v>
                </c:pt>
                <c:pt idx="6">
                  <c:v>74.846524154063886</c:v>
                </c:pt>
                <c:pt idx="7">
                  <c:v>91.102338562972108</c:v>
                </c:pt>
                <c:pt idx="8">
                  <c:v>78.92927710829899</c:v>
                </c:pt>
                <c:pt idx="9">
                  <c:v>75.081689103504374</c:v>
                </c:pt>
                <c:pt idx="10">
                  <c:v>80.014289751329983</c:v>
                </c:pt>
                <c:pt idx="11">
                  <c:v>89.045900916076647</c:v>
                </c:pt>
                <c:pt idx="12">
                  <c:v>92.763578745787996</c:v>
                </c:pt>
                <c:pt idx="13">
                  <c:v>100.1807265635517</c:v>
                </c:pt>
                <c:pt idx="14">
                  <c:v>101.5284909678133</c:v>
                </c:pt>
                <c:pt idx="15">
                  <c:v>94.614477327176914</c:v>
                </c:pt>
                <c:pt idx="16">
                  <c:v>95.063818931585686</c:v>
                </c:pt>
                <c:pt idx="17">
                  <c:v>79.437234614784586</c:v>
                </c:pt>
                <c:pt idx="18">
                  <c:v>89.065882883072021</c:v>
                </c:pt>
                <c:pt idx="19">
                  <c:v>87.998398835689969</c:v>
                </c:pt>
                <c:pt idx="20">
                  <c:v>90.797927168522293</c:v>
                </c:pt>
                <c:pt idx="21">
                  <c:v>92.471287633709977</c:v>
                </c:pt>
                <c:pt idx="22">
                  <c:v>91.690437378042589</c:v>
                </c:pt>
                <c:pt idx="23">
                  <c:v>88.795088368236904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P78">
            <v>0</v>
          </cell>
        </row>
        <row r="79">
          <cell r="M79">
            <v>0</v>
          </cell>
          <cell r="P79">
            <v>0</v>
          </cell>
        </row>
        <row r="80">
          <cell r="M80">
            <v>0</v>
          </cell>
          <cell r="P80">
            <v>0</v>
          </cell>
        </row>
        <row r="81">
          <cell r="M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P96">
            <v>0</v>
          </cell>
        </row>
        <row r="97">
          <cell r="M97">
            <v>0</v>
          </cell>
          <cell r="P97">
            <v>0</v>
          </cell>
        </row>
        <row r="98">
          <cell r="M98">
            <v>0</v>
          </cell>
          <cell r="P98">
            <v>0</v>
          </cell>
        </row>
        <row r="99">
          <cell r="M99">
            <v>0</v>
          </cell>
          <cell r="P99">
            <v>0</v>
          </cell>
        </row>
        <row r="100">
          <cell r="M100">
            <v>0</v>
          </cell>
          <cell r="P100">
            <v>0</v>
          </cell>
        </row>
        <row r="101">
          <cell r="M101">
            <v>0</v>
          </cell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P13" sqref="AP13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8" t="s">
        <v>103</v>
      </c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</row>
    <row r="2" spans="1:54" ht="20.25" x14ac:dyDescent="0.25">
      <c r="A2" s="179">
        <v>45022</v>
      </c>
      <c r="B2" s="179"/>
      <c r="C2" s="179"/>
      <c r="D2" s="179"/>
      <c r="E2" s="179"/>
      <c r="F2" s="179"/>
      <c r="G2" s="179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0" t="s">
        <v>0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206" t="s">
        <v>91</v>
      </c>
      <c r="AG4" s="207"/>
      <c r="AH4" s="207"/>
      <c r="AI4" s="207"/>
      <c r="AJ4" s="185" t="s">
        <v>104</v>
      </c>
      <c r="AK4" s="186"/>
      <c r="AL4" s="185" t="s">
        <v>105</v>
      </c>
      <c r="AM4" s="186"/>
      <c r="AN4" s="173" t="s">
        <v>69</v>
      </c>
      <c r="AO4" s="174"/>
      <c r="AP4" s="174"/>
      <c r="AQ4" s="174"/>
      <c r="AR4" s="174"/>
      <c r="AS4" s="175"/>
    </row>
    <row r="5" spans="1:54" ht="15.75" customHeight="1" thickBot="1" x14ac:dyDescent="0.3">
      <c r="B5" s="182"/>
      <c r="C5" s="183"/>
      <c r="D5" s="183"/>
      <c r="E5" s="183"/>
      <c r="F5" s="183"/>
      <c r="G5" s="183"/>
      <c r="H5" s="183"/>
      <c r="I5" s="183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208"/>
      <c r="AG5" s="209"/>
      <c r="AH5" s="209"/>
      <c r="AI5" s="209"/>
      <c r="AJ5" s="187"/>
      <c r="AK5" s="188"/>
      <c r="AL5" s="187"/>
      <c r="AM5" s="188"/>
      <c r="AN5" s="176"/>
      <c r="AO5" s="155"/>
      <c r="AP5" s="155"/>
      <c r="AQ5" s="155"/>
      <c r="AR5" s="155"/>
      <c r="AS5" s="177"/>
    </row>
    <row r="6" spans="1:54" ht="18.75" customHeight="1" thickBot="1" x14ac:dyDescent="0.3">
      <c r="B6" s="197" t="s">
        <v>1</v>
      </c>
      <c r="C6" s="198"/>
      <c r="D6" s="198"/>
      <c r="E6" s="198"/>
      <c r="F6" s="198"/>
      <c r="G6" s="198"/>
      <c r="H6" s="198"/>
      <c r="I6" s="199"/>
      <c r="J6" s="197" t="s">
        <v>74</v>
      </c>
      <c r="K6" s="200"/>
      <c r="L6" s="198"/>
      <c r="M6" s="198"/>
      <c r="N6" s="198"/>
      <c r="O6" s="198"/>
      <c r="P6" s="199"/>
      <c r="Q6" s="201"/>
      <c r="R6" s="191" t="s">
        <v>92</v>
      </c>
      <c r="S6" s="192"/>
      <c r="T6" s="192"/>
      <c r="U6" s="192"/>
      <c r="V6" s="192"/>
      <c r="W6" s="192"/>
      <c r="X6" s="192"/>
      <c r="Y6" s="192"/>
      <c r="Z6" s="191" t="s">
        <v>93</v>
      </c>
      <c r="AA6" s="192"/>
      <c r="AB6" s="192"/>
      <c r="AC6" s="192"/>
      <c r="AD6" s="192"/>
      <c r="AE6" s="192"/>
      <c r="AF6" s="193" t="s">
        <v>14</v>
      </c>
      <c r="AG6" s="194"/>
      <c r="AH6" s="202" t="s">
        <v>11</v>
      </c>
      <c r="AI6" s="203"/>
      <c r="AJ6" s="187"/>
      <c r="AK6" s="188"/>
      <c r="AL6" s="187"/>
      <c r="AM6" s="188"/>
      <c r="AN6" s="176"/>
      <c r="AO6" s="155"/>
      <c r="AP6" s="155"/>
      <c r="AQ6" s="155"/>
      <c r="AR6" s="155"/>
      <c r="AS6" s="177"/>
    </row>
    <row r="7" spans="1:54" ht="36.75" customHeight="1" thickBot="1" x14ac:dyDescent="0.3">
      <c r="B7" s="144" t="s">
        <v>12</v>
      </c>
      <c r="C7" s="145"/>
      <c r="D7" s="145"/>
      <c r="E7" s="146"/>
      <c r="F7" s="145" t="s">
        <v>13</v>
      </c>
      <c r="G7" s="145"/>
      <c r="H7" s="145"/>
      <c r="I7" s="147"/>
      <c r="J7" s="142" t="s">
        <v>7</v>
      </c>
      <c r="K7" s="143"/>
      <c r="L7" s="157" t="s">
        <v>8</v>
      </c>
      <c r="M7" s="143"/>
      <c r="N7" s="157" t="s">
        <v>9</v>
      </c>
      <c r="O7" s="143"/>
      <c r="P7" s="157" t="s">
        <v>10</v>
      </c>
      <c r="Q7" s="158"/>
      <c r="R7" s="142" t="s">
        <v>4</v>
      </c>
      <c r="S7" s="156"/>
      <c r="T7" s="156"/>
      <c r="U7" s="156"/>
      <c r="V7" s="156"/>
      <c r="W7" s="156"/>
      <c r="X7" s="157" t="s">
        <v>90</v>
      </c>
      <c r="Y7" s="158"/>
      <c r="Z7" s="142" t="s">
        <v>3</v>
      </c>
      <c r="AA7" s="156"/>
      <c r="AB7" s="156"/>
      <c r="AC7" s="143"/>
      <c r="AD7" s="148" t="s">
        <v>90</v>
      </c>
      <c r="AE7" s="148"/>
      <c r="AF7" s="195"/>
      <c r="AG7" s="196"/>
      <c r="AH7" s="204"/>
      <c r="AI7" s="205"/>
      <c r="AJ7" s="189"/>
      <c r="AK7" s="190"/>
      <c r="AL7" s="189"/>
      <c r="AM7" s="190"/>
      <c r="AN7" s="176"/>
      <c r="AO7" s="155"/>
      <c r="AP7" s="155"/>
      <c r="AQ7" s="155"/>
      <c r="AR7" s="155"/>
      <c r="AS7" s="177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136.62</v>
      </c>
      <c r="C9" s="51">
        <f t="shared" ref="C9:C32" si="0">AK9-AE9</f>
        <v>21.433005341376653</v>
      </c>
      <c r="D9" s="52">
        <f t="shared" ref="D9:D32" si="1">AM9-Y9</f>
        <v>110.25555345461865</v>
      </c>
      <c r="E9" s="59">
        <f t="shared" ref="E9:E32" si="2">(AG9+AI9)-Q9</f>
        <v>4.9314412040047086</v>
      </c>
      <c r="F9" s="76">
        <v>247.65</v>
      </c>
      <c r="G9" s="52">
        <f t="shared" ref="G9:G32" si="3">AJ9-AD9</f>
        <v>146.91590780531322</v>
      </c>
      <c r="H9" s="52">
        <f t="shared" ref="H9:H32" si="4">AL9-X9</f>
        <v>88.224466944888917</v>
      </c>
      <c r="I9" s="53">
        <f t="shared" ref="I9:I32" si="5">(AH9+AF9)-P9</f>
        <v>12.509625249797844</v>
      </c>
      <c r="J9" s="58">
        <v>0</v>
      </c>
      <c r="K9" s="84">
        <v>0</v>
      </c>
      <c r="L9" s="67">
        <f>'[1]Exploitation '!M78</f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0</v>
      </c>
      <c r="R9" s="90">
        <v>0</v>
      </c>
      <c r="S9" s="84">
        <v>0</v>
      </c>
      <c r="T9" s="84">
        <v>0</v>
      </c>
      <c r="U9" s="84">
        <v>34.24</v>
      </c>
      <c r="V9" s="84">
        <v>0</v>
      </c>
      <c r="W9" s="84">
        <v>0</v>
      </c>
      <c r="X9" s="93">
        <f>R9+T9+V9</f>
        <v>0</v>
      </c>
      <c r="Y9" s="94">
        <f>S9+U9+W9</f>
        <v>34.24</v>
      </c>
      <c r="Z9" s="90">
        <v>0</v>
      </c>
      <c r="AA9" s="84">
        <v>0</v>
      </c>
      <c r="AB9" s="84">
        <v>70.959999999999994</v>
      </c>
      <c r="AC9" s="84">
        <v>0</v>
      </c>
      <c r="AD9" s="95">
        <f>Z9+AB9</f>
        <v>70.959999999999994</v>
      </c>
      <c r="AE9" s="52">
        <f>AA9+AC9</f>
        <v>0</v>
      </c>
      <c r="AF9" s="115">
        <v>0.41779368279569884</v>
      </c>
      <c r="AG9" s="116">
        <v>0.15147177419354838</v>
      </c>
      <c r="AH9" s="54">
        <f t="shared" ref="AH9:AH32" si="6">(F9+P9+X9+AD9)-(AJ9+AL9+AF9)</f>
        <v>12.091831567002146</v>
      </c>
      <c r="AI9" s="63">
        <f t="shared" ref="AI9:AI32" si="7">(B9+Q9+Y9+AE9)-(AM9+AK9+AG9)</f>
        <v>4.7799694298111604</v>
      </c>
      <c r="AJ9" s="64">
        <v>217.8759078053132</v>
      </c>
      <c r="AK9" s="61">
        <v>21.433005341376653</v>
      </c>
      <c r="AL9" s="66">
        <v>88.224466944888917</v>
      </c>
      <c r="AM9" s="61">
        <v>144.49555345461866</v>
      </c>
      <c r="AS9" s="120"/>
      <c r="BA9" s="42"/>
      <c r="BB9" s="42"/>
    </row>
    <row r="10" spans="1:54" ht="15.75" x14ac:dyDescent="0.25">
      <c r="A10" s="25">
        <v>2</v>
      </c>
      <c r="B10" s="69">
        <v>134.57</v>
      </c>
      <c r="C10" s="51">
        <f t="shared" si="0"/>
        <v>21.239017827461691</v>
      </c>
      <c r="D10" s="52">
        <f t="shared" si="1"/>
        <v>108.33794263072392</v>
      </c>
      <c r="E10" s="59">
        <f t="shared" si="2"/>
        <v>4.9930395418144071</v>
      </c>
      <c r="F10" s="68">
        <v>228.18</v>
      </c>
      <c r="G10" s="52">
        <f t="shared" si="3"/>
        <v>129.93137637167865</v>
      </c>
      <c r="H10" s="52">
        <f t="shared" si="4"/>
        <v>86.383068684902938</v>
      </c>
      <c r="I10" s="53">
        <f t="shared" si="5"/>
        <v>11.865554943418411</v>
      </c>
      <c r="J10" s="58">
        <v>0</v>
      </c>
      <c r="K10" s="81">
        <v>0</v>
      </c>
      <c r="L10" s="67">
        <f>'[1]Exploitation '!M79</f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0</v>
      </c>
      <c r="R10" s="90">
        <v>0</v>
      </c>
      <c r="S10" s="84">
        <v>0</v>
      </c>
      <c r="T10" s="84">
        <v>0</v>
      </c>
      <c r="U10" s="84">
        <v>38.49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38.49</v>
      </c>
      <c r="Z10" s="90">
        <v>0</v>
      </c>
      <c r="AA10" s="84">
        <v>0</v>
      </c>
      <c r="AB10" s="84">
        <v>73.48</v>
      </c>
      <c r="AC10" s="84">
        <v>0</v>
      </c>
      <c r="AD10" s="95">
        <f t="shared" ref="AD10:AD32" si="12">Z10+AB10</f>
        <v>73.48</v>
      </c>
      <c r="AE10" s="52">
        <f t="shared" ref="AE10:AE32" si="13">AA10+AC10</f>
        <v>0</v>
      </c>
      <c r="AF10" s="117">
        <v>0.41779368279569884</v>
      </c>
      <c r="AG10" s="116">
        <v>0.15147177419354838</v>
      </c>
      <c r="AH10" s="54">
        <f t="shared" si="6"/>
        <v>11.447761260622713</v>
      </c>
      <c r="AI10" s="63">
        <f t="shared" si="7"/>
        <v>4.8415677676208588</v>
      </c>
      <c r="AJ10" s="64">
        <v>203.41137637167867</v>
      </c>
      <c r="AK10" s="61">
        <v>21.239017827461691</v>
      </c>
      <c r="AL10" s="66">
        <v>86.383068684902938</v>
      </c>
      <c r="AM10" s="61">
        <v>146.82794263072392</v>
      </c>
      <c r="AS10" s="120"/>
      <c r="BA10" s="42"/>
      <c r="BB10" s="42"/>
    </row>
    <row r="11" spans="1:54" ht="15" customHeight="1" x14ac:dyDescent="0.25">
      <c r="A11" s="25">
        <v>3</v>
      </c>
      <c r="B11" s="69">
        <v>135.16</v>
      </c>
      <c r="C11" s="51">
        <f t="shared" si="0"/>
        <v>19.460667992612414</v>
      </c>
      <c r="D11" s="52">
        <f t="shared" si="1"/>
        <v>111.01148378792783</v>
      </c>
      <c r="E11" s="59">
        <f t="shared" si="2"/>
        <v>4.6878482194597764</v>
      </c>
      <c r="F11" s="68">
        <v>225.08</v>
      </c>
      <c r="G11" s="52">
        <f t="shared" si="3"/>
        <v>130.75368522442633</v>
      </c>
      <c r="H11" s="52">
        <f t="shared" si="4"/>
        <v>82.748785444032322</v>
      </c>
      <c r="I11" s="53">
        <f t="shared" si="5"/>
        <v>11.577529331541351</v>
      </c>
      <c r="J11" s="58">
        <v>0</v>
      </c>
      <c r="K11" s="81">
        <v>0</v>
      </c>
      <c r="L11" s="67">
        <f>'[1]Exploitation '!M80</f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0</v>
      </c>
      <c r="R11" s="90">
        <v>0</v>
      </c>
      <c r="S11" s="84">
        <v>0</v>
      </c>
      <c r="T11" s="84">
        <v>0</v>
      </c>
      <c r="U11" s="84">
        <v>27</v>
      </c>
      <c r="V11" s="84">
        <v>0</v>
      </c>
      <c r="W11" s="84">
        <v>0</v>
      </c>
      <c r="X11" s="93">
        <f t="shared" si="10"/>
        <v>0</v>
      </c>
      <c r="Y11" s="94">
        <f t="shared" si="11"/>
        <v>27</v>
      </c>
      <c r="Z11" s="90">
        <v>0</v>
      </c>
      <c r="AA11" s="84">
        <v>0</v>
      </c>
      <c r="AB11" s="84">
        <v>69</v>
      </c>
      <c r="AC11" s="84">
        <v>0</v>
      </c>
      <c r="AD11" s="95">
        <f t="shared" si="12"/>
        <v>69</v>
      </c>
      <c r="AE11" s="52">
        <f t="shared" si="13"/>
        <v>0</v>
      </c>
      <c r="AF11" s="117">
        <v>0.41779368279569884</v>
      </c>
      <c r="AG11" s="116">
        <v>0.15147177419354838</v>
      </c>
      <c r="AH11" s="54">
        <f t="shared" si="6"/>
        <v>11.159735648745652</v>
      </c>
      <c r="AI11" s="63">
        <f t="shared" si="7"/>
        <v>4.5363764452662281</v>
      </c>
      <c r="AJ11" s="64">
        <v>199.75368522442633</v>
      </c>
      <c r="AK11" s="61">
        <v>19.460667992612414</v>
      </c>
      <c r="AL11" s="66">
        <v>82.748785444032322</v>
      </c>
      <c r="AM11" s="61">
        <v>138.01148378792783</v>
      </c>
      <c r="AS11" s="120"/>
      <c r="BA11" s="42"/>
      <c r="BB11" s="42"/>
    </row>
    <row r="12" spans="1:54" ht="15" customHeight="1" x14ac:dyDescent="0.25">
      <c r="A12" s="25">
        <v>4</v>
      </c>
      <c r="B12" s="69">
        <v>119.5</v>
      </c>
      <c r="C12" s="51">
        <f t="shared" si="0"/>
        <v>22.095526200342114</v>
      </c>
      <c r="D12" s="52">
        <f t="shared" si="1"/>
        <v>114.47881031067931</v>
      </c>
      <c r="E12" s="59">
        <f t="shared" si="2"/>
        <v>-17.074336511021411</v>
      </c>
      <c r="F12" s="68">
        <v>229.98</v>
      </c>
      <c r="G12" s="52">
        <f t="shared" si="3"/>
        <v>136.99118787912602</v>
      </c>
      <c r="H12" s="52">
        <f t="shared" si="4"/>
        <v>81.550779257844042</v>
      </c>
      <c r="I12" s="53">
        <f t="shared" si="5"/>
        <v>11.438032863029969</v>
      </c>
      <c r="J12" s="58">
        <v>0</v>
      </c>
      <c r="K12" s="81">
        <v>21.9</v>
      </c>
      <c r="L12" s="67">
        <f>'[1]Exploitation '!M81</f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21.9</v>
      </c>
      <c r="R12" s="90">
        <v>0</v>
      </c>
      <c r="S12" s="84">
        <v>0</v>
      </c>
      <c r="T12" s="84">
        <v>0</v>
      </c>
      <c r="U12" s="84">
        <v>16.96</v>
      </c>
      <c r="V12" s="84">
        <v>0</v>
      </c>
      <c r="W12" s="84">
        <v>0</v>
      </c>
      <c r="X12" s="93">
        <f t="shared" si="10"/>
        <v>0</v>
      </c>
      <c r="Y12" s="94">
        <f t="shared" si="11"/>
        <v>16.96</v>
      </c>
      <c r="Z12" s="90">
        <v>0</v>
      </c>
      <c r="AA12" s="84">
        <v>0</v>
      </c>
      <c r="AB12" s="84">
        <v>66.78</v>
      </c>
      <c r="AC12" s="84">
        <v>0</v>
      </c>
      <c r="AD12" s="95">
        <f t="shared" si="12"/>
        <v>66.78</v>
      </c>
      <c r="AE12" s="52">
        <f t="shared" si="13"/>
        <v>0</v>
      </c>
      <c r="AF12" s="117">
        <v>0.16742405913978486</v>
      </c>
      <c r="AG12" s="116">
        <v>0.40184139784946238</v>
      </c>
      <c r="AH12" s="54">
        <f t="shared" si="6"/>
        <v>11.270608803890184</v>
      </c>
      <c r="AI12" s="63">
        <f t="shared" si="7"/>
        <v>4.4238220911291251</v>
      </c>
      <c r="AJ12" s="64">
        <v>203.77118787912602</v>
      </c>
      <c r="AK12" s="61">
        <v>22.095526200342114</v>
      </c>
      <c r="AL12" s="66">
        <v>81.550779257844042</v>
      </c>
      <c r="AM12" s="61">
        <v>131.43881031067932</v>
      </c>
      <c r="AS12" s="120"/>
      <c r="BA12" s="42"/>
      <c r="BB12" s="42"/>
    </row>
    <row r="13" spans="1:54" ht="15.75" x14ac:dyDescent="0.25">
      <c r="A13" s="25">
        <v>5</v>
      </c>
      <c r="B13" s="69">
        <v>112.59</v>
      </c>
      <c r="C13" s="51">
        <f t="shared" si="0"/>
        <v>21.612789291627806</v>
      </c>
      <c r="D13" s="52">
        <f t="shared" si="1"/>
        <v>107.88274375685566</v>
      </c>
      <c r="E13" s="59">
        <f t="shared" si="2"/>
        <v>-16.905533048483445</v>
      </c>
      <c r="F13" s="68">
        <v>222.98</v>
      </c>
      <c r="G13" s="52">
        <f t="shared" si="3"/>
        <v>129.01210886873167</v>
      </c>
      <c r="H13" s="52">
        <f t="shared" si="4"/>
        <v>82.569757945225533</v>
      </c>
      <c r="I13" s="53">
        <f t="shared" si="5"/>
        <v>11.398133186042765</v>
      </c>
      <c r="J13" s="58">
        <v>0</v>
      </c>
      <c r="K13" s="81">
        <v>21.9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21.9</v>
      </c>
      <c r="R13" s="90">
        <v>0</v>
      </c>
      <c r="S13" s="84">
        <v>0</v>
      </c>
      <c r="T13" s="84">
        <v>0</v>
      </c>
      <c r="U13" s="84">
        <v>29.9</v>
      </c>
      <c r="V13" s="84">
        <v>0</v>
      </c>
      <c r="W13" s="84">
        <v>0</v>
      </c>
      <c r="X13" s="93">
        <f t="shared" si="10"/>
        <v>0</v>
      </c>
      <c r="Y13" s="94">
        <f t="shared" si="11"/>
        <v>29.9</v>
      </c>
      <c r="Z13" s="90">
        <v>0</v>
      </c>
      <c r="AA13" s="84">
        <v>0</v>
      </c>
      <c r="AB13" s="84">
        <v>72.73</v>
      </c>
      <c r="AC13" s="84">
        <v>0</v>
      </c>
      <c r="AD13" s="95">
        <f t="shared" si="12"/>
        <v>72.73</v>
      </c>
      <c r="AE13" s="52">
        <f t="shared" si="13"/>
        <v>0</v>
      </c>
      <c r="AF13" s="117">
        <v>0.16742405913978486</v>
      </c>
      <c r="AG13" s="116">
        <v>0.40184139784946238</v>
      </c>
      <c r="AH13" s="54">
        <f t="shared" si="6"/>
        <v>11.23070912690298</v>
      </c>
      <c r="AI13" s="63">
        <f t="shared" si="7"/>
        <v>4.5926255536670908</v>
      </c>
      <c r="AJ13" s="64">
        <v>201.74210886873169</v>
      </c>
      <c r="AK13" s="61">
        <v>21.612789291627806</v>
      </c>
      <c r="AL13" s="66">
        <v>82.569757945225533</v>
      </c>
      <c r="AM13" s="61">
        <v>137.78274375685567</v>
      </c>
      <c r="AS13" s="120"/>
      <c r="BA13" s="42"/>
      <c r="BB13" s="42"/>
    </row>
    <row r="14" spans="1:54" ht="15.75" customHeight="1" x14ac:dyDescent="0.25">
      <c r="A14" s="25">
        <v>6</v>
      </c>
      <c r="B14" s="69">
        <v>101.72</v>
      </c>
      <c r="C14" s="51">
        <f t="shared" si="0"/>
        <v>16.780902762463079</v>
      </c>
      <c r="D14" s="52">
        <f t="shared" si="1"/>
        <v>102.1741162789647</v>
      </c>
      <c r="E14" s="59">
        <f t="shared" si="2"/>
        <v>-17.235019041427787</v>
      </c>
      <c r="F14" s="68">
        <v>190.11</v>
      </c>
      <c r="G14" s="52">
        <f t="shared" si="3"/>
        <v>96.285276288706811</v>
      </c>
      <c r="H14" s="52">
        <f t="shared" si="4"/>
        <v>83.741378427018518</v>
      </c>
      <c r="I14" s="53">
        <f t="shared" si="5"/>
        <v>10.08334528427468</v>
      </c>
      <c r="J14" s="58">
        <v>0</v>
      </c>
      <c r="K14" s="81">
        <v>21.9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21.9</v>
      </c>
      <c r="R14" s="90">
        <v>0.37</v>
      </c>
      <c r="S14" s="84">
        <v>0</v>
      </c>
      <c r="T14" s="84">
        <v>0</v>
      </c>
      <c r="U14" s="84">
        <v>29</v>
      </c>
      <c r="V14" s="84">
        <v>0</v>
      </c>
      <c r="W14" s="84">
        <v>0</v>
      </c>
      <c r="X14" s="93">
        <f t="shared" si="10"/>
        <v>0.37</v>
      </c>
      <c r="Y14" s="94">
        <f t="shared" si="11"/>
        <v>29</v>
      </c>
      <c r="Z14" s="90">
        <v>0.4</v>
      </c>
      <c r="AA14" s="84">
        <v>0</v>
      </c>
      <c r="AB14" s="84">
        <v>70.23</v>
      </c>
      <c r="AC14" s="84">
        <v>0</v>
      </c>
      <c r="AD14" s="95">
        <f t="shared" si="12"/>
        <v>70.63000000000001</v>
      </c>
      <c r="AE14" s="52">
        <f t="shared" si="13"/>
        <v>0</v>
      </c>
      <c r="AF14" s="117">
        <v>0.16742405913978486</v>
      </c>
      <c r="AG14" s="116">
        <v>0.40184139784946238</v>
      </c>
      <c r="AH14" s="54">
        <f t="shared" si="6"/>
        <v>9.9159212251348947</v>
      </c>
      <c r="AI14" s="63">
        <f t="shared" si="7"/>
        <v>4.2631395607227489</v>
      </c>
      <c r="AJ14" s="64">
        <v>166.91527628870682</v>
      </c>
      <c r="AK14" s="61">
        <v>16.780902762463079</v>
      </c>
      <c r="AL14" s="66">
        <v>84.111378427018522</v>
      </c>
      <c r="AM14" s="61">
        <v>131.1741162789647</v>
      </c>
      <c r="AS14" s="120"/>
      <c r="BA14" s="42"/>
      <c r="BB14" s="42"/>
    </row>
    <row r="15" spans="1:54" ht="15.75" x14ac:dyDescent="0.25">
      <c r="A15" s="25">
        <v>7</v>
      </c>
      <c r="B15" s="69">
        <v>99.35</v>
      </c>
      <c r="C15" s="51">
        <f t="shared" si="0"/>
        <v>15.03549609410662</v>
      </c>
      <c r="D15" s="52">
        <f t="shared" si="1"/>
        <v>101.59459192465813</v>
      </c>
      <c r="E15" s="59">
        <f t="shared" si="2"/>
        <v>-17.280088018764754</v>
      </c>
      <c r="F15" s="68">
        <v>213.7</v>
      </c>
      <c r="G15" s="52">
        <f t="shared" si="3"/>
        <v>132.49895674595695</v>
      </c>
      <c r="H15" s="52">
        <f t="shared" si="4"/>
        <v>70.486524154063886</v>
      </c>
      <c r="I15" s="53">
        <f t="shared" si="5"/>
        <v>10.714519099979237</v>
      </c>
      <c r="J15" s="58">
        <v>0</v>
      </c>
      <c r="K15" s="81">
        <v>21.9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21.9</v>
      </c>
      <c r="R15" s="90">
        <v>4.3599999999999994</v>
      </c>
      <c r="S15" s="84">
        <v>0</v>
      </c>
      <c r="T15" s="84">
        <v>0</v>
      </c>
      <c r="U15" s="84">
        <v>29.76</v>
      </c>
      <c r="V15" s="84">
        <v>0</v>
      </c>
      <c r="W15" s="84">
        <v>0</v>
      </c>
      <c r="X15" s="93">
        <f t="shared" si="10"/>
        <v>4.3599999999999994</v>
      </c>
      <c r="Y15" s="94">
        <f t="shared" si="11"/>
        <v>29.76</v>
      </c>
      <c r="Z15" s="90">
        <v>3.48</v>
      </c>
      <c r="AA15" s="84">
        <v>0</v>
      </c>
      <c r="AB15" s="84">
        <v>56.18</v>
      </c>
      <c r="AC15" s="84">
        <v>0</v>
      </c>
      <c r="AD15" s="95">
        <f t="shared" si="12"/>
        <v>59.66</v>
      </c>
      <c r="AE15" s="52">
        <f t="shared" si="13"/>
        <v>0</v>
      </c>
      <c r="AF15" s="117">
        <v>0.16742405913978486</v>
      </c>
      <c r="AG15" s="116">
        <v>0.40184139784946238</v>
      </c>
      <c r="AH15" s="54">
        <f t="shared" si="6"/>
        <v>10.547095040839451</v>
      </c>
      <c r="AI15" s="63">
        <f t="shared" si="7"/>
        <v>4.2180705833857814</v>
      </c>
      <c r="AJ15" s="64">
        <v>192.15895674595694</v>
      </c>
      <c r="AK15" s="61">
        <v>15.03549609410662</v>
      </c>
      <c r="AL15" s="66">
        <v>74.846524154063886</v>
      </c>
      <c r="AM15" s="61">
        <v>131.35459192465814</v>
      </c>
      <c r="AS15" s="120"/>
      <c r="BA15" s="42"/>
      <c r="BB15" s="42"/>
    </row>
    <row r="16" spans="1:54" ht="15.75" x14ac:dyDescent="0.25">
      <c r="A16" s="25">
        <v>8</v>
      </c>
      <c r="B16" s="69">
        <v>107.97</v>
      </c>
      <c r="C16" s="51">
        <f t="shared" si="0"/>
        <v>17.413063762932307</v>
      </c>
      <c r="D16" s="52">
        <f t="shared" si="1"/>
        <v>107.59572067341999</v>
      </c>
      <c r="E16" s="59">
        <f t="shared" si="2"/>
        <v>-17.038784436352298</v>
      </c>
      <c r="F16" s="68">
        <v>270.20999999999998</v>
      </c>
      <c r="G16" s="52">
        <f t="shared" si="3"/>
        <v>176.08401615747343</v>
      </c>
      <c r="H16" s="52">
        <f t="shared" si="4"/>
        <v>81.66233856297211</v>
      </c>
      <c r="I16" s="53">
        <f t="shared" si="5"/>
        <v>12.463645279554521</v>
      </c>
      <c r="J16" s="58">
        <v>0</v>
      </c>
      <c r="K16" s="81">
        <v>21.9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21.9</v>
      </c>
      <c r="R16" s="90">
        <v>9.44</v>
      </c>
      <c r="S16" s="84">
        <v>0</v>
      </c>
      <c r="T16" s="84">
        <v>0</v>
      </c>
      <c r="U16" s="84">
        <v>29.76</v>
      </c>
      <c r="V16" s="84">
        <v>0</v>
      </c>
      <c r="W16" s="84">
        <v>0</v>
      </c>
      <c r="X16" s="93">
        <f t="shared" si="10"/>
        <v>9.44</v>
      </c>
      <c r="Y16" s="94">
        <f t="shared" si="11"/>
        <v>29.76</v>
      </c>
      <c r="Z16" s="90">
        <v>8.9</v>
      </c>
      <c r="AA16" s="84">
        <v>0</v>
      </c>
      <c r="AB16" s="84">
        <v>35.200000000000003</v>
      </c>
      <c r="AC16" s="84">
        <v>0</v>
      </c>
      <c r="AD16" s="95">
        <f t="shared" si="12"/>
        <v>44.1</v>
      </c>
      <c r="AE16" s="52">
        <f t="shared" si="13"/>
        <v>0</v>
      </c>
      <c r="AF16" s="117">
        <v>0.16742405913978486</v>
      </c>
      <c r="AG16" s="116">
        <v>0.40184139784946238</v>
      </c>
      <c r="AH16" s="54">
        <f t="shared" si="6"/>
        <v>12.296221220414736</v>
      </c>
      <c r="AI16" s="63">
        <f t="shared" si="7"/>
        <v>4.4593741657982378</v>
      </c>
      <c r="AJ16" s="64">
        <v>220.18401615747342</v>
      </c>
      <c r="AK16" s="61">
        <v>17.413063762932307</v>
      </c>
      <c r="AL16" s="66">
        <v>91.102338562972108</v>
      </c>
      <c r="AM16" s="61">
        <v>137.35572067342</v>
      </c>
      <c r="AS16" s="120"/>
      <c r="BA16" s="42"/>
      <c r="BB16" s="42"/>
    </row>
    <row r="17" spans="1:54" ht="15.75" x14ac:dyDescent="0.25">
      <c r="A17" s="25">
        <v>9</v>
      </c>
      <c r="B17" s="69">
        <v>132.4</v>
      </c>
      <c r="C17" s="51">
        <f t="shared" si="0"/>
        <v>23.73265704824852</v>
      </c>
      <c r="D17" s="52">
        <f t="shared" si="1"/>
        <v>125.0362161751474</v>
      </c>
      <c r="E17" s="59">
        <f t="shared" si="2"/>
        <v>-16.368873223395919</v>
      </c>
      <c r="F17" s="68">
        <v>247.58</v>
      </c>
      <c r="G17" s="52">
        <f t="shared" si="3"/>
        <v>177.69893670880413</v>
      </c>
      <c r="H17" s="52">
        <f t="shared" si="4"/>
        <v>57.549277108298988</v>
      </c>
      <c r="I17" s="53">
        <f t="shared" si="5"/>
        <v>12.331786182896929</v>
      </c>
      <c r="J17" s="58">
        <v>0</v>
      </c>
      <c r="K17" s="81">
        <v>21.9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21.9</v>
      </c>
      <c r="R17" s="90">
        <v>21.380000000000003</v>
      </c>
      <c r="S17" s="84">
        <v>0</v>
      </c>
      <c r="T17" s="84">
        <v>0</v>
      </c>
      <c r="U17" s="84">
        <v>29.26</v>
      </c>
      <c r="V17" s="84">
        <v>0</v>
      </c>
      <c r="W17" s="84">
        <v>0</v>
      </c>
      <c r="X17" s="93">
        <f t="shared" si="10"/>
        <v>21.380000000000003</v>
      </c>
      <c r="Y17" s="94">
        <f t="shared" si="11"/>
        <v>29.26</v>
      </c>
      <c r="Z17" s="90">
        <v>12.3</v>
      </c>
      <c r="AA17" s="84">
        <v>0</v>
      </c>
      <c r="AB17" s="84">
        <v>39.020000000000003</v>
      </c>
      <c r="AC17" s="84">
        <v>0</v>
      </c>
      <c r="AD17" s="95">
        <f t="shared" si="12"/>
        <v>51.320000000000007</v>
      </c>
      <c r="AE17" s="52">
        <f t="shared" si="13"/>
        <v>0</v>
      </c>
      <c r="AF17" s="117">
        <v>0.16742405913978486</v>
      </c>
      <c r="AG17" s="116">
        <v>0.40184139784946238</v>
      </c>
      <c r="AH17" s="54">
        <f t="shared" si="6"/>
        <v>12.164362123757144</v>
      </c>
      <c r="AI17" s="63">
        <f t="shared" si="7"/>
        <v>5.1292853787546164</v>
      </c>
      <c r="AJ17" s="64">
        <v>229.01893670880415</v>
      </c>
      <c r="AK17" s="61">
        <v>23.73265704824852</v>
      </c>
      <c r="AL17" s="66">
        <v>78.92927710829899</v>
      </c>
      <c r="AM17" s="61">
        <v>154.29621617514741</v>
      </c>
      <c r="AS17" s="120"/>
      <c r="BA17" s="42"/>
      <c r="BB17" s="42"/>
    </row>
    <row r="18" spans="1:54" ht="15.75" x14ac:dyDescent="0.25">
      <c r="A18" s="25">
        <v>10</v>
      </c>
      <c r="B18" s="69">
        <v>140.07999999999998</v>
      </c>
      <c r="C18" s="51">
        <f t="shared" si="0"/>
        <v>23.909138948638027</v>
      </c>
      <c r="D18" s="52">
        <f t="shared" si="1"/>
        <v>132.34684534215754</v>
      </c>
      <c r="E18" s="59">
        <f t="shared" si="2"/>
        <v>-16.175984290795579</v>
      </c>
      <c r="F18" s="68">
        <v>241.96</v>
      </c>
      <c r="G18" s="52">
        <f t="shared" si="3"/>
        <v>174.51266128199279</v>
      </c>
      <c r="H18" s="52">
        <f t="shared" si="4"/>
        <v>55.591689103504372</v>
      </c>
      <c r="I18" s="53">
        <f t="shared" si="5"/>
        <v>11.855649614502818</v>
      </c>
      <c r="J18" s="58">
        <v>0</v>
      </c>
      <c r="K18" s="81">
        <v>21.9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21.9</v>
      </c>
      <c r="R18" s="90">
        <v>19.490000000000002</v>
      </c>
      <c r="S18" s="84">
        <v>0</v>
      </c>
      <c r="T18" s="84">
        <v>0</v>
      </c>
      <c r="U18" s="84">
        <v>28.47</v>
      </c>
      <c r="V18" s="84">
        <v>0</v>
      </c>
      <c r="W18" s="84">
        <v>0</v>
      </c>
      <c r="X18" s="93">
        <f t="shared" si="10"/>
        <v>19.490000000000002</v>
      </c>
      <c r="Y18" s="94">
        <f t="shared" si="11"/>
        <v>28.47</v>
      </c>
      <c r="Z18" s="90">
        <v>14.2</v>
      </c>
      <c r="AA18" s="84">
        <v>0</v>
      </c>
      <c r="AB18" s="84">
        <v>32.1</v>
      </c>
      <c r="AC18" s="84">
        <v>0</v>
      </c>
      <c r="AD18" s="95">
        <f t="shared" si="12"/>
        <v>46.3</v>
      </c>
      <c r="AE18" s="52">
        <f t="shared" si="13"/>
        <v>0</v>
      </c>
      <c r="AF18" s="117">
        <v>0.16742405913978486</v>
      </c>
      <c r="AG18" s="116">
        <v>0.40184139784946238</v>
      </c>
      <c r="AH18" s="54">
        <f t="shared" si="6"/>
        <v>11.688225555363033</v>
      </c>
      <c r="AI18" s="63">
        <f t="shared" si="7"/>
        <v>5.3221743113549564</v>
      </c>
      <c r="AJ18" s="64">
        <v>220.8126612819928</v>
      </c>
      <c r="AK18" s="61">
        <v>23.909138948638027</v>
      </c>
      <c r="AL18" s="66">
        <v>75.081689103504374</v>
      </c>
      <c r="AM18" s="61">
        <v>160.81684534215754</v>
      </c>
      <c r="AS18" s="120"/>
      <c r="BA18" s="42"/>
      <c r="BB18" s="42"/>
    </row>
    <row r="19" spans="1:54" ht="15.75" x14ac:dyDescent="0.25">
      <c r="A19" s="25">
        <v>11</v>
      </c>
      <c r="B19" s="69">
        <v>141.84</v>
      </c>
      <c r="C19" s="51">
        <f t="shared" si="0"/>
        <v>22.794155593900108</v>
      </c>
      <c r="D19" s="52">
        <f t="shared" si="1"/>
        <v>135.40143644555931</v>
      </c>
      <c r="E19" s="59">
        <f t="shared" si="2"/>
        <v>-16.355592039459431</v>
      </c>
      <c r="F19" s="68">
        <v>246.1</v>
      </c>
      <c r="G19" s="52">
        <f t="shared" si="3"/>
        <v>176.74888109067246</v>
      </c>
      <c r="H19" s="52">
        <f t="shared" si="4"/>
        <v>57.434289751329985</v>
      </c>
      <c r="I19" s="53">
        <f t="shared" si="5"/>
        <v>11.916829157997563</v>
      </c>
      <c r="J19" s="58">
        <v>0</v>
      </c>
      <c r="K19" s="81">
        <v>22.13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22.13</v>
      </c>
      <c r="R19" s="90">
        <v>22.58</v>
      </c>
      <c r="S19" s="84">
        <v>0</v>
      </c>
      <c r="T19" s="84">
        <v>0</v>
      </c>
      <c r="U19" s="84">
        <v>28.28</v>
      </c>
      <c r="V19" s="84">
        <v>0</v>
      </c>
      <c r="W19" s="84">
        <v>0</v>
      </c>
      <c r="X19" s="93">
        <f t="shared" si="10"/>
        <v>22.58</v>
      </c>
      <c r="Y19" s="94">
        <f t="shared" si="11"/>
        <v>28.28</v>
      </c>
      <c r="Z19" s="90">
        <v>14.9</v>
      </c>
      <c r="AA19" s="84">
        <v>0</v>
      </c>
      <c r="AB19" s="84">
        <v>25.78</v>
      </c>
      <c r="AC19" s="84">
        <v>0</v>
      </c>
      <c r="AD19" s="95">
        <f t="shared" si="12"/>
        <v>40.68</v>
      </c>
      <c r="AE19" s="52">
        <f t="shared" si="13"/>
        <v>0</v>
      </c>
      <c r="AF19" s="117">
        <v>0.16742405913978486</v>
      </c>
      <c r="AG19" s="116">
        <v>0.40184139784946238</v>
      </c>
      <c r="AH19" s="54">
        <f t="shared" si="6"/>
        <v>11.749405098857778</v>
      </c>
      <c r="AI19" s="63">
        <f t="shared" si="7"/>
        <v>5.3725665626911052</v>
      </c>
      <c r="AJ19" s="64">
        <v>217.42888109067246</v>
      </c>
      <c r="AK19" s="61">
        <v>22.794155593900108</v>
      </c>
      <c r="AL19" s="66">
        <v>80.014289751329983</v>
      </c>
      <c r="AM19" s="61">
        <v>163.68143644555931</v>
      </c>
      <c r="AS19" s="120"/>
      <c r="BA19" s="42"/>
      <c r="BB19" s="42"/>
    </row>
    <row r="20" spans="1:54" ht="15.75" x14ac:dyDescent="0.25">
      <c r="A20" s="25">
        <v>12</v>
      </c>
      <c r="B20" s="69">
        <v>131.57999999999998</v>
      </c>
      <c r="C20" s="51">
        <f t="shared" si="0"/>
        <v>23.082398565523796</v>
      </c>
      <c r="D20" s="52">
        <f t="shared" si="1"/>
        <v>125.14126710601852</v>
      </c>
      <c r="E20" s="59">
        <f t="shared" si="2"/>
        <v>-16.64366567154233</v>
      </c>
      <c r="F20" s="68">
        <v>263.42</v>
      </c>
      <c r="G20" s="52">
        <f t="shared" si="3"/>
        <v>182.48821593251583</v>
      </c>
      <c r="H20" s="52">
        <f t="shared" si="4"/>
        <v>68.145900916076641</v>
      </c>
      <c r="I20" s="53">
        <f t="shared" si="5"/>
        <v>12.785883151407598</v>
      </c>
      <c r="J20" s="58">
        <v>0</v>
      </c>
      <c r="K20" s="81">
        <v>22.13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22.13</v>
      </c>
      <c r="R20" s="90">
        <v>20.9</v>
      </c>
      <c r="S20" s="84">
        <v>0</v>
      </c>
      <c r="T20" s="84">
        <v>0</v>
      </c>
      <c r="U20" s="84">
        <v>28.25</v>
      </c>
      <c r="V20" s="84">
        <v>0</v>
      </c>
      <c r="W20" s="84">
        <v>0</v>
      </c>
      <c r="X20" s="93">
        <f t="shared" si="10"/>
        <v>20.9</v>
      </c>
      <c r="Y20" s="94">
        <f t="shared" si="11"/>
        <v>28.25</v>
      </c>
      <c r="Z20" s="90">
        <v>19.8</v>
      </c>
      <c r="AA20" s="84">
        <v>0</v>
      </c>
      <c r="AB20" s="84">
        <v>28.11</v>
      </c>
      <c r="AC20" s="84">
        <v>0</v>
      </c>
      <c r="AD20" s="95">
        <f t="shared" si="12"/>
        <v>47.91</v>
      </c>
      <c r="AE20" s="52">
        <f t="shared" si="13"/>
        <v>0</v>
      </c>
      <c r="AF20" s="117">
        <v>0.16742405913978486</v>
      </c>
      <c r="AG20" s="116">
        <v>0.40184139784946238</v>
      </c>
      <c r="AH20" s="54">
        <f t="shared" si="6"/>
        <v>12.618459092267813</v>
      </c>
      <c r="AI20" s="63">
        <f t="shared" si="7"/>
        <v>5.0844929306082065</v>
      </c>
      <c r="AJ20" s="64">
        <v>230.39821593251582</v>
      </c>
      <c r="AK20" s="61">
        <v>23.082398565523796</v>
      </c>
      <c r="AL20" s="66">
        <v>89.045900916076647</v>
      </c>
      <c r="AM20" s="61">
        <v>153.39126710601852</v>
      </c>
      <c r="AS20" s="120"/>
      <c r="BA20" s="42"/>
      <c r="BB20" s="42"/>
    </row>
    <row r="21" spans="1:54" ht="15.75" x14ac:dyDescent="0.25">
      <c r="A21" s="25">
        <v>13</v>
      </c>
      <c r="B21" s="69">
        <v>127.21000000000001</v>
      </c>
      <c r="C21" s="51">
        <f t="shared" si="0"/>
        <v>20.899031203067096</v>
      </c>
      <c r="D21" s="52">
        <f t="shared" si="1"/>
        <v>123.08369194607225</v>
      </c>
      <c r="E21" s="59">
        <f t="shared" si="2"/>
        <v>-16.77272314913936</v>
      </c>
      <c r="F21" s="68">
        <v>242.48</v>
      </c>
      <c r="G21" s="52">
        <f t="shared" si="3"/>
        <v>165.76173222858495</v>
      </c>
      <c r="H21" s="52">
        <f t="shared" si="4"/>
        <v>64.783578745787992</v>
      </c>
      <c r="I21" s="53">
        <f t="shared" si="5"/>
        <v>11.934689025627074</v>
      </c>
      <c r="J21" s="58">
        <v>0</v>
      </c>
      <c r="K21" s="81">
        <v>22.13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22.13</v>
      </c>
      <c r="R21" s="90">
        <v>27.979999999999997</v>
      </c>
      <c r="S21" s="84">
        <v>0</v>
      </c>
      <c r="T21" s="84">
        <v>0</v>
      </c>
      <c r="U21" s="84">
        <v>28.01</v>
      </c>
      <c r="V21" s="84">
        <v>0</v>
      </c>
      <c r="W21" s="84">
        <v>0</v>
      </c>
      <c r="X21" s="93">
        <f t="shared" si="10"/>
        <v>27.979999999999997</v>
      </c>
      <c r="Y21" s="94">
        <f t="shared" si="11"/>
        <v>28.01</v>
      </c>
      <c r="Z21" s="90">
        <v>14.9</v>
      </c>
      <c r="AA21" s="84">
        <v>0</v>
      </c>
      <c r="AB21" s="84">
        <v>24.47</v>
      </c>
      <c r="AC21" s="84">
        <v>0</v>
      </c>
      <c r="AD21" s="95">
        <f t="shared" si="12"/>
        <v>39.369999999999997</v>
      </c>
      <c r="AE21" s="52">
        <f t="shared" si="13"/>
        <v>0</v>
      </c>
      <c r="AF21" s="117">
        <v>0.16742405913978486</v>
      </c>
      <c r="AG21" s="116">
        <v>0.40184139784946238</v>
      </c>
      <c r="AH21" s="54">
        <f t="shared" si="6"/>
        <v>11.767264966487289</v>
      </c>
      <c r="AI21" s="63">
        <f t="shared" si="7"/>
        <v>4.9554354530111766</v>
      </c>
      <c r="AJ21" s="64">
        <v>205.13173222858495</v>
      </c>
      <c r="AK21" s="61">
        <v>20.899031203067096</v>
      </c>
      <c r="AL21" s="66">
        <v>92.763578745787996</v>
      </c>
      <c r="AM21" s="61">
        <v>151.09369194607225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131.09</v>
      </c>
      <c r="C22" s="51">
        <f t="shared" si="0"/>
        <v>20.919435792466778</v>
      </c>
      <c r="D22" s="52">
        <f t="shared" si="1"/>
        <v>126.75606614907852</v>
      </c>
      <c r="E22" s="59">
        <f t="shared" si="2"/>
        <v>-16.585501941545282</v>
      </c>
      <c r="F22" s="68">
        <v>264.39</v>
      </c>
      <c r="G22" s="52">
        <f t="shared" si="3"/>
        <v>185.5417910601372</v>
      </c>
      <c r="H22" s="52">
        <f t="shared" si="4"/>
        <v>65.940726563551692</v>
      </c>
      <c r="I22" s="53">
        <f t="shared" si="5"/>
        <v>12.907482376311089</v>
      </c>
      <c r="J22" s="58">
        <v>0</v>
      </c>
      <c r="K22" s="81">
        <v>22.05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22.05</v>
      </c>
      <c r="R22" s="90">
        <v>34.24</v>
      </c>
      <c r="S22" s="84">
        <v>0</v>
      </c>
      <c r="T22" s="84">
        <v>0</v>
      </c>
      <c r="U22" s="84">
        <v>28.04</v>
      </c>
      <c r="V22" s="84">
        <v>0</v>
      </c>
      <c r="W22" s="84">
        <v>0</v>
      </c>
      <c r="X22" s="93">
        <f t="shared" si="10"/>
        <v>34.24</v>
      </c>
      <c r="Y22" s="94">
        <f t="shared" si="11"/>
        <v>28.04</v>
      </c>
      <c r="Z22" s="90">
        <v>12.1</v>
      </c>
      <c r="AA22" s="84">
        <v>0</v>
      </c>
      <c r="AB22" s="84">
        <v>24.7</v>
      </c>
      <c r="AC22" s="84">
        <v>0</v>
      </c>
      <c r="AD22" s="95">
        <f t="shared" si="12"/>
        <v>36.799999999999997</v>
      </c>
      <c r="AE22" s="52">
        <f t="shared" si="13"/>
        <v>0</v>
      </c>
      <c r="AF22" s="117">
        <v>0.16742405913978486</v>
      </c>
      <c r="AG22" s="116">
        <v>0.40184139784946238</v>
      </c>
      <c r="AH22" s="54">
        <f t="shared" si="6"/>
        <v>12.740058317171304</v>
      </c>
      <c r="AI22" s="63">
        <f t="shared" si="7"/>
        <v>5.0626566606052563</v>
      </c>
      <c r="AJ22" s="64">
        <v>222.34179106013721</v>
      </c>
      <c r="AK22" s="61">
        <v>20.919435792466778</v>
      </c>
      <c r="AL22" s="66">
        <v>100.1807265635517</v>
      </c>
      <c r="AM22" s="61">
        <v>154.79606614907851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160.25</v>
      </c>
      <c r="C23" s="51">
        <f t="shared" si="0"/>
        <v>20.164628642398227</v>
      </c>
      <c r="D23" s="52">
        <f t="shared" si="1"/>
        <v>134.42574553110961</v>
      </c>
      <c r="E23" s="59">
        <f t="shared" si="2"/>
        <v>5.6596258264921424</v>
      </c>
      <c r="F23" s="68">
        <v>284.10000000000002</v>
      </c>
      <c r="G23" s="52">
        <f t="shared" si="3"/>
        <v>193.64918925146674</v>
      </c>
      <c r="H23" s="52">
        <f t="shared" si="4"/>
        <v>77.118490967813301</v>
      </c>
      <c r="I23" s="53">
        <f t="shared" si="5"/>
        <v>13.332319780720093</v>
      </c>
      <c r="J23" s="58">
        <v>0</v>
      </c>
      <c r="K23" s="81">
        <v>0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0</v>
      </c>
      <c r="R23" s="90">
        <v>24.41</v>
      </c>
      <c r="S23" s="84">
        <v>0</v>
      </c>
      <c r="T23" s="84">
        <v>0</v>
      </c>
      <c r="U23" s="84">
        <v>27.9</v>
      </c>
      <c r="V23" s="84">
        <v>0</v>
      </c>
      <c r="W23" s="84">
        <v>0</v>
      </c>
      <c r="X23" s="93">
        <f t="shared" si="10"/>
        <v>24.41</v>
      </c>
      <c r="Y23" s="94">
        <f t="shared" si="11"/>
        <v>27.9</v>
      </c>
      <c r="Z23" s="90">
        <v>11</v>
      </c>
      <c r="AA23" s="84">
        <v>0</v>
      </c>
      <c r="AB23" s="84">
        <v>27.1</v>
      </c>
      <c r="AC23" s="84">
        <v>0</v>
      </c>
      <c r="AD23" s="95">
        <f t="shared" si="12"/>
        <v>38.1</v>
      </c>
      <c r="AE23" s="52">
        <f t="shared" si="13"/>
        <v>0</v>
      </c>
      <c r="AF23" s="117">
        <v>0.16742405913978486</v>
      </c>
      <c r="AG23" s="116">
        <v>0.40184139784946238</v>
      </c>
      <c r="AH23" s="54">
        <f t="shared" si="6"/>
        <v>13.164895721580308</v>
      </c>
      <c r="AI23" s="63">
        <f t="shared" si="7"/>
        <v>5.2577844286426796</v>
      </c>
      <c r="AJ23" s="64">
        <v>231.74918925146673</v>
      </c>
      <c r="AK23" s="61">
        <v>20.164628642398227</v>
      </c>
      <c r="AL23" s="66">
        <v>101.5284909678133</v>
      </c>
      <c r="AM23" s="61">
        <v>162.32574553110962</v>
      </c>
      <c r="AS23" s="120"/>
      <c r="BA23" s="42"/>
      <c r="BB23" s="42"/>
    </row>
    <row r="24" spans="1:54" ht="15.75" x14ac:dyDescent="0.25">
      <c r="A24" s="25">
        <v>16</v>
      </c>
      <c r="B24" s="69">
        <v>163.5</v>
      </c>
      <c r="C24" s="51">
        <f t="shared" si="0"/>
        <v>22.78428081769874</v>
      </c>
      <c r="D24" s="52">
        <f t="shared" si="1"/>
        <v>134.96090822573245</v>
      </c>
      <c r="E24" s="59">
        <f t="shared" si="2"/>
        <v>5.7548109565688002</v>
      </c>
      <c r="F24" s="68">
        <v>289.42</v>
      </c>
      <c r="G24" s="52">
        <f t="shared" si="3"/>
        <v>201.49698191156966</v>
      </c>
      <c r="H24" s="52">
        <f t="shared" si="4"/>
        <v>74.754477327176915</v>
      </c>
      <c r="I24" s="53">
        <f t="shared" si="5"/>
        <v>13.168540761253462</v>
      </c>
      <c r="J24" s="58">
        <v>0</v>
      </c>
      <c r="K24" s="81">
        <v>0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0</v>
      </c>
      <c r="R24" s="90">
        <v>19.86</v>
      </c>
      <c r="S24" s="84">
        <v>0</v>
      </c>
      <c r="T24" s="84">
        <v>0</v>
      </c>
      <c r="U24" s="84">
        <v>28.05</v>
      </c>
      <c r="V24" s="84">
        <v>0</v>
      </c>
      <c r="W24" s="84">
        <v>0</v>
      </c>
      <c r="X24" s="93">
        <f t="shared" si="10"/>
        <v>19.86</v>
      </c>
      <c r="Y24" s="94">
        <f t="shared" si="11"/>
        <v>28.05</v>
      </c>
      <c r="Z24" s="90">
        <v>6.6</v>
      </c>
      <c r="AA24" s="84">
        <v>0</v>
      </c>
      <c r="AB24" s="84">
        <v>26.42</v>
      </c>
      <c r="AC24" s="84">
        <v>0</v>
      </c>
      <c r="AD24" s="95">
        <f t="shared" si="12"/>
        <v>33.020000000000003</v>
      </c>
      <c r="AE24" s="52">
        <f t="shared" si="13"/>
        <v>0</v>
      </c>
      <c r="AF24" s="117">
        <v>0.16742405913978486</v>
      </c>
      <c r="AG24" s="116">
        <v>0.40184139784946238</v>
      </c>
      <c r="AH24" s="54">
        <f t="shared" si="6"/>
        <v>13.001116702113677</v>
      </c>
      <c r="AI24" s="63">
        <f t="shared" si="7"/>
        <v>5.3529695587193373</v>
      </c>
      <c r="AJ24" s="64">
        <v>234.51698191156967</v>
      </c>
      <c r="AK24" s="61">
        <v>22.78428081769874</v>
      </c>
      <c r="AL24" s="66">
        <v>94.614477327176914</v>
      </c>
      <c r="AM24" s="61">
        <v>163.01090822573246</v>
      </c>
      <c r="AS24" s="120"/>
      <c r="BA24" s="42"/>
      <c r="BB24" s="42"/>
    </row>
    <row r="25" spans="1:54" ht="15.75" x14ac:dyDescent="0.25">
      <c r="A25" s="25">
        <v>17</v>
      </c>
      <c r="B25" s="69">
        <v>160.11000000000001</v>
      </c>
      <c r="C25" s="51">
        <f t="shared" si="0"/>
        <v>21.716475191544333</v>
      </c>
      <c r="D25" s="52">
        <f t="shared" si="1"/>
        <v>132.73669853645541</v>
      </c>
      <c r="E25" s="59">
        <f t="shared" si="2"/>
        <v>5.65682627200027</v>
      </c>
      <c r="F25" s="68">
        <v>283.10000000000002</v>
      </c>
      <c r="G25" s="52">
        <f t="shared" si="3"/>
        <v>186.98973594309641</v>
      </c>
      <c r="H25" s="52">
        <f t="shared" si="4"/>
        <v>83.623818931585689</v>
      </c>
      <c r="I25" s="53">
        <f t="shared" si="5"/>
        <v>12.486445125317937</v>
      </c>
      <c r="J25" s="58">
        <v>0</v>
      </c>
      <c r="K25" s="81">
        <v>0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0</v>
      </c>
      <c r="R25" s="90">
        <v>11.440000000000001</v>
      </c>
      <c r="S25" s="84">
        <v>0</v>
      </c>
      <c r="T25" s="84">
        <v>0</v>
      </c>
      <c r="U25" s="84">
        <v>27.94</v>
      </c>
      <c r="V25" s="84">
        <v>0</v>
      </c>
      <c r="W25" s="84">
        <v>0</v>
      </c>
      <c r="X25" s="93">
        <f t="shared" si="10"/>
        <v>11.440000000000001</v>
      </c>
      <c r="Y25" s="94">
        <f t="shared" si="11"/>
        <v>27.94</v>
      </c>
      <c r="Z25" s="90">
        <v>4</v>
      </c>
      <c r="AA25" s="84">
        <v>0</v>
      </c>
      <c r="AB25" s="84">
        <v>25.81</v>
      </c>
      <c r="AC25" s="84">
        <v>0</v>
      </c>
      <c r="AD25" s="95">
        <f t="shared" si="12"/>
        <v>29.81</v>
      </c>
      <c r="AE25" s="52">
        <f t="shared" si="13"/>
        <v>0</v>
      </c>
      <c r="AF25" s="117">
        <v>0.16742405913978486</v>
      </c>
      <c r="AG25" s="116">
        <v>0.40184139784946238</v>
      </c>
      <c r="AH25" s="54">
        <f t="shared" si="6"/>
        <v>12.319021066178152</v>
      </c>
      <c r="AI25" s="63">
        <f t="shared" si="7"/>
        <v>5.2549848741508072</v>
      </c>
      <c r="AJ25" s="64">
        <v>216.79973594309641</v>
      </c>
      <c r="AK25" s="61">
        <v>21.716475191544333</v>
      </c>
      <c r="AL25" s="66">
        <v>95.063818931585686</v>
      </c>
      <c r="AM25" s="61">
        <v>160.6766985364554</v>
      </c>
      <c r="AS25" s="120"/>
      <c r="BA25" s="42"/>
      <c r="BB25" s="42"/>
    </row>
    <row r="26" spans="1:54" ht="15.75" x14ac:dyDescent="0.25">
      <c r="A26" s="25">
        <v>18</v>
      </c>
      <c r="B26" s="69">
        <v>156.72</v>
      </c>
      <c r="C26" s="51">
        <f t="shared" si="0"/>
        <v>23.306375629594068</v>
      </c>
      <c r="D26" s="52">
        <f t="shared" si="1"/>
        <v>127.83602529064785</v>
      </c>
      <c r="E26" s="59">
        <f t="shared" si="2"/>
        <v>5.5775990797580697</v>
      </c>
      <c r="F26" s="68">
        <v>279.61</v>
      </c>
      <c r="G26" s="52">
        <f t="shared" si="3"/>
        <v>188.30153588741845</v>
      </c>
      <c r="H26" s="52">
        <f t="shared" si="4"/>
        <v>79.437234614784586</v>
      </c>
      <c r="I26" s="53">
        <f t="shared" si="5"/>
        <v>11.871229497796969</v>
      </c>
      <c r="J26" s="58">
        <v>0</v>
      </c>
      <c r="K26" s="81">
        <v>0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0</v>
      </c>
      <c r="R26" s="90">
        <v>0</v>
      </c>
      <c r="S26" s="84">
        <v>0</v>
      </c>
      <c r="T26" s="84">
        <v>0</v>
      </c>
      <c r="U26" s="84">
        <v>28.5</v>
      </c>
      <c r="V26" s="84">
        <v>0</v>
      </c>
      <c r="W26" s="84">
        <v>0</v>
      </c>
      <c r="X26" s="93">
        <f t="shared" si="10"/>
        <v>0</v>
      </c>
      <c r="Y26" s="94">
        <f t="shared" si="11"/>
        <v>28.5</v>
      </c>
      <c r="Z26" s="90">
        <v>0</v>
      </c>
      <c r="AA26" s="84">
        <v>0</v>
      </c>
      <c r="AB26" s="84">
        <v>28.55</v>
      </c>
      <c r="AC26" s="84">
        <v>0</v>
      </c>
      <c r="AD26" s="95">
        <f t="shared" si="12"/>
        <v>28.55</v>
      </c>
      <c r="AE26" s="52">
        <f t="shared" si="13"/>
        <v>0</v>
      </c>
      <c r="AF26" s="117">
        <v>0.16742405913978486</v>
      </c>
      <c r="AG26" s="116">
        <v>0.40184139784946238</v>
      </c>
      <c r="AH26" s="54">
        <f t="shared" si="6"/>
        <v>11.703805438657184</v>
      </c>
      <c r="AI26" s="63">
        <f t="shared" si="7"/>
        <v>5.1757576819086069</v>
      </c>
      <c r="AJ26" s="64">
        <v>216.85153588741846</v>
      </c>
      <c r="AK26" s="61">
        <v>23.306375629594068</v>
      </c>
      <c r="AL26" s="127">
        <v>79.437234614784586</v>
      </c>
      <c r="AM26" s="61">
        <v>156.33602529064785</v>
      </c>
      <c r="AS26" s="120"/>
      <c r="BA26" s="42"/>
      <c r="BB26" s="42"/>
    </row>
    <row r="27" spans="1:54" ht="15.75" x14ac:dyDescent="0.25">
      <c r="A27" s="25">
        <v>19</v>
      </c>
      <c r="B27" s="69">
        <v>127.80000000000001</v>
      </c>
      <c r="C27" s="51">
        <f t="shared" si="0"/>
        <v>28.057415666825197</v>
      </c>
      <c r="D27" s="52">
        <f t="shared" si="1"/>
        <v>93.352540504012694</v>
      </c>
      <c r="E27" s="59">
        <f t="shared" si="2"/>
        <v>6.3900438291621207</v>
      </c>
      <c r="F27" s="68">
        <v>311.02999999999997</v>
      </c>
      <c r="G27" s="52">
        <f t="shared" si="3"/>
        <v>208.96353532412195</v>
      </c>
      <c r="H27" s="52">
        <f t="shared" si="4"/>
        <v>89.065882883072021</v>
      </c>
      <c r="I27" s="53">
        <f t="shared" si="5"/>
        <v>13.000581792806054</v>
      </c>
      <c r="J27" s="58">
        <v>0</v>
      </c>
      <c r="K27" s="81">
        <v>0</v>
      </c>
      <c r="L27" s="67">
        <f>'[1]Exploitation '!M96</f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0</v>
      </c>
      <c r="R27" s="90">
        <v>0</v>
      </c>
      <c r="S27" s="84">
        <v>0</v>
      </c>
      <c r="T27" s="84">
        <v>0</v>
      </c>
      <c r="U27" s="84">
        <v>42.85</v>
      </c>
      <c r="V27" s="84">
        <v>0</v>
      </c>
      <c r="W27" s="84">
        <v>43.59</v>
      </c>
      <c r="X27" s="93">
        <f t="shared" si="10"/>
        <v>0</v>
      </c>
      <c r="Y27" s="94">
        <f t="shared" si="11"/>
        <v>86.44</v>
      </c>
      <c r="Z27" s="90">
        <v>0</v>
      </c>
      <c r="AA27" s="84">
        <v>0</v>
      </c>
      <c r="AB27" s="84">
        <v>26.85</v>
      </c>
      <c r="AC27" s="84">
        <v>0</v>
      </c>
      <c r="AD27" s="95">
        <f t="shared" si="12"/>
        <v>26.85</v>
      </c>
      <c r="AE27" s="52">
        <f t="shared" si="13"/>
        <v>0</v>
      </c>
      <c r="AF27" s="117">
        <v>0.16742405913978486</v>
      </c>
      <c r="AG27" s="116">
        <v>0.40184139784946238</v>
      </c>
      <c r="AH27" s="54">
        <f t="shared" si="6"/>
        <v>12.833157733666269</v>
      </c>
      <c r="AI27" s="63">
        <f t="shared" si="7"/>
        <v>5.9882024313126578</v>
      </c>
      <c r="AJ27" s="64">
        <v>235.81353532412194</v>
      </c>
      <c r="AK27" s="61">
        <v>28.057415666825197</v>
      </c>
      <c r="AL27" s="127">
        <v>89.065882883072021</v>
      </c>
      <c r="AM27" s="61">
        <v>179.79254050401269</v>
      </c>
      <c r="AS27" s="120"/>
      <c r="BA27" s="42"/>
      <c r="BB27" s="42"/>
    </row>
    <row r="28" spans="1:54" ht="15.75" x14ac:dyDescent="0.25">
      <c r="A28" s="25">
        <v>20</v>
      </c>
      <c r="B28" s="69">
        <v>104.48</v>
      </c>
      <c r="C28" s="51">
        <f t="shared" si="0"/>
        <v>25.470837942935372</v>
      </c>
      <c r="D28" s="52">
        <f t="shared" si="1"/>
        <v>73.276467692797809</v>
      </c>
      <c r="E28" s="59">
        <f t="shared" si="2"/>
        <v>5.7326943642668162</v>
      </c>
      <c r="F28" s="68">
        <v>308.23</v>
      </c>
      <c r="G28" s="52">
        <f t="shared" si="3"/>
        <v>207.28763901765089</v>
      </c>
      <c r="H28" s="52">
        <f t="shared" si="4"/>
        <v>87.998398835689969</v>
      </c>
      <c r="I28" s="53">
        <f t="shared" si="5"/>
        <v>12.943962146659226</v>
      </c>
      <c r="J28" s="58">
        <v>0</v>
      </c>
      <c r="K28" s="81">
        <v>0</v>
      </c>
      <c r="L28" s="67">
        <f>'[1]Exploitation '!M97</f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0</v>
      </c>
      <c r="R28" s="90">
        <v>0</v>
      </c>
      <c r="S28" s="84">
        <v>0</v>
      </c>
      <c r="T28" s="84">
        <v>0</v>
      </c>
      <c r="U28" s="84">
        <v>42.23</v>
      </c>
      <c r="V28" s="84">
        <v>0</v>
      </c>
      <c r="W28" s="84">
        <v>44.05</v>
      </c>
      <c r="X28" s="93">
        <f t="shared" si="10"/>
        <v>0</v>
      </c>
      <c r="Y28" s="94">
        <f t="shared" si="11"/>
        <v>86.28</v>
      </c>
      <c r="Z28" s="90">
        <v>0</v>
      </c>
      <c r="AA28" s="84">
        <v>0</v>
      </c>
      <c r="AB28" s="84">
        <v>28.16</v>
      </c>
      <c r="AC28" s="84">
        <v>0</v>
      </c>
      <c r="AD28" s="95">
        <f t="shared" si="12"/>
        <v>28.16</v>
      </c>
      <c r="AE28" s="52">
        <f t="shared" si="13"/>
        <v>0</v>
      </c>
      <c r="AF28" s="117">
        <v>0.16742405913978486</v>
      </c>
      <c r="AG28" s="116">
        <v>0.40184139784946238</v>
      </c>
      <c r="AH28" s="54">
        <f t="shared" si="6"/>
        <v>12.776538087519441</v>
      </c>
      <c r="AI28" s="63">
        <f t="shared" si="7"/>
        <v>5.3308529664173534</v>
      </c>
      <c r="AJ28" s="64">
        <v>235.44763901765089</v>
      </c>
      <c r="AK28" s="61">
        <v>25.470837942935372</v>
      </c>
      <c r="AL28" s="127">
        <v>87.998398835689969</v>
      </c>
      <c r="AM28" s="61">
        <v>159.55646769279781</v>
      </c>
      <c r="AS28" s="120"/>
      <c r="BA28" s="42"/>
      <c r="BB28" s="42"/>
    </row>
    <row r="29" spans="1:54" ht="15.75" x14ac:dyDescent="0.25">
      <c r="A29" s="25">
        <v>21</v>
      </c>
      <c r="B29" s="69">
        <v>108.24</v>
      </c>
      <c r="C29" s="51">
        <f t="shared" si="0"/>
        <v>24.957987302735898</v>
      </c>
      <c r="D29" s="52">
        <f t="shared" si="1"/>
        <v>77.423057415695524</v>
      </c>
      <c r="E29" s="59">
        <f t="shared" si="2"/>
        <v>5.8589552815685657</v>
      </c>
      <c r="F29" s="68">
        <v>320.8</v>
      </c>
      <c r="G29" s="52">
        <f t="shared" si="3"/>
        <v>216.61921334842822</v>
      </c>
      <c r="H29" s="52">
        <f t="shared" si="4"/>
        <v>90.797927168522293</v>
      </c>
      <c r="I29" s="53">
        <f t="shared" si="5"/>
        <v>13.382859483049481</v>
      </c>
      <c r="J29" s="58">
        <v>0</v>
      </c>
      <c r="K29" s="81">
        <v>0</v>
      </c>
      <c r="L29" s="67">
        <f>'[1]Exploitation '!M98</f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0</v>
      </c>
      <c r="R29" s="90">
        <v>0</v>
      </c>
      <c r="S29" s="84">
        <v>0</v>
      </c>
      <c r="T29" s="84">
        <v>0</v>
      </c>
      <c r="U29" s="84">
        <v>42.27</v>
      </c>
      <c r="V29" s="84">
        <v>0</v>
      </c>
      <c r="W29" s="84">
        <v>44.76</v>
      </c>
      <c r="X29" s="93">
        <f t="shared" si="10"/>
        <v>0</v>
      </c>
      <c r="Y29" s="94">
        <f t="shared" si="11"/>
        <v>87.03</v>
      </c>
      <c r="Z29" s="90">
        <v>0</v>
      </c>
      <c r="AA29" s="84">
        <v>0</v>
      </c>
      <c r="AB29" s="84">
        <v>27.14</v>
      </c>
      <c r="AC29" s="84">
        <v>0</v>
      </c>
      <c r="AD29" s="95">
        <f t="shared" si="12"/>
        <v>27.14</v>
      </c>
      <c r="AE29" s="52">
        <f t="shared" si="13"/>
        <v>0</v>
      </c>
      <c r="AF29" s="117">
        <v>0.16742405913978486</v>
      </c>
      <c r="AG29" s="116">
        <v>0.40184139784946238</v>
      </c>
      <c r="AH29" s="54">
        <f t="shared" si="6"/>
        <v>13.215435423909696</v>
      </c>
      <c r="AI29" s="63">
        <f t="shared" si="7"/>
        <v>5.4571138837191029</v>
      </c>
      <c r="AJ29" s="64">
        <v>243.75921334842823</v>
      </c>
      <c r="AK29" s="61">
        <v>24.957987302735898</v>
      </c>
      <c r="AL29" s="127">
        <v>90.797927168522293</v>
      </c>
      <c r="AM29" s="61">
        <v>164.45305741569553</v>
      </c>
      <c r="AS29" s="120"/>
      <c r="BA29" s="42"/>
      <c r="BB29" s="42"/>
    </row>
    <row r="30" spans="1:54" ht="15.75" x14ac:dyDescent="0.25">
      <c r="A30" s="25">
        <v>22</v>
      </c>
      <c r="B30" s="69">
        <v>97.38</v>
      </c>
      <c r="C30" s="51">
        <f t="shared" si="0"/>
        <v>23.64546248061626</v>
      </c>
      <c r="D30" s="52">
        <f t="shared" si="1"/>
        <v>68.194172283966324</v>
      </c>
      <c r="E30" s="59">
        <f t="shared" si="2"/>
        <v>5.5403652354173936</v>
      </c>
      <c r="F30" s="68">
        <v>324.73</v>
      </c>
      <c r="G30" s="52">
        <f t="shared" si="3"/>
        <v>218.79035338166796</v>
      </c>
      <c r="H30" s="52">
        <f t="shared" si="4"/>
        <v>92.471287633709977</v>
      </c>
      <c r="I30" s="53">
        <f t="shared" si="5"/>
        <v>13.46835898462208</v>
      </c>
      <c r="J30" s="58">
        <v>0</v>
      </c>
      <c r="K30" s="81">
        <v>0</v>
      </c>
      <c r="L30" s="67">
        <f>'[1]Exploitation '!M99</f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0</v>
      </c>
      <c r="R30" s="90">
        <v>0</v>
      </c>
      <c r="S30" s="84"/>
      <c r="T30" s="84">
        <v>0</v>
      </c>
      <c r="U30" s="84">
        <v>42.38</v>
      </c>
      <c r="V30" s="84">
        <v>0</v>
      </c>
      <c r="W30" s="84">
        <v>44.13</v>
      </c>
      <c r="X30" s="93">
        <f t="shared" si="10"/>
        <v>0</v>
      </c>
      <c r="Y30" s="94">
        <f t="shared" si="11"/>
        <v>86.51</v>
      </c>
      <c r="Z30" s="90">
        <v>0</v>
      </c>
      <c r="AA30" s="84">
        <v>0</v>
      </c>
      <c r="AB30" s="84">
        <v>25.46</v>
      </c>
      <c r="AC30" s="84">
        <v>0</v>
      </c>
      <c r="AD30" s="95">
        <f t="shared" si="12"/>
        <v>25.46</v>
      </c>
      <c r="AE30" s="52">
        <f t="shared" si="13"/>
        <v>0</v>
      </c>
      <c r="AF30" s="117">
        <v>0.16742405913978486</v>
      </c>
      <c r="AG30" s="116">
        <v>0.40184139784946238</v>
      </c>
      <c r="AH30" s="54">
        <f t="shared" si="6"/>
        <v>13.300934925482295</v>
      </c>
      <c r="AI30" s="63">
        <f t="shared" si="7"/>
        <v>5.1385238375679307</v>
      </c>
      <c r="AJ30" s="64">
        <v>244.25035338166796</v>
      </c>
      <c r="AK30" s="61">
        <v>23.64546248061626</v>
      </c>
      <c r="AL30" s="127">
        <v>92.471287633709977</v>
      </c>
      <c r="AM30" s="61">
        <v>154.70417228396633</v>
      </c>
      <c r="AS30" s="120"/>
      <c r="BA30" s="42"/>
      <c r="BB30" s="42"/>
    </row>
    <row r="31" spans="1:54" ht="15.75" x14ac:dyDescent="0.25">
      <c r="A31" s="25">
        <v>23</v>
      </c>
      <c r="B31" s="69">
        <v>102.67</v>
      </c>
      <c r="C31" s="51">
        <f t="shared" si="0"/>
        <v>23.743702423803811</v>
      </c>
      <c r="D31" s="52">
        <f t="shared" si="1"/>
        <v>73.259392905807204</v>
      </c>
      <c r="E31" s="59">
        <f t="shared" si="2"/>
        <v>5.666904670388984</v>
      </c>
      <c r="F31" s="68">
        <v>307.77</v>
      </c>
      <c r="G31" s="52">
        <f t="shared" si="3"/>
        <v>203.1918401207015</v>
      </c>
      <c r="H31" s="52">
        <f t="shared" si="4"/>
        <v>91.690437378042589</v>
      </c>
      <c r="I31" s="53">
        <f t="shared" si="5"/>
        <v>12.887722501255917</v>
      </c>
      <c r="J31" s="58">
        <v>0</v>
      </c>
      <c r="K31" s="81">
        <v>0</v>
      </c>
      <c r="L31" s="67">
        <f>'[1]Exploitation '!M100</f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0</v>
      </c>
      <c r="R31" s="90">
        <v>0</v>
      </c>
      <c r="S31" s="84">
        <v>0</v>
      </c>
      <c r="T31" s="84">
        <v>0</v>
      </c>
      <c r="U31" s="84">
        <v>41.61</v>
      </c>
      <c r="V31" s="84">
        <v>0</v>
      </c>
      <c r="W31" s="84">
        <v>44.13</v>
      </c>
      <c r="X31" s="93">
        <f t="shared" si="10"/>
        <v>0</v>
      </c>
      <c r="Y31" s="94">
        <f t="shared" si="11"/>
        <v>85.740000000000009</v>
      </c>
      <c r="Z31" s="90">
        <v>0</v>
      </c>
      <c r="AA31" s="84">
        <v>0</v>
      </c>
      <c r="AB31" s="84">
        <v>27.14</v>
      </c>
      <c r="AC31" s="84">
        <v>0</v>
      </c>
      <c r="AD31" s="95">
        <f t="shared" si="12"/>
        <v>27.14</v>
      </c>
      <c r="AE31" s="52">
        <f t="shared" si="13"/>
        <v>0</v>
      </c>
      <c r="AF31" s="117">
        <v>0.16742405913978486</v>
      </c>
      <c r="AG31" s="116">
        <v>0.40184139784946238</v>
      </c>
      <c r="AH31" s="54">
        <f t="shared" si="6"/>
        <v>12.720298442116132</v>
      </c>
      <c r="AI31" s="63">
        <f t="shared" si="7"/>
        <v>5.2650632725395212</v>
      </c>
      <c r="AJ31" s="64">
        <v>230.33184012070151</v>
      </c>
      <c r="AK31" s="61">
        <v>23.743702423803811</v>
      </c>
      <c r="AL31" s="127">
        <v>91.690437378042589</v>
      </c>
      <c r="AM31" s="61">
        <v>158.99939290580721</v>
      </c>
      <c r="AS31" s="120"/>
      <c r="BA31" s="42"/>
      <c r="BB31" s="42"/>
    </row>
    <row r="32" spans="1:54" ht="16.5" thickBot="1" x14ac:dyDescent="0.3">
      <c r="A32" s="26">
        <v>24</v>
      </c>
      <c r="B32" s="70">
        <v>137</v>
      </c>
      <c r="C32" s="55">
        <f t="shared" si="0"/>
        <v>21.889591429584655</v>
      </c>
      <c r="D32" s="52">
        <f t="shared" si="1"/>
        <v>109.61287614237209</v>
      </c>
      <c r="E32" s="59">
        <f t="shared" si="2"/>
        <v>5.4975324280432538</v>
      </c>
      <c r="F32" s="71">
        <v>306.08</v>
      </c>
      <c r="G32" s="56">
        <f t="shared" si="3"/>
        <v>204.7255069961881</v>
      </c>
      <c r="H32" s="52">
        <f t="shared" si="4"/>
        <v>88.795088368236904</v>
      </c>
      <c r="I32" s="53">
        <f t="shared" si="5"/>
        <v>12.559404635575016</v>
      </c>
      <c r="J32" s="58">
        <v>0</v>
      </c>
      <c r="K32" s="81">
        <v>0</v>
      </c>
      <c r="L32" s="67">
        <f>'[1]Exploitation '!M101</f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0</v>
      </c>
      <c r="R32" s="90">
        <v>0</v>
      </c>
      <c r="S32" s="84">
        <v>0</v>
      </c>
      <c r="T32" s="84">
        <v>0</v>
      </c>
      <c r="U32" s="84">
        <v>41.2</v>
      </c>
      <c r="V32" s="84">
        <v>0</v>
      </c>
      <c r="W32" s="84">
        <v>4.16</v>
      </c>
      <c r="X32" s="93">
        <f t="shared" si="10"/>
        <v>0</v>
      </c>
      <c r="Y32" s="94">
        <f t="shared" si="11"/>
        <v>45.36</v>
      </c>
      <c r="Z32" s="91">
        <v>0</v>
      </c>
      <c r="AA32" s="92">
        <v>0</v>
      </c>
      <c r="AB32" s="92">
        <v>20.190000000000001</v>
      </c>
      <c r="AC32" s="92">
        <v>0</v>
      </c>
      <c r="AD32" s="95">
        <f t="shared" si="12"/>
        <v>20.190000000000001</v>
      </c>
      <c r="AE32" s="52">
        <f t="shared" si="13"/>
        <v>0</v>
      </c>
      <c r="AF32" s="117">
        <v>0.16742405913978486</v>
      </c>
      <c r="AG32" s="116">
        <v>0.40184139784946238</v>
      </c>
      <c r="AH32" s="54">
        <f t="shared" si="6"/>
        <v>12.39198057643523</v>
      </c>
      <c r="AI32" s="63">
        <f t="shared" si="7"/>
        <v>5.095691030193791</v>
      </c>
      <c r="AJ32" s="65">
        <v>224.9155069961881</v>
      </c>
      <c r="AK32" s="62">
        <v>21.889591429584655</v>
      </c>
      <c r="AL32" s="128">
        <v>88.795088368236904</v>
      </c>
      <c r="AM32" s="62">
        <v>154.97287614237209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163.5</v>
      </c>
      <c r="C33" s="40">
        <f t="shared" ref="C33:AE33" si="14">MAX(C9:C32)</f>
        <v>28.057415666825197</v>
      </c>
      <c r="D33" s="40">
        <f t="shared" si="14"/>
        <v>135.40143644555931</v>
      </c>
      <c r="E33" s="40">
        <f t="shared" si="14"/>
        <v>6.3900438291621207</v>
      </c>
      <c r="F33" s="40">
        <f t="shared" si="14"/>
        <v>324.73</v>
      </c>
      <c r="G33" s="40">
        <f t="shared" si="14"/>
        <v>218.79035338166796</v>
      </c>
      <c r="H33" s="40">
        <f t="shared" si="14"/>
        <v>92.471287633709977</v>
      </c>
      <c r="I33" s="40">
        <f t="shared" si="14"/>
        <v>13.46835898462208</v>
      </c>
      <c r="J33" s="40">
        <f t="shared" si="14"/>
        <v>0</v>
      </c>
      <c r="K33" s="40">
        <f t="shared" si="14"/>
        <v>22.13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22.13</v>
      </c>
      <c r="R33" s="40">
        <f t="shared" si="14"/>
        <v>34.24</v>
      </c>
      <c r="S33" s="40">
        <f t="shared" si="14"/>
        <v>0</v>
      </c>
      <c r="T33" s="40">
        <f t="shared" si="14"/>
        <v>0</v>
      </c>
      <c r="U33" s="40">
        <f t="shared" si="14"/>
        <v>42.85</v>
      </c>
      <c r="V33" s="40">
        <f t="shared" si="14"/>
        <v>0</v>
      </c>
      <c r="W33" s="40">
        <f t="shared" si="14"/>
        <v>44.76</v>
      </c>
      <c r="X33" s="40">
        <f t="shared" si="14"/>
        <v>34.24</v>
      </c>
      <c r="Y33" s="40">
        <f t="shared" si="14"/>
        <v>87.03</v>
      </c>
      <c r="Z33" s="40"/>
      <c r="AA33" s="40"/>
      <c r="AB33" s="40"/>
      <c r="AC33" s="40"/>
      <c r="AD33" s="40">
        <f t="shared" si="14"/>
        <v>73.48</v>
      </c>
      <c r="AE33" s="40">
        <f t="shared" si="14"/>
        <v>0</v>
      </c>
      <c r="AF33" s="40">
        <f t="shared" ref="AF33:AM33" si="15">MAX(AF9:AF32)</f>
        <v>0.41779368279569884</v>
      </c>
      <c r="AG33" s="40">
        <f t="shared" si="15"/>
        <v>0.40184139784946238</v>
      </c>
      <c r="AH33" s="40">
        <f t="shared" si="15"/>
        <v>13.300934925482295</v>
      </c>
      <c r="AI33" s="40">
        <f t="shared" si="15"/>
        <v>5.9882024313126578</v>
      </c>
      <c r="AJ33" s="40">
        <f t="shared" si="15"/>
        <v>244.25035338166796</v>
      </c>
      <c r="AK33" s="40">
        <f t="shared" si="15"/>
        <v>28.057415666825197</v>
      </c>
      <c r="AL33" s="40">
        <f t="shared" si="15"/>
        <v>101.5284909678133</v>
      </c>
      <c r="AM33" s="129">
        <f t="shared" si="15"/>
        <v>179.79254050401269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128.6359183673469</v>
      </c>
      <c r="C34" s="41">
        <f t="shared" ref="C34:AE34" si="16">AVERAGE(C9:C33,C9:C32)</f>
        <v>22.047867419833317</v>
      </c>
      <c r="D34" s="41">
        <f t="shared" si="16"/>
        <v>111.1785750503371</v>
      </c>
      <c r="E34" s="41">
        <f t="shared" si="16"/>
        <v>-4.4609547978939261</v>
      </c>
      <c r="F34" s="41">
        <f t="shared" si="16"/>
        <v>265.75734693877547</v>
      </c>
      <c r="G34" s="41">
        <f t="shared" si="16"/>
        <v>174.71981393948022</v>
      </c>
      <c r="H34" s="41">
        <f t="shared" si="16"/>
        <v>78.726581613672948</v>
      </c>
      <c r="I34" s="41">
        <f t="shared" si="16"/>
        <v>12.310951385622412</v>
      </c>
      <c r="J34" s="41">
        <f t="shared" si="16"/>
        <v>0</v>
      </c>
      <c r="K34" s="41">
        <f t="shared" si="16"/>
        <v>10.318571428571426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10.318571428571426</v>
      </c>
      <c r="R34" s="41">
        <f t="shared" si="16"/>
        <v>9.5334693877551029</v>
      </c>
      <c r="S34" s="41">
        <f t="shared" si="16"/>
        <v>0</v>
      </c>
      <c r="T34" s="41">
        <f t="shared" si="16"/>
        <v>0</v>
      </c>
      <c r="U34" s="41">
        <f t="shared" si="16"/>
        <v>32.317346938775515</v>
      </c>
      <c r="V34" s="41">
        <f t="shared" si="16"/>
        <v>0</v>
      </c>
      <c r="W34" s="41">
        <f t="shared" si="16"/>
        <v>10.089795918367347</v>
      </c>
      <c r="X34" s="41">
        <f t="shared" si="16"/>
        <v>9.5334693877551029</v>
      </c>
      <c r="Y34" s="41">
        <f t="shared" si="16"/>
        <v>42.395306122448986</v>
      </c>
      <c r="Z34" s="41">
        <f>AVERAGE(Z9:Z33,Z9:Z32)</f>
        <v>5.1075000000000008</v>
      </c>
      <c r="AA34" s="41">
        <f>AVERAGE(AA9:AA33,AA9:AA32)</f>
        <v>0</v>
      </c>
      <c r="AB34" s="41">
        <f>AVERAGE(AB9:AB33,AB9:AB32)</f>
        <v>39.648333333333333</v>
      </c>
      <c r="AC34" s="41">
        <f t="shared" si="16"/>
        <v>0</v>
      </c>
      <c r="AD34" s="41">
        <f t="shared" si="16"/>
        <v>45.342040816326517</v>
      </c>
      <c r="AE34" s="41">
        <f t="shared" si="16"/>
        <v>0</v>
      </c>
      <c r="AF34" s="41">
        <f t="shared" ref="AF34:AM34" si="17">AVERAGE(AF9:AF33,AF9:AF32)</f>
        <v>0.203191148233487</v>
      </c>
      <c r="AG34" s="41">
        <f t="shared" si="17"/>
        <v>0.37118389291200388</v>
      </c>
      <c r="AH34" s="41">
        <f t="shared" si="17"/>
        <v>12.112869821545168</v>
      </c>
      <c r="AI34" s="41">
        <f t="shared" si="17"/>
        <v>5.0348000847042718</v>
      </c>
      <c r="AJ34" s="41">
        <f t="shared" si="17"/>
        <v>219.08185475580672</v>
      </c>
      <c r="AK34" s="41">
        <f t="shared" si="17"/>
        <v>22.047867419833317</v>
      </c>
      <c r="AL34" s="41">
        <f t="shared" si="17"/>
        <v>87.746116375593417</v>
      </c>
      <c r="AM34" s="130">
        <f t="shared" si="17"/>
        <v>152.70369962295862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49" t="s">
        <v>15</v>
      </c>
      <c r="B36" s="150"/>
      <c r="C36" s="150"/>
      <c r="D36" s="150"/>
      <c r="E36" s="150"/>
      <c r="F36" s="151"/>
      <c r="G36" s="113"/>
      <c r="H36" s="134" t="s">
        <v>96</v>
      </c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6"/>
      <c r="W36" s="134" t="s">
        <v>97</v>
      </c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6"/>
      <c r="AL36" s="134" t="s">
        <v>98</v>
      </c>
      <c r="AM36" s="135"/>
      <c r="AN36" s="135"/>
      <c r="AO36" s="135"/>
      <c r="AP36" s="135"/>
      <c r="AQ36" s="135"/>
      <c r="AR36" s="135"/>
      <c r="AS36" s="136"/>
    </row>
    <row r="37" spans="1:45" ht="23.25" customHeight="1" x14ac:dyDescent="0.25">
      <c r="A37" s="139" t="s">
        <v>95</v>
      </c>
      <c r="B37" s="140"/>
      <c r="C37" s="140"/>
      <c r="D37" s="139" t="s">
        <v>102</v>
      </c>
      <c r="E37" s="140"/>
      <c r="F37" s="141"/>
      <c r="G37" s="114"/>
      <c r="H37" s="138" t="s">
        <v>19</v>
      </c>
      <c r="I37" s="132"/>
      <c r="J37" s="132"/>
      <c r="K37" s="132"/>
      <c r="L37" s="137"/>
      <c r="M37" s="131" t="s">
        <v>17</v>
      </c>
      <c r="N37" s="132"/>
      <c r="O37" s="132"/>
      <c r="P37" s="132"/>
      <c r="Q37" s="137"/>
      <c r="R37" s="131" t="s">
        <v>18</v>
      </c>
      <c r="S37" s="132"/>
      <c r="T37" s="132"/>
      <c r="U37" s="132"/>
      <c r="V37" s="133"/>
      <c r="W37" s="138" t="s">
        <v>99</v>
      </c>
      <c r="X37" s="132"/>
      <c r="Y37" s="132"/>
      <c r="Z37" s="132"/>
      <c r="AA37" s="137"/>
      <c r="AB37" s="131" t="s">
        <v>16</v>
      </c>
      <c r="AC37" s="132"/>
      <c r="AD37" s="132"/>
      <c r="AE37" s="132"/>
      <c r="AF37" s="137"/>
      <c r="AG37" s="131" t="s">
        <v>75</v>
      </c>
      <c r="AH37" s="132"/>
      <c r="AI37" s="132"/>
      <c r="AJ37" s="132"/>
      <c r="AK37" s="133"/>
      <c r="AL37" s="138" t="s">
        <v>94</v>
      </c>
      <c r="AM37" s="132"/>
      <c r="AN37" s="132"/>
      <c r="AO37" s="137"/>
      <c r="AP37" s="131" t="s">
        <v>100</v>
      </c>
      <c r="AQ37" s="132"/>
      <c r="AR37" s="132"/>
      <c r="AS37" s="13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211">
        <v>257</v>
      </c>
      <c r="K38" s="210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211">
        <v>211.68</v>
      </c>
      <c r="Z38" s="210"/>
      <c r="AA38" s="8" t="s">
        <v>21</v>
      </c>
      <c r="AB38" s="5" t="s">
        <v>23</v>
      </c>
      <c r="AC38" s="30"/>
      <c r="AD38" s="211">
        <v>822.5</v>
      </c>
      <c r="AE38" s="210"/>
      <c r="AF38" s="7" t="s">
        <v>21</v>
      </c>
      <c r="AG38" s="5" t="s">
        <v>24</v>
      </c>
      <c r="AH38" s="6"/>
      <c r="AI38" s="211">
        <v>220.76900000000001</v>
      </c>
      <c r="AJ38" s="210"/>
      <c r="AK38" s="99" t="s">
        <v>21</v>
      </c>
      <c r="AL38" s="98" t="s">
        <v>24</v>
      </c>
      <c r="AM38" s="210">
        <v>117.57210000000001</v>
      </c>
      <c r="AN38" s="212"/>
      <c r="AO38" s="8" t="s">
        <v>21</v>
      </c>
      <c r="AP38" s="5" t="s">
        <v>24</v>
      </c>
      <c r="AQ38" s="210">
        <v>1023.7</v>
      </c>
      <c r="AR38" s="210"/>
      <c r="AS38" s="109" t="s">
        <v>21</v>
      </c>
    </row>
    <row r="39" spans="1:45" ht="15.75" thickBot="1" x14ac:dyDescent="0.3">
      <c r="A39" s="9" t="s">
        <v>22</v>
      </c>
      <c r="B39" s="10">
        <v>6207.85</v>
      </c>
      <c r="C39" s="11" t="s">
        <v>21</v>
      </c>
      <c r="D39" s="9" t="s">
        <v>72</v>
      </c>
      <c r="E39" s="10">
        <v>3098</v>
      </c>
      <c r="F39" s="12" t="s">
        <v>21</v>
      </c>
      <c r="G39" s="97"/>
      <c r="H39" s="100" t="s">
        <v>25</v>
      </c>
      <c r="I39" s="101"/>
      <c r="J39" s="102">
        <v>22.13</v>
      </c>
      <c r="K39" s="103" t="s">
        <v>63</v>
      </c>
      <c r="L39" s="104">
        <v>95.458333333340605</v>
      </c>
      <c r="M39" s="105" t="s">
        <v>25</v>
      </c>
      <c r="N39" s="101"/>
      <c r="O39" s="102">
        <v>0</v>
      </c>
      <c r="P39" s="103" t="s">
        <v>63</v>
      </c>
      <c r="Q39" s="104">
        <v>0</v>
      </c>
      <c r="R39" s="100" t="s">
        <v>25</v>
      </c>
      <c r="S39" s="101"/>
      <c r="T39" s="102">
        <v>0</v>
      </c>
      <c r="U39" s="101" t="s">
        <v>63</v>
      </c>
      <c r="V39" s="107">
        <v>0</v>
      </c>
      <c r="W39" s="100" t="s">
        <v>25</v>
      </c>
      <c r="X39" s="101"/>
      <c r="Y39" s="102">
        <v>34.24</v>
      </c>
      <c r="Z39" s="101" t="s">
        <v>63</v>
      </c>
      <c r="AA39" s="107">
        <v>95.583333333340605</v>
      </c>
      <c r="AB39" s="105" t="s">
        <v>25</v>
      </c>
      <c r="AC39" s="108"/>
      <c r="AD39" s="102">
        <v>51.17</v>
      </c>
      <c r="AE39" s="103" t="s">
        <v>73</v>
      </c>
      <c r="AF39" s="107">
        <v>1.3888888888888889E-3</v>
      </c>
      <c r="AG39" s="105" t="s">
        <v>25</v>
      </c>
      <c r="AH39" s="101"/>
      <c r="AI39" s="102">
        <v>44.76</v>
      </c>
      <c r="AJ39" s="101" t="s">
        <v>78</v>
      </c>
      <c r="AK39" s="106">
        <v>95.875000000007304</v>
      </c>
      <c r="AL39" s="100" t="s">
        <v>25</v>
      </c>
      <c r="AM39" s="101">
        <v>19.8</v>
      </c>
      <c r="AN39" s="102" t="s">
        <v>78</v>
      </c>
      <c r="AO39" s="110">
        <v>95.500000000007205</v>
      </c>
      <c r="AP39" s="105" t="s">
        <v>25</v>
      </c>
      <c r="AQ39" s="101">
        <v>73.48</v>
      </c>
      <c r="AR39" s="103" t="s">
        <v>62</v>
      </c>
      <c r="AS39" s="106">
        <v>95.083333333340505</v>
      </c>
    </row>
    <row r="40" spans="1:45" ht="16.5" thickTop="1" thickBot="1" x14ac:dyDescent="0.3"/>
    <row r="41" spans="1:45" ht="24" customHeight="1" thickTop="1" thickBot="1" x14ac:dyDescent="0.3">
      <c r="A41" s="159" t="s">
        <v>26</v>
      </c>
      <c r="B41" s="159"/>
      <c r="C41" s="159"/>
      <c r="D41" s="160"/>
      <c r="E41" s="161" t="s">
        <v>27</v>
      </c>
      <c r="F41" s="162"/>
      <c r="G41" s="163"/>
    </row>
    <row r="42" spans="1:45" ht="25.5" customHeight="1" thickTop="1" thickBot="1" x14ac:dyDescent="0.3">
      <c r="A42" s="164" t="s">
        <v>28</v>
      </c>
      <c r="B42" s="165"/>
      <c r="C42" s="165"/>
      <c r="D42" s="166"/>
      <c r="E42" s="43">
        <v>552.12</v>
      </c>
      <c r="F42" s="44" t="s">
        <v>70</v>
      </c>
      <c r="G42" s="47">
        <v>95.791666666673905</v>
      </c>
    </row>
    <row r="43" spans="1:45" ht="32.25" customHeight="1" thickBot="1" x14ac:dyDescent="0.3">
      <c r="A43" s="167" t="s">
        <v>71</v>
      </c>
      <c r="B43" s="168"/>
      <c r="C43" s="168"/>
      <c r="D43" s="169"/>
      <c r="E43" s="77" t="s">
        <v>76</v>
      </c>
      <c r="F43" s="78"/>
      <c r="G43" s="79">
        <v>86.44</v>
      </c>
    </row>
    <row r="44" spans="1:45" ht="32.25" customHeight="1" thickBot="1" x14ac:dyDescent="0.3">
      <c r="A44" s="167" t="s">
        <v>29</v>
      </c>
      <c r="B44" s="168"/>
      <c r="C44" s="168"/>
      <c r="D44" s="169"/>
      <c r="E44" s="77" t="s">
        <v>77</v>
      </c>
      <c r="F44" s="78"/>
      <c r="G44" s="79">
        <v>26.85</v>
      </c>
    </row>
    <row r="45" spans="1:45" ht="29.25" customHeight="1" thickBot="1" x14ac:dyDescent="0.3">
      <c r="A45" s="170" t="s">
        <v>30</v>
      </c>
      <c r="B45" s="171"/>
      <c r="C45" s="171"/>
      <c r="D45" s="172"/>
      <c r="E45" s="45">
        <v>269.00333146582267</v>
      </c>
      <c r="F45" s="83" t="s">
        <v>73</v>
      </c>
      <c r="G45" s="48">
        <v>95.791666666673905</v>
      </c>
    </row>
    <row r="46" spans="1:45" ht="34.5" customHeight="1" thickBot="1" x14ac:dyDescent="0.3">
      <c r="A46" s="152" t="s">
        <v>31</v>
      </c>
      <c r="B46" s="153"/>
      <c r="C46" s="153"/>
      <c r="D46" s="154"/>
      <c r="E46" s="46">
        <v>333.86326557874378</v>
      </c>
      <c r="F46" s="80" t="s">
        <v>73</v>
      </c>
      <c r="G46" s="60">
        <v>95.500000000007205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106</v>
      </c>
    </row>
    <row r="57" spans="1:44" x14ac:dyDescent="0.25">
      <c r="A57" s="37" t="s">
        <v>66</v>
      </c>
      <c r="B57" t="s">
        <v>107</v>
      </c>
    </row>
    <row r="58" spans="1:44" x14ac:dyDescent="0.25">
      <c r="A58" s="37" t="s">
        <v>67</v>
      </c>
      <c r="B58" t="s">
        <v>107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55"/>
      <c r="AN80" s="155"/>
      <c r="AO80" s="155"/>
    </row>
    <row r="81" spans="39:41" x14ac:dyDescent="0.25">
      <c r="AM81" s="155"/>
      <c r="AN81" s="155"/>
      <c r="AO81" s="155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 AVR 23 </vt:lpstr>
      <vt:lpstr>'06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2023-04-07T15:03:58Z</dcterms:modified>
</cp:coreProperties>
</file>