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7-JUILLET 2023\"/>
    </mc:Choice>
  </mc:AlternateContent>
  <xr:revisionPtr revIDLastSave="0" documentId="13_ncr:1_{415C3470-AE17-40AF-ABC9-3C142021D214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10 JUILLET 23 " sheetId="3" r:id="rId1"/>
  </sheets>
  <externalReferences>
    <externalReference r:id="rId2"/>
  </externalReferences>
  <definedNames>
    <definedName name="_xlnm.Print_Area" localSheetId="0">'10 JUILLET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<sst xmlns="http://schemas.openxmlformats.org/spreadsheetml/2006/main" count="139" uniqueCount="106">
  <si>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</si>
  <si>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</si>
  <si>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</si>
  <si>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</si>
  <si>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</si>
  <si>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</si>
  <si>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</si>
  <si>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</si>
  <si>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</si>
  <si>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</si>
  <si>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</si>
  <si>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</si>
  <si>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</si>
  <si>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</si>
  <si>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</si>
  <si>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</si>
  <si>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</si>
  <si>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</si>
  <si>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</si>
  <si>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</si>
  <si>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</si>
  <si>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</si>
  <si>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</si>
  <si>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</si>
  <si>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</si>
  <si>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</si>
  <si>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</si>
  <si>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</si>
  <si>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</si>
  <si>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</si>
  <si>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</si>
  <si>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</si>
  <si>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</si>
  <si>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</si>
  <si>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</si>
  <si>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</si>
  <si>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</si>
  <si>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</si>
  <si>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</si>
  <si>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</si>
  <si>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</si>
  <si>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</si>
  <si>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</si>
  <si>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</si>
  <si>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</si>
  <si>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</si>
  <si>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</si>
  <si>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</si>
  <si>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</si>
  <si>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</si>
  <si>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</si>
  <si>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</si>
  <si>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</si>
  <si>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</si>
  <si>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</si>
  <si>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</si>
  <si>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</si>
  <si>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</si>
  <si>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</si>
  <si>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</si>
  <si>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</si>
  <si>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</si>
  <si>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</si>
  <si>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</si>
  <si>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</si>
  <si>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</si>
  <si>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</si>
  <si>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</si>
  <si>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</si>
  <si>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</si>
  <si>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</si>
  <si>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</si>
  <si>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</si>
  <si>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</si>
  <si>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</si>
  <si>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</si>
  <si>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</si>
  <si>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</si>
  <si>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</si>
  <si>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</si>
  <si>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</si>
  <si>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</si>
  <si>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</si>
  <si>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</si>
  <si>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</si>
  <si>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</si>
  <si>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</si>
  <si>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</si>
  <si>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</si>
  <si>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</si>
  <si>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</si>
  <si>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</si>
  <si>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</si>
  <si>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</si>
  <si>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</si>
  <si>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</si>
  <si>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</si>
  <si>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</si>
  <si>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</si>
  <si>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</si>
  <si>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</si>
  <si>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</si>
  <si>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</si>
  <si>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MONTCHO</t>
  </si>
  <si>
    <t>DOSSA ET TAGBA</t>
  </si>
  <si>
    <t>TAGBA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</si>
</sst>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'10 JUILLET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'10 JUILLET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JUILLET 23 '!$B$9:$B$32</c:f>
              <c:numCache>
                <c:formatCode>General</c:formatCode>
                <c:ptCount val="24"/>
                <c:pt idx="0">
                  <c:v>91.5</c:v>
                </c:pt>
                <c:pt idx="1">
                  <c:v>91.46</c:v>
                </c:pt>
                <c:pt idx="2">
                  <c:v>80.260000000000005</c:v>
                </c:pt>
                <c:pt idx="3">
                  <c:v>84.02</c:v>
                </c:pt>
                <c:pt idx="4">
                  <c:v>98.68</c:v>
                </c:pt>
                <c:pt idx="5">
                  <c:v>83.039999999999992</c:v>
                </c:pt>
                <c:pt idx="6">
                  <c:v>88.97</c:v>
                </c:pt>
                <c:pt idx="7">
                  <c:v>114.68</c:v>
                </c:pt>
                <c:pt idx="8">
                  <c:v>119.53</c:v>
                </c:pt>
                <c:pt idx="9">
                  <c:v>129.53</c:v>
                </c:pt>
                <c:pt idx="10">
                  <c:v>137.85</c:v>
                </c:pt>
                <c:pt idx="11">
                  <c:v>131.35000000000002</c:v>
                </c:pt>
                <c:pt idx="12">
                  <c:v>125.19999999999999</c:v>
                </c:pt>
                <c:pt idx="13">
                  <c:v>136.78</c:v>
                </c:pt>
                <c:pt idx="14">
                  <c:v>158.85000000000002</c:v>
                </c:pt>
                <c:pt idx="15">
                  <c:v>182.57999999999998</c:v>
                </c:pt>
                <c:pt idx="16">
                  <c:v>181.76</c:v>
                </c:pt>
                <c:pt idx="17">
                  <c:v>186.20999999999998</c:v>
                </c:pt>
                <c:pt idx="18">
                  <c:v>212.26999999999998</c:v>
                </c:pt>
                <c:pt idx="19">
                  <c:v>183.39</c:v>
                </c:pt>
                <c:pt idx="20">
                  <c:v>196.67000000000002</c:v>
                </c:pt>
                <c:pt idx="21">
                  <c:v>191.24</c:v>
                </c:pt>
                <c:pt idx="22">
                  <c:v>181.89</c:v>
                </c:pt>
                <c:pt idx="23">
                  <c:v>158.05000000000001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'10 JUILLET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'10 JUILLET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JUILLET 23 '!$C$9:$C$32</c:f>
              <c:numCache>
                <c:formatCode>General</c:formatCode>
                <c:ptCount val="24"/>
                <c:pt idx="0">
                  <c:v>15.080992541528943</c:v>
                </c:pt>
                <c:pt idx="1">
                  <c:v>10.258056178281606</c:v>
                </c:pt>
                <c:pt idx="2">
                  <c:v>5.6016256129486095</c:v>
                </c:pt>
                <c:pt idx="3">
                  <c:v>3.9279807300575698</c:v>
                </c:pt>
                <c:pt idx="4">
                  <c:v>8.859844184254996</c:v>
                </c:pt>
                <c:pt idx="5">
                  <c:v>5.648747925389543</c:v>
                </c:pt>
                <c:pt idx="6">
                  <c:v>12.438147334339803</c:v>
                </c:pt>
                <c:pt idx="7">
                  <c:v>26.01917798746338</c:v>
                </c:pt>
                <c:pt idx="8">
                  <c:v>31.696603825000693</c:v>
                </c:pt>
                <c:pt idx="9">
                  <c:v>37.200048098663814</c:v>
                </c:pt>
                <c:pt idx="10">
                  <c:v>41.893811550301024</c:v>
                </c:pt>
                <c:pt idx="11">
                  <c:v>38.952132286394573</c:v>
                </c:pt>
                <c:pt idx="12">
                  <c:v>36.728949663935495</c:v>
                </c:pt>
                <c:pt idx="13">
                  <c:v>41.40254549607414</c:v>
                </c:pt>
                <c:pt idx="14">
                  <c:v>53.467368766233463</c:v>
                </c:pt>
                <c:pt idx="15">
                  <c:v>69.716616719152597</c:v>
                </c:pt>
                <c:pt idx="16">
                  <c:v>66.445073032896687</c:v>
                </c:pt>
                <c:pt idx="17">
                  <c:v>78.014125212884494</c:v>
                </c:pt>
                <c:pt idx="18">
                  <c:v>90.954897630784558</c:v>
                </c:pt>
                <c:pt idx="19">
                  <c:v>85.089994643486421</c:v>
                </c:pt>
                <c:pt idx="20">
                  <c:v>84.551493961440741</c:v>
                </c:pt>
                <c:pt idx="21">
                  <c:v>76.754674731134344</c:v>
                </c:pt>
                <c:pt idx="22">
                  <c:v>72.970176778240784</c:v>
                </c:pt>
                <c:pt idx="23">
                  <c:v>64.867227906360625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'10 JUILLET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'10 JUILLET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JUILLET 23 '!$D$9:$D$32</c:f>
              <c:numCache>
                <c:formatCode>0.00</c:formatCode>
                <c:ptCount val="24"/>
                <c:pt idx="0">
                  <c:v>69.849018737773221</c:v>
                </c:pt>
                <c:pt idx="1">
                  <c:v>74.638954943193326</c:v>
                </c:pt>
                <c:pt idx="2">
                  <c:v>68.368939057215215</c:v>
                </c:pt>
                <c:pt idx="3">
                  <c:v>73.709626196236854</c:v>
                </c:pt>
                <c:pt idx="4">
                  <c:v>83.718315717023387</c:v>
                </c:pt>
                <c:pt idx="5">
                  <c:v>71.257772801277042</c:v>
                </c:pt>
                <c:pt idx="6">
                  <c:v>70.014782743137289</c:v>
                </c:pt>
                <c:pt idx="7">
                  <c:v>81.452166368416471</c:v>
                </c:pt>
                <c:pt idx="8">
                  <c:v>80.434063986196151</c:v>
                </c:pt>
                <c:pt idx="9">
                  <c:v>84.684223916015299</c:v>
                </c:pt>
                <c:pt idx="10">
                  <c:v>88.058744481309475</c:v>
                </c:pt>
                <c:pt idx="11">
                  <c:v>84.757179645087149</c:v>
                </c:pt>
                <c:pt idx="12">
                  <c:v>81.057438398693634</c:v>
                </c:pt>
                <c:pt idx="13">
                  <c:v>87.619168347830822</c:v>
                </c:pt>
                <c:pt idx="14">
                  <c:v>97.038313786167578</c:v>
                </c:pt>
                <c:pt idx="15">
                  <c:v>104.23542961401265</c:v>
                </c:pt>
                <c:pt idx="16">
                  <c:v>107.15512691558838</c:v>
                </c:pt>
                <c:pt idx="17">
                  <c:v>100.03131480428601</c:v>
                </c:pt>
                <c:pt idx="18">
                  <c:v>112.51859083122594</c:v>
                </c:pt>
                <c:pt idx="19">
                  <c:v>89.899968672234522</c:v>
                </c:pt>
                <c:pt idx="20">
                  <c:v>103.64035040719369</c:v>
                </c:pt>
                <c:pt idx="21">
                  <c:v>106.14044782899008</c:v>
                </c:pt>
                <c:pt idx="22">
                  <c:v>100.79866260963227</c:v>
                </c:pt>
                <c:pt idx="23">
                  <c:v>85.715401093994657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'10 JUILLET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'10 JUILLET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JUILLET 23 '!$E$9:$E$32</c:f>
              <c:numCache>
                <c:formatCode>0.00</c:formatCode>
                <c:ptCount val="24"/>
                <c:pt idx="0">
                  <c:v>6.569988720697836</c:v>
                </c:pt>
                <c:pt idx="1">
                  <c:v>6.5629888785250614</c:v>
                </c:pt>
                <c:pt idx="2">
                  <c:v>6.2894353298361807</c:v>
                </c:pt>
                <c:pt idx="3">
                  <c:v>6.3823930737055719</c:v>
                </c:pt>
                <c:pt idx="4">
                  <c:v>6.1018400987216523</c:v>
                </c:pt>
                <c:pt idx="5">
                  <c:v>6.1334792733334211</c:v>
                </c:pt>
                <c:pt idx="6">
                  <c:v>6.5170699225229214</c:v>
                </c:pt>
                <c:pt idx="7">
                  <c:v>7.2086556441201424</c:v>
                </c:pt>
                <c:pt idx="8">
                  <c:v>7.3993321888031574</c:v>
                </c:pt>
                <c:pt idx="9">
                  <c:v>7.6457279853208888</c:v>
                </c:pt>
                <c:pt idx="10">
                  <c:v>7.8974439683894389</c:v>
                </c:pt>
                <c:pt idx="11">
                  <c:v>7.6406880685182728</c:v>
                </c:pt>
                <c:pt idx="12">
                  <c:v>7.4136119373708596</c:v>
                </c:pt>
                <c:pt idx="13">
                  <c:v>7.7582861560950391</c:v>
                </c:pt>
                <c:pt idx="14">
                  <c:v>8.3443174475989963</c:v>
                </c:pt>
                <c:pt idx="15">
                  <c:v>8.6279536668347419</c:v>
                </c:pt>
                <c:pt idx="16">
                  <c:v>8.1598000515148783</c:v>
                </c:pt>
                <c:pt idx="17">
                  <c:v>8.1645599828294735</c:v>
                </c:pt>
                <c:pt idx="18">
                  <c:v>8.7965115379894883</c:v>
                </c:pt>
                <c:pt idx="19">
                  <c:v>8.4000366842790299</c:v>
                </c:pt>
                <c:pt idx="20">
                  <c:v>8.4781556313656097</c:v>
                </c:pt>
                <c:pt idx="21">
                  <c:v>8.3448774398755745</c:v>
                </c:pt>
                <c:pt idx="22">
                  <c:v>8.1211606121269142</c:v>
                </c:pt>
                <c:pt idx="23">
                  <c:v>7.4673709996447144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'10 JUILLET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'10 JUILLET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JUILLET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'10 JUILLET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'10 JUILLET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JUILLET 23 '!$AE$9:$AE$32</c:f>
              <c:numCache>
                <c:formatCode>0.00</c:formatCode>
                <c:ptCount val="24"/>
                <c:pt idx="0">
                  <c:v>93.2</c:v>
                </c:pt>
                <c:pt idx="1">
                  <c:v>92.72</c:v>
                </c:pt>
                <c:pt idx="2">
                  <c:v>93.42</c:v>
                </c:pt>
                <c:pt idx="3">
                  <c:v>92.9</c:v>
                </c:pt>
                <c:pt idx="4">
                  <c:v>90.13</c:v>
                </c:pt>
                <c:pt idx="5">
                  <c:v>90.7</c:v>
                </c:pt>
                <c:pt idx="6">
                  <c:v>92.54</c:v>
                </c:pt>
                <c:pt idx="7">
                  <c:v>92.41</c:v>
                </c:pt>
                <c:pt idx="8">
                  <c:v>93.67</c:v>
                </c:pt>
                <c:pt idx="9">
                  <c:v>94.59</c:v>
                </c:pt>
                <c:pt idx="10">
                  <c:v>94.28</c:v>
                </c:pt>
                <c:pt idx="11">
                  <c:v>91.41</c:v>
                </c:pt>
                <c:pt idx="12">
                  <c:v>89.58</c:v>
                </c:pt>
                <c:pt idx="13">
                  <c:v>90.35</c:v>
                </c:pt>
                <c:pt idx="14">
                  <c:v>89.21</c:v>
                </c:pt>
                <c:pt idx="15">
                  <c:v>75.81</c:v>
                </c:pt>
                <c:pt idx="16">
                  <c:v>59.95</c:v>
                </c:pt>
                <c:pt idx="17">
                  <c:v>55.88</c:v>
                </c:pt>
                <c:pt idx="18">
                  <c:v>57.41</c:v>
                </c:pt>
                <c:pt idx="19">
                  <c:v>57.18</c:v>
                </c:pt>
                <c:pt idx="20">
                  <c:v>54.98</c:v>
                </c:pt>
                <c:pt idx="21">
                  <c:v>55.49</c:v>
                </c:pt>
                <c:pt idx="22">
                  <c:v>56.97</c:v>
                </c:pt>
                <c:pt idx="23">
                  <c:v>57.46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'10 JUILLET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'10 JUILLET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'10 JUILLET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'10 JUILLET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JUILLET 23 '!$AK$9:$AK$32</c:f>
              <c:numCache>
                <c:formatCode>0.00</c:formatCode>
                <c:ptCount val="24"/>
                <c:pt idx="0">
                  <c:v>108.28099254152895</c:v>
                </c:pt>
                <c:pt idx="1">
                  <c:v>102.97805617828161</c:v>
                </c:pt>
                <c:pt idx="2">
                  <c:v>99.021625612948611</c:v>
                </c:pt>
                <c:pt idx="3">
                  <c:v>96.827980730057575</c:v>
                </c:pt>
                <c:pt idx="4">
                  <c:v>98.989844184254991</c:v>
                </c:pt>
                <c:pt idx="5">
                  <c:v>96.348747925389546</c:v>
                </c:pt>
                <c:pt idx="6">
                  <c:v>104.97814733433981</c:v>
                </c:pt>
                <c:pt idx="7">
                  <c:v>118.42917798746338</c:v>
                </c:pt>
                <c:pt idx="8">
                  <c:v>125.36660382500069</c:v>
                </c:pt>
                <c:pt idx="9">
                  <c:v>131.79004809866382</c:v>
                </c:pt>
                <c:pt idx="10">
                  <c:v>136.17381155030102</c:v>
                </c:pt>
                <c:pt idx="11">
                  <c:v>130.36213228639457</c:v>
                </c:pt>
                <c:pt idx="12">
                  <c:v>126.30894966393549</c:v>
                </c:pt>
                <c:pt idx="13">
                  <c:v>131.75254549607413</c:v>
                </c:pt>
                <c:pt idx="14">
                  <c:v>142.67736876623346</c:v>
                </c:pt>
                <c:pt idx="15">
                  <c:v>145.5266167191526</c:v>
                </c:pt>
                <c:pt idx="16">
                  <c:v>126.39507303289669</c:v>
                </c:pt>
                <c:pt idx="17">
                  <c:v>133.89412521288449</c:v>
                </c:pt>
                <c:pt idx="18">
                  <c:v>148.36489763078455</c:v>
                </c:pt>
                <c:pt idx="19">
                  <c:v>142.26999464348643</c:v>
                </c:pt>
                <c:pt idx="20">
                  <c:v>139.53149396144073</c:v>
                </c:pt>
                <c:pt idx="21">
                  <c:v>132.24467473113435</c:v>
                </c:pt>
                <c:pt idx="22">
                  <c:v>129.94017677824078</c:v>
                </c:pt>
                <c:pt idx="23">
                  <c:v>122.32722790636063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'10 JUILLET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'10 JUILLET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JUILLET 23 '!$AM$9:$AM$32</c:f>
              <c:numCache>
                <c:formatCode>0.00</c:formatCode>
                <c:ptCount val="24"/>
                <c:pt idx="0">
                  <c:v>113.40901873777322</c:v>
                </c:pt>
                <c:pt idx="1">
                  <c:v>118.46895494319332</c:v>
                </c:pt>
                <c:pt idx="2">
                  <c:v>112.92893905721522</c:v>
                </c:pt>
                <c:pt idx="3">
                  <c:v>118.34962619623685</c:v>
                </c:pt>
                <c:pt idx="4">
                  <c:v>106.44831571702339</c:v>
                </c:pt>
                <c:pt idx="5">
                  <c:v>110.18777280127705</c:v>
                </c:pt>
                <c:pt idx="6">
                  <c:v>114.87478274313729</c:v>
                </c:pt>
                <c:pt idx="7">
                  <c:v>125.43216636841646</c:v>
                </c:pt>
                <c:pt idx="8">
                  <c:v>125.11406398619616</c:v>
                </c:pt>
                <c:pt idx="9">
                  <c:v>127.2442239160153</c:v>
                </c:pt>
                <c:pt idx="10">
                  <c:v>131.59874448130947</c:v>
                </c:pt>
                <c:pt idx="11">
                  <c:v>128.49717964508716</c:v>
                </c:pt>
                <c:pt idx="12">
                  <c:v>124.66743839869363</c:v>
                </c:pt>
                <c:pt idx="13">
                  <c:v>131.18916834783082</c:v>
                </c:pt>
                <c:pt idx="14">
                  <c:v>140.60831378616757</c:v>
                </c:pt>
                <c:pt idx="15">
                  <c:v>147.60542961401265</c:v>
                </c:pt>
                <c:pt idx="16">
                  <c:v>150.48512691558838</c:v>
                </c:pt>
                <c:pt idx="17">
                  <c:v>143.15131480428602</c:v>
                </c:pt>
                <c:pt idx="18">
                  <c:v>150.61859083122593</c:v>
                </c:pt>
                <c:pt idx="19">
                  <c:v>142.94996867223452</c:v>
                </c:pt>
                <c:pt idx="20">
                  <c:v>148.40035040719368</c:v>
                </c:pt>
                <c:pt idx="21">
                  <c:v>151.06044782899008</c:v>
                </c:pt>
                <c:pt idx="22">
                  <c:v>145.59866260963227</c:v>
                </c:pt>
                <c:pt idx="23">
                  <c:v>130.51540109399465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'10 JUILLET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'10 JUILLET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JUILLET 23 '!$F$9:$F$32</c:f>
              <c:numCache>
                <c:formatCode>General</c:formatCode>
                <c:ptCount val="24"/>
                <c:pt idx="0">
                  <c:v>124.16</c:v>
                </c:pt>
                <c:pt idx="1">
                  <c:v>119.36</c:v>
                </c:pt>
                <c:pt idx="2">
                  <c:v>115.04</c:v>
                </c:pt>
                <c:pt idx="3">
                  <c:v>120.21</c:v>
                </c:pt>
                <c:pt idx="4">
                  <c:v>122.6</c:v>
                </c:pt>
                <c:pt idx="5">
                  <c:v>116.69</c:v>
                </c:pt>
                <c:pt idx="6">
                  <c:v>114.86</c:v>
                </c:pt>
                <c:pt idx="7">
                  <c:v>121.23</c:v>
                </c:pt>
                <c:pt idx="8">
                  <c:v>122.66</c:v>
                </c:pt>
                <c:pt idx="9">
                  <c:v>109.53</c:v>
                </c:pt>
                <c:pt idx="10">
                  <c:v>108.44</c:v>
                </c:pt>
                <c:pt idx="11">
                  <c:v>114.01</c:v>
                </c:pt>
                <c:pt idx="12">
                  <c:v>126.74</c:v>
                </c:pt>
                <c:pt idx="13">
                  <c:v>95.11</c:v>
                </c:pt>
                <c:pt idx="14">
                  <c:v>130.19999999999999</c:v>
                </c:pt>
                <c:pt idx="15">
                  <c:v>140.66</c:v>
                </c:pt>
                <c:pt idx="16">
                  <c:v>148.41</c:v>
                </c:pt>
                <c:pt idx="17">
                  <c:v>154.58000000000001</c:v>
                </c:pt>
                <c:pt idx="18">
                  <c:v>189.97</c:v>
                </c:pt>
                <c:pt idx="19">
                  <c:v>188.92</c:v>
                </c:pt>
                <c:pt idx="20">
                  <c:v>183.73</c:v>
                </c:pt>
                <c:pt idx="21">
                  <c:v>177.91</c:v>
                </c:pt>
                <c:pt idx="22">
                  <c:v>165.16</c:v>
                </c:pt>
                <c:pt idx="23">
                  <c:v>154.09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'10 JUILLET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'10 JUILLET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JUILLET 23 '!$G$9:$G$32</c:f>
              <c:numCache>
                <c:formatCode>0.00</c:formatCode>
                <c:ptCount val="24"/>
                <c:pt idx="0">
                  <c:v>60.54673701318373</c:v>
                </c:pt>
                <c:pt idx="1">
                  <c:v>60.694302000628362</c:v>
                </c:pt>
                <c:pt idx="2">
                  <c:v>57.351170141780294</c:v>
                </c:pt>
                <c:pt idx="3">
                  <c:v>62.057929492522852</c:v>
                </c:pt>
                <c:pt idx="4">
                  <c:v>66.588968563070182</c:v>
                </c:pt>
                <c:pt idx="5">
                  <c:v>62.640054602498545</c:v>
                </c:pt>
                <c:pt idx="6">
                  <c:v>62.000624689507902</c:v>
                </c:pt>
                <c:pt idx="7">
                  <c:v>62.391511651449328</c:v>
                </c:pt>
                <c:pt idx="8">
                  <c:v>61.720284541220408</c:v>
                </c:pt>
                <c:pt idx="9">
                  <c:v>57.012718297783323</c:v>
                </c:pt>
                <c:pt idx="10">
                  <c:v>49.683859450485734</c:v>
                </c:pt>
                <c:pt idx="11">
                  <c:v>63.402577294112518</c:v>
                </c:pt>
                <c:pt idx="12">
                  <c:v>67.116255708003649</c:v>
                </c:pt>
                <c:pt idx="13">
                  <c:v>51.873714470494839</c:v>
                </c:pt>
                <c:pt idx="14">
                  <c:v>62.640047756454997</c:v>
                </c:pt>
                <c:pt idx="15">
                  <c:v>63.765567744512197</c:v>
                </c:pt>
                <c:pt idx="16">
                  <c:v>71.679973210543935</c:v>
                </c:pt>
                <c:pt idx="17">
                  <c:v>75.094014786910492</c:v>
                </c:pt>
                <c:pt idx="18">
                  <c:v>95.770091303426213</c:v>
                </c:pt>
                <c:pt idx="19">
                  <c:v>92.723454403352832</c:v>
                </c:pt>
                <c:pt idx="20">
                  <c:v>88.476946413076234</c:v>
                </c:pt>
                <c:pt idx="21">
                  <c:v>84.90975992274798</c:v>
                </c:pt>
                <c:pt idx="22">
                  <c:v>79.570043827754674</c:v>
                </c:pt>
                <c:pt idx="23">
                  <c:v>74.135875251552093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'10 JUILLET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'10 JUILLET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JUILLET 23 '!$H$9:$H$32</c:f>
              <c:numCache>
                <c:formatCode>0.00</c:formatCode>
                <c:ptCount val="24"/>
                <c:pt idx="0">
                  <c:v>75.858508883416846</c:v>
                </c:pt>
                <c:pt idx="1">
                  <c:v>70.987487720033144</c:v>
                </c:pt>
                <c:pt idx="2">
                  <c:v>70.540308617269133</c:v>
                </c:pt>
                <c:pt idx="3">
                  <c:v>70.710928781787914</c:v>
                </c:pt>
                <c:pt idx="4">
                  <c:v>68.411746840981635</c:v>
                </c:pt>
                <c:pt idx="5">
                  <c:v>66.636064089056859</c:v>
                </c:pt>
                <c:pt idx="6">
                  <c:v>65.395208226825844</c:v>
                </c:pt>
                <c:pt idx="7">
                  <c:v>70.884712122559975</c:v>
                </c:pt>
                <c:pt idx="8">
                  <c:v>67.776552158453683</c:v>
                </c:pt>
                <c:pt idx="9">
                  <c:v>60.2149497247702</c:v>
                </c:pt>
                <c:pt idx="10">
                  <c:v>68.444718987266981</c:v>
                </c:pt>
                <c:pt idx="11">
                  <c:v>58.538752287948356</c:v>
                </c:pt>
                <c:pt idx="12">
                  <c:v>69.117383458957107</c:v>
                </c:pt>
                <c:pt idx="13">
                  <c:v>50.258193502555493</c:v>
                </c:pt>
                <c:pt idx="14">
                  <c:v>78.363206882237392</c:v>
                </c:pt>
                <c:pt idx="15">
                  <c:v>87.097961379478974</c:v>
                </c:pt>
                <c:pt idx="16">
                  <c:v>83.446030481626678</c:v>
                </c:pt>
                <c:pt idx="17">
                  <c:v>86.400347790358921</c:v>
                </c:pt>
                <c:pt idx="18">
                  <c:v>102.17460813713242</c:v>
                </c:pt>
                <c:pt idx="19">
                  <c:v>102.07549381402549</c:v>
                </c:pt>
                <c:pt idx="20">
                  <c:v>103.40713107637885</c:v>
                </c:pt>
                <c:pt idx="21">
                  <c:v>101.24077548455197</c:v>
                </c:pt>
                <c:pt idx="22">
                  <c:v>94.266839231336832</c:v>
                </c:pt>
                <c:pt idx="23">
                  <c:v>88.936175567177827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'10 JUILLET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'10 JUILLET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JUILLET 23 '!$I$9:$I$32</c:f>
              <c:numCache>
                <c:formatCode>0.00</c:formatCode>
                <c:ptCount val="24"/>
                <c:pt idx="0">
                  <c:v>-12.245245896600579</c:v>
                </c:pt>
                <c:pt idx="1">
                  <c:v>-12.321789720661499</c:v>
                </c:pt>
                <c:pt idx="2">
                  <c:v>-12.851478759049417</c:v>
                </c:pt>
                <c:pt idx="3">
                  <c:v>-12.558858274310765</c:v>
                </c:pt>
                <c:pt idx="4">
                  <c:v>-12.40071540405183</c:v>
                </c:pt>
                <c:pt idx="5">
                  <c:v>-12.58611869155542</c:v>
                </c:pt>
                <c:pt idx="6">
                  <c:v>-12.535832916333757</c:v>
                </c:pt>
                <c:pt idx="7">
                  <c:v>-12.046223774009324</c:v>
                </c:pt>
                <c:pt idx="8">
                  <c:v>-6.836836699674083</c:v>
                </c:pt>
                <c:pt idx="9">
                  <c:v>-7.697668022553521</c:v>
                </c:pt>
                <c:pt idx="10">
                  <c:v>-9.6885784377527635</c:v>
                </c:pt>
                <c:pt idx="11">
                  <c:v>-7.9313295820608607</c:v>
                </c:pt>
                <c:pt idx="12">
                  <c:v>-9.4936391669607687</c:v>
                </c:pt>
                <c:pt idx="13">
                  <c:v>-7.0219079730503369</c:v>
                </c:pt>
                <c:pt idx="14">
                  <c:v>-10.80325463869243</c:v>
                </c:pt>
                <c:pt idx="15">
                  <c:v>-10.203529123991167</c:v>
                </c:pt>
                <c:pt idx="16">
                  <c:v>-6.7160036921706032</c:v>
                </c:pt>
                <c:pt idx="17">
                  <c:v>-6.9143625772694035</c:v>
                </c:pt>
                <c:pt idx="18">
                  <c:v>-7.9746994405586253</c:v>
                </c:pt>
                <c:pt idx="19">
                  <c:v>-5.8789482173783387</c:v>
                </c:pt>
                <c:pt idx="20">
                  <c:v>-8.1540774894550978</c:v>
                </c:pt>
                <c:pt idx="21">
                  <c:v>-8.2405354072999941</c:v>
                </c:pt>
                <c:pt idx="22">
                  <c:v>-8.6768830590915265</c:v>
                </c:pt>
                <c:pt idx="23">
                  <c:v>-8.9820508187299097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'10 JUILLET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'10 JUILLET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JUILLET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2.8</c:v>
                </c:pt>
                <c:pt idx="7">
                  <c:v>8.9</c:v>
                </c:pt>
                <c:pt idx="8">
                  <c:v>7.8</c:v>
                </c:pt>
                <c:pt idx="9">
                  <c:v>13.7</c:v>
                </c:pt>
                <c:pt idx="10">
                  <c:v>17.100000000000001</c:v>
                </c:pt>
                <c:pt idx="11">
                  <c:v>5</c:v>
                </c:pt>
                <c:pt idx="12">
                  <c:v>10.8</c:v>
                </c:pt>
                <c:pt idx="13">
                  <c:v>15.4</c:v>
                </c:pt>
                <c:pt idx="14">
                  <c:v>10.6</c:v>
                </c:pt>
                <c:pt idx="15">
                  <c:v>5.5</c:v>
                </c:pt>
                <c:pt idx="16">
                  <c:v>2.8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'10 JUILLET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'10 JUILLET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'10 JUILLET 23 '!$P$9:$P$32</c:f>
              <c:numCache>
                <c:formatCode>0.00</c:formatCode>
                <c:ptCount val="24"/>
                <c:pt idx="0">
                  <c:v>18.02</c:v>
                </c:pt>
                <c:pt idx="1">
                  <c:v>17.91</c:v>
                </c:pt>
                <c:pt idx="2">
                  <c:v>18.29</c:v>
                </c:pt>
                <c:pt idx="3">
                  <c:v>18.190000000000001</c:v>
                </c:pt>
                <c:pt idx="4">
                  <c:v>18.12</c:v>
                </c:pt>
                <c:pt idx="5">
                  <c:v>18.12</c:v>
                </c:pt>
                <c:pt idx="6">
                  <c:v>18.14</c:v>
                </c:pt>
                <c:pt idx="7">
                  <c:v>18.399999999999999</c:v>
                </c:pt>
                <c:pt idx="8">
                  <c:v>13.71</c:v>
                </c:pt>
                <c:pt idx="9">
                  <c:v>13.95</c:v>
                </c:pt>
                <c:pt idx="10">
                  <c:v>16.14</c:v>
                </c:pt>
                <c:pt idx="11">
                  <c:v>13.95</c:v>
                </c:pt>
                <c:pt idx="12">
                  <c:v>15.95</c:v>
                </c:pt>
                <c:pt idx="13">
                  <c:v>13.15</c:v>
                </c:pt>
                <c:pt idx="14">
                  <c:v>17.510000000000002</c:v>
                </c:pt>
                <c:pt idx="15">
                  <c:v>16.87</c:v>
                </c:pt>
                <c:pt idx="16">
                  <c:v>13.49</c:v>
                </c:pt>
                <c:pt idx="17">
                  <c:v>13.68</c:v>
                </c:pt>
                <c:pt idx="18">
                  <c:v>16.18</c:v>
                </c:pt>
                <c:pt idx="19">
                  <c:v>13.96</c:v>
                </c:pt>
                <c:pt idx="20">
                  <c:v>16.12</c:v>
                </c:pt>
                <c:pt idx="21">
                  <c:v>15.98</c:v>
                </c:pt>
                <c:pt idx="22">
                  <c:v>15.93</c:v>
                </c:pt>
                <c:pt idx="23">
                  <c:v>15.81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'10 JUILLET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'10 JUILLET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'10 JUILLET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'10 JUILLET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'10 JUILLET 23 '!$AJ$9:$AJ$32</c:f>
              <c:numCache>
                <c:formatCode>0.00</c:formatCode>
                <c:ptCount val="24"/>
                <c:pt idx="0">
                  <c:v>60.54673701318373</c:v>
                </c:pt>
                <c:pt idx="1">
                  <c:v>60.694302000628362</c:v>
                </c:pt>
                <c:pt idx="2">
                  <c:v>57.351170141780294</c:v>
                </c:pt>
                <c:pt idx="3">
                  <c:v>62.057929492522852</c:v>
                </c:pt>
                <c:pt idx="4">
                  <c:v>66.588968563070182</c:v>
                </c:pt>
                <c:pt idx="5">
                  <c:v>63.340054602498547</c:v>
                </c:pt>
                <c:pt idx="6">
                  <c:v>64.800624689507899</c:v>
                </c:pt>
                <c:pt idx="7">
                  <c:v>71.291511651449326</c:v>
                </c:pt>
                <c:pt idx="8">
                  <c:v>69.520284541220406</c:v>
                </c:pt>
                <c:pt idx="9">
                  <c:v>70.712718297783326</c:v>
                </c:pt>
                <c:pt idx="10">
                  <c:v>66.783859450485735</c:v>
                </c:pt>
                <c:pt idx="11">
                  <c:v>68.402577294112518</c:v>
                </c:pt>
                <c:pt idx="12">
                  <c:v>77.916255708003646</c:v>
                </c:pt>
                <c:pt idx="13">
                  <c:v>67.273714470494838</c:v>
                </c:pt>
                <c:pt idx="14">
                  <c:v>73.240047756454999</c:v>
                </c:pt>
                <c:pt idx="15">
                  <c:v>69.265567744512197</c:v>
                </c:pt>
                <c:pt idx="16">
                  <c:v>74.479973210543932</c:v>
                </c:pt>
                <c:pt idx="17">
                  <c:v>75.094014786910492</c:v>
                </c:pt>
                <c:pt idx="18">
                  <c:v>95.770091303426213</c:v>
                </c:pt>
                <c:pt idx="19">
                  <c:v>92.723454403352832</c:v>
                </c:pt>
                <c:pt idx="20">
                  <c:v>88.476946413076234</c:v>
                </c:pt>
                <c:pt idx="21">
                  <c:v>84.90975992274798</c:v>
                </c:pt>
                <c:pt idx="22">
                  <c:v>79.570043827754674</c:v>
                </c:pt>
                <c:pt idx="23">
                  <c:v>74.135875251552093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'10 JUILLET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'10 JUILLET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'10 JUILLET 23 '!$AL$9:$AL$32</c:f>
              <c:numCache>
                <c:formatCode>0.00</c:formatCode>
                <c:ptCount val="24"/>
                <c:pt idx="0">
                  <c:v>75.858508883416846</c:v>
                </c:pt>
                <c:pt idx="1">
                  <c:v>70.987487720033144</c:v>
                </c:pt>
                <c:pt idx="2">
                  <c:v>70.540308617269133</c:v>
                </c:pt>
                <c:pt idx="3">
                  <c:v>70.710928781787914</c:v>
                </c:pt>
                <c:pt idx="4">
                  <c:v>68.411746840981635</c:v>
                </c:pt>
                <c:pt idx="5">
                  <c:v>66.966064089056857</c:v>
                </c:pt>
                <c:pt idx="6">
                  <c:v>67.285208226825844</c:v>
                </c:pt>
                <c:pt idx="7">
                  <c:v>79.774712122559976</c:v>
                </c:pt>
                <c:pt idx="8">
                  <c:v>94.696552158453684</c:v>
                </c:pt>
                <c:pt idx="9">
                  <c:v>77.7849497247702</c:v>
                </c:pt>
                <c:pt idx="10">
                  <c:v>86.754718987266983</c:v>
                </c:pt>
                <c:pt idx="11">
                  <c:v>74.178752287948356</c:v>
                </c:pt>
                <c:pt idx="12">
                  <c:v>75.747383458957103</c:v>
                </c:pt>
                <c:pt idx="13">
                  <c:v>78.078193502555493</c:v>
                </c:pt>
                <c:pt idx="14">
                  <c:v>86.763206882237398</c:v>
                </c:pt>
                <c:pt idx="15">
                  <c:v>89.717961379478979</c:v>
                </c:pt>
                <c:pt idx="16">
                  <c:v>87.22603048162668</c:v>
                </c:pt>
                <c:pt idx="17">
                  <c:v>86.400347790358921</c:v>
                </c:pt>
                <c:pt idx="18">
                  <c:v>102.17460813713242</c:v>
                </c:pt>
                <c:pt idx="19">
                  <c:v>102.07549381402549</c:v>
                </c:pt>
                <c:pt idx="20">
                  <c:v>103.40713107637885</c:v>
                </c:pt>
                <c:pt idx="21">
                  <c:v>101.24077548455197</c:v>
                </c:pt>
                <c:pt idx="22">
                  <c:v>94.266839231336832</c:v>
                </c:pt>
                <c:pt idx="23">
                  <c:v>88.936175567177827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P25" zoomScale="85" zoomScaleNormal="85" zoomScaleSheetLayoutView="85" workbookViewId="0">
      <selection activeCell="S69" sqref="S6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100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45117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88</v>
      </c>
      <c r="AG4" s="209"/>
      <c r="AH4" s="209"/>
      <c r="AI4" s="209"/>
      <c r="AJ4" s="187" t="s">
        <v>101</v>
      </c>
      <c r="AK4" s="188"/>
      <c r="AL4" s="187" t="s">
        <v>102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89</v>
      </c>
      <c r="S6" s="194"/>
      <c r="T6" s="194"/>
      <c r="U6" s="194"/>
      <c r="V6" s="194"/>
      <c r="W6" s="194"/>
      <c r="X6" s="194"/>
      <c r="Y6" s="194"/>
      <c r="Z6" s="193" t="s">
        <v>90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87</v>
      </c>
      <c r="Y7" s="160"/>
      <c r="Z7" s="144" t="s">
        <v>3</v>
      </c>
      <c r="AA7" s="158"/>
      <c r="AB7" s="158"/>
      <c r="AC7" s="145"/>
      <c r="AD7" s="150" t="s">
        <v>87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91.5</v>
      </c>
      <c r="C9" s="51">
        <f t="shared" ref="C9:C32" si="0">AK9-AE9</f>
        <v>15.080992541528943</v>
      </c>
      <c r="D9" s="52">
        <f t="shared" ref="D9:D32" si="1">AM9-Y9</f>
        <v>69.849018737773221</v>
      </c>
      <c r="E9" s="59">
        <f t="shared" ref="E9:E32" si="2">(AG9+AI9)-Q9</f>
        <v>6.569988720697836</v>
      </c>
      <c r="F9" s="76">
        <v>124.16</v>
      </c>
      <c r="G9" s="52">
        <f t="shared" ref="G9:G32" si="3">AJ9-AD9</f>
        <v>60.54673701318373</v>
      </c>
      <c r="H9" s="52">
        <f t="shared" ref="H9:H32" si="4">AL9-X9</f>
        <v>75.858508883416846</v>
      </c>
      <c r="I9" s="53">
        <f t="shared" ref="I9:I32" si="5">(AH9+AF9)-P9</f>
        <v>-12.245245896600579</v>
      </c>
      <c r="J9" s="58">
        <v>18.02</v>
      </c>
      <c r="K9" s="84">
        <v>0</v>
      </c>
      <c r="L9" s="67">
        <f>'[1]Exploitation '!M78</f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18.02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43.56</v>
      </c>
      <c r="V9" s="68">
        <v>0</v>
      </c>
      <c r="W9" s="90">
        <v>0</v>
      </c>
      <c r="X9" s="94">
        <f>R9+T9+V9</f>
        <v>0</v>
      </c>
      <c r="Y9" s="95">
        <f>S9+U9+W9</f>
        <v>43.56</v>
      </c>
      <c r="Z9" s="91">
        <v>0</v>
      </c>
      <c r="AA9" s="84">
        <v>0</v>
      </c>
      <c r="AB9" s="84">
        <v>0</v>
      </c>
      <c r="AC9" s="84">
        <v>93.2</v>
      </c>
      <c r="AD9" s="96">
        <f>Z9+AB9</f>
        <v>0</v>
      </c>
      <c r="AE9" s="52">
        <f>AA9+AC9</f>
        <v>93.2</v>
      </c>
      <c r="AF9" s="116">
        <v>0.38555672043010702</v>
      </c>
      <c r="AG9" s="117">
        <v>0.18370873655914</v>
      </c>
      <c r="AH9" s="54">
        <f t="shared" ref="AH9:AH32" si="6">(F9+P9+X9+AD9)-(AJ9+AL9+AF9)</f>
        <v>5.3891973829693143</v>
      </c>
      <c r="AI9" s="63">
        <f t="shared" ref="AI9:AI32" si="7">(B9+Q9+Y9+AE9)-(AM9+AK9+AG9)</f>
        <v>6.3862799841386959</v>
      </c>
      <c r="AJ9" s="64">
        <v>60.54673701318373</v>
      </c>
      <c r="AK9" s="61">
        <v>108.28099254152895</v>
      </c>
      <c r="AL9" s="66">
        <v>75.858508883416846</v>
      </c>
      <c r="AM9" s="61">
        <v>113.40901873777322</v>
      </c>
      <c r="AS9" s="121"/>
      <c r="BA9" s="42"/>
      <c r="BB9" s="42"/>
    </row>
    <row r="10" spans="1:54" ht="15.75" x14ac:dyDescent="0.25">
      <c r="A10" s="25">
        <v>2</v>
      </c>
      <c r="B10" s="69">
        <v>91.46</v>
      </c>
      <c r="C10" s="51">
        <f t="shared" si="0"/>
        <v>10.258056178281606</v>
      </c>
      <c r="D10" s="52">
        <f t="shared" si="1"/>
        <v>74.638954943193326</v>
      </c>
      <c r="E10" s="59">
        <f t="shared" si="2"/>
        <v>6.5629888785250614</v>
      </c>
      <c r="F10" s="68">
        <v>119.36</v>
      </c>
      <c r="G10" s="52">
        <f t="shared" si="3"/>
        <v>60.694302000628362</v>
      </c>
      <c r="H10" s="52">
        <f t="shared" si="4"/>
        <v>70.987487720033144</v>
      </c>
      <c r="I10" s="53">
        <f t="shared" si="5"/>
        <v>-12.321789720661499</v>
      </c>
      <c r="J10" s="58">
        <v>17.91</v>
      </c>
      <c r="K10" s="81">
        <v>0</v>
      </c>
      <c r="L10" s="67">
        <f>'[1]Exploitation '!M79</f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17.91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43.83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43.83</v>
      </c>
      <c r="Z10" s="91">
        <v>0</v>
      </c>
      <c r="AA10" s="84">
        <v>0</v>
      </c>
      <c r="AB10" s="84">
        <v>0</v>
      </c>
      <c r="AC10" s="84">
        <v>92.72</v>
      </c>
      <c r="AD10" s="96">
        <f t="shared" ref="AD10:AD32" si="12">Z10+AB10</f>
        <v>0</v>
      </c>
      <c r="AE10" s="52">
        <f t="shared" ref="AE10:AE32" si="13">AA10+AC10</f>
        <v>92.72</v>
      </c>
      <c r="AF10" s="118">
        <v>0.38555672043010702</v>
      </c>
      <c r="AG10" s="117">
        <v>0.18370873655914</v>
      </c>
      <c r="AH10" s="54">
        <f t="shared" si="6"/>
        <v>5.2026535589083949</v>
      </c>
      <c r="AI10" s="63">
        <f t="shared" si="7"/>
        <v>6.3792801419659213</v>
      </c>
      <c r="AJ10" s="64">
        <v>60.694302000628362</v>
      </c>
      <c r="AK10" s="61">
        <v>102.97805617828161</v>
      </c>
      <c r="AL10" s="66">
        <v>70.987487720033144</v>
      </c>
      <c r="AM10" s="61">
        <v>118.46895494319332</v>
      </c>
      <c r="AS10" s="121"/>
      <c r="BA10" s="42"/>
      <c r="BB10" s="42"/>
    </row>
    <row r="11" spans="1:54" ht="15" customHeight="1" x14ac:dyDescent="0.25">
      <c r="A11" s="25">
        <v>3</v>
      </c>
      <c r="B11" s="69">
        <v>80.260000000000005</v>
      </c>
      <c r="C11" s="51">
        <f t="shared" si="0"/>
        <v>5.6016256129486095</v>
      </c>
      <c r="D11" s="52">
        <f t="shared" si="1"/>
        <v>68.368939057215215</v>
      </c>
      <c r="E11" s="59">
        <f t="shared" si="2"/>
        <v>6.2894353298361807</v>
      </c>
      <c r="F11" s="68">
        <v>115.04</v>
      </c>
      <c r="G11" s="52">
        <f t="shared" si="3"/>
        <v>57.351170141780294</v>
      </c>
      <c r="H11" s="52">
        <f t="shared" si="4"/>
        <v>70.540308617269133</v>
      </c>
      <c r="I11" s="53">
        <f t="shared" si="5"/>
        <v>-12.851478759049417</v>
      </c>
      <c r="J11" s="58">
        <v>18.29</v>
      </c>
      <c r="K11" s="81">
        <v>0</v>
      </c>
      <c r="L11" s="67">
        <f>'[1]Exploitation '!M80</f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18.29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44.56</v>
      </c>
      <c r="V11" s="84">
        <v>0</v>
      </c>
      <c r="W11" s="84">
        <v>0</v>
      </c>
      <c r="X11" s="94">
        <f t="shared" si="10"/>
        <v>0</v>
      </c>
      <c r="Y11" s="95">
        <f t="shared" si="11"/>
        <v>44.56</v>
      </c>
      <c r="Z11" s="91">
        <v>0</v>
      </c>
      <c r="AA11" s="84">
        <v>0</v>
      </c>
      <c r="AB11" s="84">
        <v>0</v>
      </c>
      <c r="AC11" s="84">
        <v>93.42</v>
      </c>
      <c r="AD11" s="96">
        <f t="shared" si="12"/>
        <v>0</v>
      </c>
      <c r="AE11" s="52">
        <f t="shared" si="13"/>
        <v>93.42</v>
      </c>
      <c r="AF11" s="118">
        <v>0.38555672043010702</v>
      </c>
      <c r="AG11" s="117">
        <v>0.18370873655914</v>
      </c>
      <c r="AH11" s="54">
        <f t="shared" si="6"/>
        <v>5.0529645205204758</v>
      </c>
      <c r="AI11" s="63">
        <f t="shared" si="7"/>
        <v>6.1057265932770406</v>
      </c>
      <c r="AJ11" s="64">
        <v>57.351170141780294</v>
      </c>
      <c r="AK11" s="61">
        <v>99.021625612948611</v>
      </c>
      <c r="AL11" s="66">
        <v>70.540308617269133</v>
      </c>
      <c r="AM11" s="61">
        <v>112.92893905721522</v>
      </c>
      <c r="AS11" s="121"/>
      <c r="BA11" s="42"/>
      <c r="BB11" s="42"/>
    </row>
    <row r="12" spans="1:54" ht="15" customHeight="1" x14ac:dyDescent="0.25">
      <c r="A12" s="25">
        <v>4</v>
      </c>
      <c r="B12" s="69">
        <v>84.02</v>
      </c>
      <c r="C12" s="51">
        <f t="shared" si="0"/>
        <v>3.9279807300575698</v>
      </c>
      <c r="D12" s="52">
        <f t="shared" si="1"/>
        <v>73.709626196236854</v>
      </c>
      <c r="E12" s="59">
        <f t="shared" si="2"/>
        <v>6.3823930737055719</v>
      </c>
      <c r="F12" s="68">
        <v>120.21</v>
      </c>
      <c r="G12" s="52">
        <f t="shared" si="3"/>
        <v>62.057929492522852</v>
      </c>
      <c r="H12" s="52">
        <f t="shared" si="4"/>
        <v>70.710928781787914</v>
      </c>
      <c r="I12" s="53">
        <f t="shared" si="5"/>
        <v>-12.558858274310765</v>
      </c>
      <c r="J12" s="58">
        <v>18.190000000000001</v>
      </c>
      <c r="K12" s="81">
        <v>0</v>
      </c>
      <c r="L12" s="67">
        <f>'[1]Exploitation '!M81</f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18.190000000000001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44.64</v>
      </c>
      <c r="V12" s="84">
        <v>0</v>
      </c>
      <c r="W12" s="84">
        <v>0</v>
      </c>
      <c r="X12" s="94">
        <f t="shared" si="10"/>
        <v>0</v>
      </c>
      <c r="Y12" s="95">
        <f t="shared" si="11"/>
        <v>44.64</v>
      </c>
      <c r="Z12" s="91">
        <v>0</v>
      </c>
      <c r="AA12" s="84">
        <v>0</v>
      </c>
      <c r="AB12" s="84">
        <v>0</v>
      </c>
      <c r="AC12" s="84">
        <v>92.9</v>
      </c>
      <c r="AD12" s="96">
        <f t="shared" si="12"/>
        <v>0</v>
      </c>
      <c r="AE12" s="52">
        <f t="shared" si="13"/>
        <v>92.9</v>
      </c>
      <c r="AF12" s="118">
        <v>0.38555672043010702</v>
      </c>
      <c r="AG12" s="117">
        <v>0.18370873655914</v>
      </c>
      <c r="AH12" s="54">
        <f t="shared" si="6"/>
        <v>5.2455850052591302</v>
      </c>
      <c r="AI12" s="63">
        <f t="shared" si="7"/>
        <v>6.1986843371464317</v>
      </c>
      <c r="AJ12" s="64">
        <v>62.057929492522852</v>
      </c>
      <c r="AK12" s="61">
        <v>96.827980730057575</v>
      </c>
      <c r="AL12" s="66">
        <v>70.710928781787914</v>
      </c>
      <c r="AM12" s="61">
        <v>118.34962619623685</v>
      </c>
      <c r="AS12" s="121"/>
      <c r="BA12" s="42"/>
      <c r="BB12" s="42"/>
    </row>
    <row r="13" spans="1:54" ht="15.75" x14ac:dyDescent="0.25">
      <c r="A13" s="25">
        <v>5</v>
      </c>
      <c r="B13" s="69">
        <v>98.68</v>
      </c>
      <c r="C13" s="51">
        <f t="shared" si="0"/>
        <v>8.859844184254996</v>
      </c>
      <c r="D13" s="52">
        <f t="shared" si="1"/>
        <v>83.718315717023387</v>
      </c>
      <c r="E13" s="59">
        <f t="shared" si="2"/>
        <v>6.1018400987216523</v>
      </c>
      <c r="F13" s="68">
        <v>122.6</v>
      </c>
      <c r="G13" s="52">
        <f t="shared" si="3"/>
        <v>66.588968563070182</v>
      </c>
      <c r="H13" s="52">
        <f t="shared" si="4"/>
        <v>68.411746840981635</v>
      </c>
      <c r="I13" s="53">
        <f t="shared" si="5"/>
        <v>-12.40071540405183</v>
      </c>
      <c r="J13" s="58">
        <v>18.12</v>
      </c>
      <c r="K13" s="81">
        <v>0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18.12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22.73</v>
      </c>
      <c r="V13" s="84">
        <v>0</v>
      </c>
      <c r="W13" s="84">
        <v>0</v>
      </c>
      <c r="X13" s="94">
        <f t="shared" si="10"/>
        <v>0</v>
      </c>
      <c r="Y13" s="95">
        <f t="shared" si="11"/>
        <v>22.73</v>
      </c>
      <c r="Z13" s="91">
        <v>0</v>
      </c>
      <c r="AA13" s="84">
        <v>0</v>
      </c>
      <c r="AB13" s="84">
        <v>0</v>
      </c>
      <c r="AC13" s="84">
        <v>90.13</v>
      </c>
      <c r="AD13" s="96">
        <f t="shared" si="12"/>
        <v>0</v>
      </c>
      <c r="AE13" s="52">
        <f t="shared" si="13"/>
        <v>90.13</v>
      </c>
      <c r="AF13" s="118">
        <v>0.38555672043010702</v>
      </c>
      <c r="AG13" s="117">
        <v>0.18370873655914</v>
      </c>
      <c r="AH13" s="54">
        <f t="shared" si="6"/>
        <v>5.3337278755180648</v>
      </c>
      <c r="AI13" s="63">
        <f t="shared" si="7"/>
        <v>5.9181313621625122</v>
      </c>
      <c r="AJ13" s="64">
        <v>66.588968563070182</v>
      </c>
      <c r="AK13" s="61">
        <v>98.989844184254991</v>
      </c>
      <c r="AL13" s="66">
        <v>68.411746840981635</v>
      </c>
      <c r="AM13" s="61">
        <v>106.44831571702339</v>
      </c>
      <c r="AS13" s="121"/>
      <c r="BA13" s="42"/>
      <c r="BB13" s="42"/>
    </row>
    <row r="14" spans="1:54" ht="15.75" customHeight="1" x14ac:dyDescent="0.25">
      <c r="A14" s="25">
        <v>6</v>
      </c>
      <c r="B14" s="69">
        <v>83.039999999999992</v>
      </c>
      <c r="C14" s="51">
        <f t="shared" si="0"/>
        <v>5.648747925389543</v>
      </c>
      <c r="D14" s="52">
        <f t="shared" si="1"/>
        <v>71.257772801277042</v>
      </c>
      <c r="E14" s="59">
        <f t="shared" si="2"/>
        <v>6.1334792733334211</v>
      </c>
      <c r="F14" s="68">
        <v>116.69</v>
      </c>
      <c r="G14" s="52">
        <f t="shared" si="3"/>
        <v>62.640054602498545</v>
      </c>
      <c r="H14" s="52">
        <f t="shared" si="4"/>
        <v>66.636064089056859</v>
      </c>
      <c r="I14" s="53">
        <f t="shared" si="5"/>
        <v>-12.58611869155542</v>
      </c>
      <c r="J14" s="58">
        <v>18.12</v>
      </c>
      <c r="K14" s="81">
        <v>0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18.12</v>
      </c>
      <c r="Q14" s="82">
        <f t="shared" si="9"/>
        <v>0</v>
      </c>
      <c r="R14" s="91">
        <v>0.33</v>
      </c>
      <c r="S14" s="84">
        <v>0</v>
      </c>
      <c r="T14" s="84">
        <v>0</v>
      </c>
      <c r="U14" s="84">
        <v>38.93</v>
      </c>
      <c r="V14" s="84">
        <v>0</v>
      </c>
      <c r="W14" s="84">
        <v>0</v>
      </c>
      <c r="X14" s="94">
        <f t="shared" si="10"/>
        <v>0.33</v>
      </c>
      <c r="Y14" s="95">
        <f t="shared" si="11"/>
        <v>38.93</v>
      </c>
      <c r="Z14" s="91">
        <v>0.7</v>
      </c>
      <c r="AA14" s="84">
        <v>0</v>
      </c>
      <c r="AB14" s="84">
        <v>0</v>
      </c>
      <c r="AC14" s="84">
        <v>90.7</v>
      </c>
      <c r="AD14" s="96">
        <f t="shared" si="12"/>
        <v>0.7</v>
      </c>
      <c r="AE14" s="52">
        <f t="shared" si="13"/>
        <v>90.7</v>
      </c>
      <c r="AF14" s="118">
        <v>0.38555672043010702</v>
      </c>
      <c r="AG14" s="117">
        <v>0.18370873655914</v>
      </c>
      <c r="AH14" s="54">
        <f t="shared" si="6"/>
        <v>5.148324588014475</v>
      </c>
      <c r="AI14" s="63">
        <f t="shared" si="7"/>
        <v>5.949770536774281</v>
      </c>
      <c r="AJ14" s="64">
        <v>63.340054602498547</v>
      </c>
      <c r="AK14" s="61">
        <v>96.348747925389546</v>
      </c>
      <c r="AL14" s="66">
        <v>66.966064089056857</v>
      </c>
      <c r="AM14" s="61">
        <v>110.18777280127705</v>
      </c>
      <c r="AS14" s="121"/>
      <c r="BA14" s="42"/>
      <c r="BB14" s="42"/>
    </row>
    <row r="15" spans="1:54" ht="15.75" x14ac:dyDescent="0.25">
      <c r="A15" s="25">
        <v>7</v>
      </c>
      <c r="B15" s="69">
        <v>88.97</v>
      </c>
      <c r="C15" s="51">
        <f t="shared" si="0"/>
        <v>12.438147334339803</v>
      </c>
      <c r="D15" s="52">
        <f t="shared" si="1"/>
        <v>70.014782743137289</v>
      </c>
      <c r="E15" s="59">
        <f t="shared" si="2"/>
        <v>6.5170699225229214</v>
      </c>
      <c r="F15" s="68">
        <v>114.86</v>
      </c>
      <c r="G15" s="52">
        <f t="shared" si="3"/>
        <v>62.000624689507902</v>
      </c>
      <c r="H15" s="52">
        <f t="shared" si="4"/>
        <v>65.395208226825844</v>
      </c>
      <c r="I15" s="53">
        <f t="shared" si="5"/>
        <v>-12.535832916333757</v>
      </c>
      <c r="J15" s="58">
        <v>18.14</v>
      </c>
      <c r="K15" s="81">
        <v>0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18.14</v>
      </c>
      <c r="Q15" s="82">
        <f t="shared" si="9"/>
        <v>0</v>
      </c>
      <c r="R15" s="91">
        <v>1.8900000000000001</v>
      </c>
      <c r="S15" s="84">
        <v>0</v>
      </c>
      <c r="T15" s="84">
        <v>0</v>
      </c>
      <c r="U15" s="84">
        <v>44.86</v>
      </c>
      <c r="V15" s="84">
        <v>0</v>
      </c>
      <c r="W15" s="84">
        <v>0</v>
      </c>
      <c r="X15" s="94">
        <f t="shared" si="10"/>
        <v>1.8900000000000001</v>
      </c>
      <c r="Y15" s="95">
        <f t="shared" si="11"/>
        <v>44.86</v>
      </c>
      <c r="Z15" s="91">
        <v>2.8</v>
      </c>
      <c r="AA15" s="84">
        <v>0</v>
      </c>
      <c r="AB15" s="84">
        <v>0</v>
      </c>
      <c r="AC15" s="84">
        <v>92.54</v>
      </c>
      <c r="AD15" s="96">
        <f t="shared" si="12"/>
        <v>2.8</v>
      </c>
      <c r="AE15" s="52">
        <f t="shared" si="13"/>
        <v>92.54</v>
      </c>
      <c r="AF15" s="118">
        <v>0.38555672043010702</v>
      </c>
      <c r="AG15" s="117">
        <v>0.18370873655914</v>
      </c>
      <c r="AH15" s="54">
        <f t="shared" si="6"/>
        <v>5.218610363236138</v>
      </c>
      <c r="AI15" s="63">
        <f t="shared" si="7"/>
        <v>6.3333611859637813</v>
      </c>
      <c r="AJ15" s="64">
        <v>64.800624689507899</v>
      </c>
      <c r="AK15" s="61">
        <v>104.97814733433981</v>
      </c>
      <c r="AL15" s="66">
        <v>67.285208226825844</v>
      </c>
      <c r="AM15" s="61">
        <v>114.87478274313729</v>
      </c>
      <c r="AS15" s="121"/>
      <c r="BA15" s="42"/>
      <c r="BB15" s="42"/>
    </row>
    <row r="16" spans="1:54" ht="15.75" x14ac:dyDescent="0.25">
      <c r="A16" s="25">
        <v>8</v>
      </c>
      <c r="B16" s="69">
        <v>114.68</v>
      </c>
      <c r="C16" s="51">
        <f t="shared" si="0"/>
        <v>26.01917798746338</v>
      </c>
      <c r="D16" s="52">
        <f t="shared" si="1"/>
        <v>81.452166368416471</v>
      </c>
      <c r="E16" s="59">
        <f t="shared" si="2"/>
        <v>7.2086556441201424</v>
      </c>
      <c r="F16" s="68">
        <v>121.23</v>
      </c>
      <c r="G16" s="52">
        <f t="shared" si="3"/>
        <v>62.391511651449328</v>
      </c>
      <c r="H16" s="52">
        <f t="shared" si="4"/>
        <v>70.884712122559975</v>
      </c>
      <c r="I16" s="53">
        <f t="shared" si="5"/>
        <v>-12.046223774009324</v>
      </c>
      <c r="J16" s="58">
        <v>18.399999999999999</v>
      </c>
      <c r="K16" s="81">
        <v>0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18.399999999999999</v>
      </c>
      <c r="Q16" s="82">
        <f t="shared" si="9"/>
        <v>0</v>
      </c>
      <c r="R16" s="91">
        <v>8.89</v>
      </c>
      <c r="S16" s="84">
        <v>0</v>
      </c>
      <c r="T16" s="84">
        <v>0</v>
      </c>
      <c r="U16" s="84">
        <v>43.98</v>
      </c>
      <c r="V16" s="84">
        <v>0</v>
      </c>
      <c r="W16" s="84">
        <v>0</v>
      </c>
      <c r="X16" s="94">
        <f t="shared" si="10"/>
        <v>8.89</v>
      </c>
      <c r="Y16" s="95">
        <f t="shared" si="11"/>
        <v>43.98</v>
      </c>
      <c r="Z16" s="91">
        <v>8.9</v>
      </c>
      <c r="AA16" s="84">
        <v>0</v>
      </c>
      <c r="AB16" s="84">
        <v>0</v>
      </c>
      <c r="AC16" s="84">
        <v>92.41</v>
      </c>
      <c r="AD16" s="96">
        <f t="shared" si="12"/>
        <v>8.9</v>
      </c>
      <c r="AE16" s="52">
        <f t="shared" si="13"/>
        <v>92.41</v>
      </c>
      <c r="AF16" s="118">
        <v>0.38555672043010702</v>
      </c>
      <c r="AG16" s="117">
        <v>0.18370873655914</v>
      </c>
      <c r="AH16" s="54">
        <f t="shared" si="6"/>
        <v>5.9682195055605689</v>
      </c>
      <c r="AI16" s="63">
        <f t="shared" si="7"/>
        <v>7.0249469075610023</v>
      </c>
      <c r="AJ16" s="64">
        <v>71.291511651449326</v>
      </c>
      <c r="AK16" s="61">
        <v>118.42917798746338</v>
      </c>
      <c r="AL16" s="66">
        <v>79.774712122559976</v>
      </c>
      <c r="AM16" s="61">
        <v>125.43216636841646</v>
      </c>
      <c r="AS16" s="121"/>
      <c r="BA16" s="42"/>
      <c r="BB16" s="42"/>
    </row>
    <row r="17" spans="1:54" ht="15.75" x14ac:dyDescent="0.25">
      <c r="A17" s="25">
        <v>9</v>
      </c>
      <c r="B17" s="69">
        <v>119.53</v>
      </c>
      <c r="C17" s="51">
        <f t="shared" si="0"/>
        <v>31.696603825000693</v>
      </c>
      <c r="D17" s="52">
        <f t="shared" si="1"/>
        <v>80.434063986196151</v>
      </c>
      <c r="E17" s="59">
        <f t="shared" si="2"/>
        <v>7.3993321888031574</v>
      </c>
      <c r="F17" s="68">
        <v>122.66</v>
      </c>
      <c r="G17" s="52">
        <f t="shared" si="3"/>
        <v>61.720284541220408</v>
      </c>
      <c r="H17" s="52">
        <f t="shared" si="4"/>
        <v>67.776552158453683</v>
      </c>
      <c r="I17" s="53">
        <f t="shared" si="5"/>
        <v>-6.836836699674083</v>
      </c>
      <c r="J17" s="58">
        <v>13.71</v>
      </c>
      <c r="K17" s="81">
        <v>0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13.71</v>
      </c>
      <c r="Q17" s="82">
        <f t="shared" si="9"/>
        <v>0</v>
      </c>
      <c r="R17" s="91">
        <v>26.92</v>
      </c>
      <c r="S17" s="84">
        <v>0</v>
      </c>
      <c r="T17" s="84">
        <v>0</v>
      </c>
      <c r="U17" s="84">
        <v>44.68</v>
      </c>
      <c r="V17" s="84">
        <v>0</v>
      </c>
      <c r="W17" s="84">
        <v>0</v>
      </c>
      <c r="X17" s="94">
        <f t="shared" si="10"/>
        <v>26.92</v>
      </c>
      <c r="Y17" s="95">
        <f t="shared" si="11"/>
        <v>44.68</v>
      </c>
      <c r="Z17" s="91">
        <v>7.8</v>
      </c>
      <c r="AA17" s="84">
        <v>0</v>
      </c>
      <c r="AB17" s="84">
        <v>0</v>
      </c>
      <c r="AC17" s="84">
        <v>93.67</v>
      </c>
      <c r="AD17" s="96">
        <f t="shared" si="12"/>
        <v>7.8</v>
      </c>
      <c r="AE17" s="52">
        <f t="shared" si="13"/>
        <v>93.67</v>
      </c>
      <c r="AF17" s="118">
        <v>0.38555672043010702</v>
      </c>
      <c r="AG17" s="117">
        <v>0.18370873655914</v>
      </c>
      <c r="AH17" s="54">
        <f t="shared" si="6"/>
        <v>6.4876065798958109</v>
      </c>
      <c r="AI17" s="63">
        <f t="shared" si="7"/>
        <v>7.2156234522440172</v>
      </c>
      <c r="AJ17" s="64">
        <v>69.520284541220406</v>
      </c>
      <c r="AK17" s="61">
        <v>125.36660382500069</v>
      </c>
      <c r="AL17" s="66">
        <v>94.696552158453684</v>
      </c>
      <c r="AM17" s="61">
        <v>125.11406398619616</v>
      </c>
      <c r="AS17" s="121"/>
      <c r="BA17" s="42"/>
      <c r="BB17" s="42"/>
    </row>
    <row r="18" spans="1:54" ht="15.75" x14ac:dyDescent="0.25">
      <c r="A18" s="25">
        <v>10</v>
      </c>
      <c r="B18" s="69">
        <v>129.53</v>
      </c>
      <c r="C18" s="51">
        <f t="shared" si="0"/>
        <v>37.200048098663814</v>
      </c>
      <c r="D18" s="52">
        <f t="shared" si="1"/>
        <v>84.684223916015299</v>
      </c>
      <c r="E18" s="59">
        <f t="shared" si="2"/>
        <v>7.6457279853208888</v>
      </c>
      <c r="F18" s="68">
        <v>109.53</v>
      </c>
      <c r="G18" s="52">
        <f t="shared" si="3"/>
        <v>57.012718297783323</v>
      </c>
      <c r="H18" s="52">
        <f t="shared" si="4"/>
        <v>60.2149497247702</v>
      </c>
      <c r="I18" s="53">
        <f t="shared" si="5"/>
        <v>-7.697668022553521</v>
      </c>
      <c r="J18" s="58">
        <v>13.95</v>
      </c>
      <c r="K18" s="81">
        <v>0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13.95</v>
      </c>
      <c r="Q18" s="82">
        <f t="shared" si="9"/>
        <v>0</v>
      </c>
      <c r="R18" s="91">
        <v>17.57</v>
      </c>
      <c r="S18" s="84">
        <v>0</v>
      </c>
      <c r="T18" s="84">
        <v>0</v>
      </c>
      <c r="U18" s="84">
        <v>42.56</v>
      </c>
      <c r="V18" s="84">
        <v>0</v>
      </c>
      <c r="W18" s="84">
        <v>0</v>
      </c>
      <c r="X18" s="94">
        <f t="shared" si="10"/>
        <v>17.57</v>
      </c>
      <c r="Y18" s="95">
        <f t="shared" si="11"/>
        <v>42.56</v>
      </c>
      <c r="Z18" s="91">
        <v>13.7</v>
      </c>
      <c r="AA18" s="84">
        <v>0</v>
      </c>
      <c r="AB18" s="84">
        <v>0</v>
      </c>
      <c r="AC18" s="84">
        <v>94.59</v>
      </c>
      <c r="AD18" s="96">
        <f t="shared" si="12"/>
        <v>13.7</v>
      </c>
      <c r="AE18" s="52">
        <f t="shared" si="13"/>
        <v>94.59</v>
      </c>
      <c r="AF18" s="118">
        <v>0.38555672043010702</v>
      </c>
      <c r="AG18" s="117">
        <v>0.18370873655914</v>
      </c>
      <c r="AH18" s="54">
        <f t="shared" si="6"/>
        <v>5.8667752570163714</v>
      </c>
      <c r="AI18" s="63">
        <f t="shared" si="7"/>
        <v>7.4620192487617487</v>
      </c>
      <c r="AJ18" s="64">
        <v>70.712718297783326</v>
      </c>
      <c r="AK18" s="61">
        <v>131.79004809866382</v>
      </c>
      <c r="AL18" s="66">
        <v>77.7849497247702</v>
      </c>
      <c r="AM18" s="61">
        <v>127.2442239160153</v>
      </c>
      <c r="AS18" s="121"/>
      <c r="BA18" s="42"/>
      <c r="BB18" s="42"/>
    </row>
    <row r="19" spans="1:54" ht="15.75" x14ac:dyDescent="0.25">
      <c r="A19" s="25">
        <v>11</v>
      </c>
      <c r="B19" s="69">
        <v>137.85</v>
      </c>
      <c r="C19" s="51">
        <f t="shared" si="0"/>
        <v>41.893811550301024</v>
      </c>
      <c r="D19" s="52">
        <f t="shared" si="1"/>
        <v>88.058744481309475</v>
      </c>
      <c r="E19" s="59">
        <f t="shared" si="2"/>
        <v>7.8974439683894389</v>
      </c>
      <c r="F19" s="68">
        <v>108.44</v>
      </c>
      <c r="G19" s="52">
        <f t="shared" si="3"/>
        <v>49.683859450485734</v>
      </c>
      <c r="H19" s="52">
        <f t="shared" si="4"/>
        <v>68.444718987266981</v>
      </c>
      <c r="I19" s="53">
        <f t="shared" si="5"/>
        <v>-9.6885784377527635</v>
      </c>
      <c r="J19" s="58">
        <v>16.14</v>
      </c>
      <c r="K19" s="81">
        <v>0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16.14</v>
      </c>
      <c r="Q19" s="82">
        <f t="shared" si="9"/>
        <v>0</v>
      </c>
      <c r="R19" s="91">
        <v>18.310000000000002</v>
      </c>
      <c r="S19" s="84">
        <v>0</v>
      </c>
      <c r="T19" s="84">
        <v>0</v>
      </c>
      <c r="U19" s="84">
        <v>43.54</v>
      </c>
      <c r="V19" s="84">
        <v>0</v>
      </c>
      <c r="W19" s="84">
        <v>0</v>
      </c>
      <c r="X19" s="94">
        <f t="shared" si="10"/>
        <v>18.310000000000002</v>
      </c>
      <c r="Y19" s="95">
        <f t="shared" si="11"/>
        <v>43.54</v>
      </c>
      <c r="Z19" s="91">
        <v>17.100000000000001</v>
      </c>
      <c r="AA19" s="84">
        <v>0</v>
      </c>
      <c r="AB19" s="84">
        <v>0</v>
      </c>
      <c r="AC19" s="84">
        <v>94.28</v>
      </c>
      <c r="AD19" s="96">
        <f t="shared" si="12"/>
        <v>17.100000000000001</v>
      </c>
      <c r="AE19" s="52">
        <f t="shared" si="13"/>
        <v>94.28</v>
      </c>
      <c r="AF19" s="118">
        <v>0.38555672043010702</v>
      </c>
      <c r="AG19" s="117">
        <v>0.18370873655914</v>
      </c>
      <c r="AH19" s="54">
        <f t="shared" si="6"/>
        <v>6.065864841817131</v>
      </c>
      <c r="AI19" s="63">
        <f t="shared" si="7"/>
        <v>7.7137352318302987</v>
      </c>
      <c r="AJ19" s="64">
        <v>66.783859450485735</v>
      </c>
      <c r="AK19" s="61">
        <v>136.17381155030102</v>
      </c>
      <c r="AL19" s="66">
        <v>86.754718987266983</v>
      </c>
      <c r="AM19" s="61">
        <v>131.59874448130947</v>
      </c>
      <c r="AS19" s="121"/>
      <c r="BA19" s="42"/>
      <c r="BB19" s="42"/>
    </row>
    <row r="20" spans="1:54" ht="15.75" x14ac:dyDescent="0.25">
      <c r="A20" s="25">
        <v>12</v>
      </c>
      <c r="B20" s="69">
        <v>131.35000000000002</v>
      </c>
      <c r="C20" s="51">
        <f t="shared" si="0"/>
        <v>38.952132286394573</v>
      </c>
      <c r="D20" s="52">
        <f t="shared" si="1"/>
        <v>84.757179645087149</v>
      </c>
      <c r="E20" s="59">
        <f t="shared" si="2"/>
        <v>7.6406880685182728</v>
      </c>
      <c r="F20" s="68">
        <v>114.01</v>
      </c>
      <c r="G20" s="52">
        <f t="shared" si="3"/>
        <v>63.402577294112518</v>
      </c>
      <c r="H20" s="52">
        <f t="shared" si="4"/>
        <v>58.538752287948356</v>
      </c>
      <c r="I20" s="53">
        <f t="shared" si="5"/>
        <v>-7.9313295820608607</v>
      </c>
      <c r="J20" s="58">
        <v>13.95</v>
      </c>
      <c r="K20" s="81">
        <v>0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13.95</v>
      </c>
      <c r="Q20" s="82">
        <f t="shared" si="9"/>
        <v>0</v>
      </c>
      <c r="R20" s="91">
        <v>15.64</v>
      </c>
      <c r="S20" s="84">
        <v>0</v>
      </c>
      <c r="T20" s="84">
        <v>0</v>
      </c>
      <c r="U20" s="84">
        <v>43.74</v>
      </c>
      <c r="V20" s="84">
        <v>0</v>
      </c>
      <c r="W20" s="84">
        <v>0</v>
      </c>
      <c r="X20" s="94">
        <f t="shared" si="10"/>
        <v>15.64</v>
      </c>
      <c r="Y20" s="95">
        <f t="shared" si="11"/>
        <v>43.74</v>
      </c>
      <c r="Z20" s="91">
        <v>5</v>
      </c>
      <c r="AA20" s="84">
        <v>0</v>
      </c>
      <c r="AB20" s="84">
        <v>0</v>
      </c>
      <c r="AC20" s="84">
        <v>91.41</v>
      </c>
      <c r="AD20" s="96">
        <f t="shared" si="12"/>
        <v>5</v>
      </c>
      <c r="AE20" s="52">
        <f t="shared" si="13"/>
        <v>91.41</v>
      </c>
      <c r="AF20" s="118">
        <v>0.38555672043010702</v>
      </c>
      <c r="AG20" s="117">
        <v>0.18370873655914</v>
      </c>
      <c r="AH20" s="54">
        <f t="shared" si="6"/>
        <v>5.6331136975090317</v>
      </c>
      <c r="AI20" s="63">
        <f t="shared" si="7"/>
        <v>7.4569793319591327</v>
      </c>
      <c r="AJ20" s="64">
        <v>68.402577294112518</v>
      </c>
      <c r="AK20" s="61">
        <v>130.36213228639457</v>
      </c>
      <c r="AL20" s="66">
        <v>74.178752287948356</v>
      </c>
      <c r="AM20" s="61">
        <v>128.49717964508716</v>
      </c>
      <c r="AS20" s="121"/>
      <c r="BA20" s="42"/>
      <c r="BB20" s="42"/>
    </row>
    <row r="21" spans="1:54" ht="15.75" x14ac:dyDescent="0.25">
      <c r="A21" s="25">
        <v>13</v>
      </c>
      <c r="B21" s="69">
        <v>125.19999999999999</v>
      </c>
      <c r="C21" s="51">
        <f t="shared" si="0"/>
        <v>36.728949663935495</v>
      </c>
      <c r="D21" s="52">
        <f t="shared" si="1"/>
        <v>81.057438398693634</v>
      </c>
      <c r="E21" s="59">
        <f t="shared" si="2"/>
        <v>7.4136119373708596</v>
      </c>
      <c r="F21" s="68">
        <v>126.74</v>
      </c>
      <c r="G21" s="52">
        <f t="shared" si="3"/>
        <v>67.116255708003649</v>
      </c>
      <c r="H21" s="52">
        <f t="shared" si="4"/>
        <v>69.117383458957107</v>
      </c>
      <c r="I21" s="53">
        <f t="shared" si="5"/>
        <v>-9.4936391669607687</v>
      </c>
      <c r="J21" s="58">
        <v>15.95</v>
      </c>
      <c r="K21" s="81">
        <v>0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15.95</v>
      </c>
      <c r="Q21" s="82">
        <f t="shared" si="9"/>
        <v>0</v>
      </c>
      <c r="R21" s="91">
        <v>6.63</v>
      </c>
      <c r="S21" s="84">
        <v>0</v>
      </c>
      <c r="T21" s="84">
        <v>0</v>
      </c>
      <c r="U21" s="84">
        <v>43.61</v>
      </c>
      <c r="V21" s="84">
        <v>0</v>
      </c>
      <c r="W21" s="84">
        <v>0</v>
      </c>
      <c r="X21" s="94">
        <f t="shared" si="10"/>
        <v>6.63</v>
      </c>
      <c r="Y21" s="95">
        <f t="shared" si="11"/>
        <v>43.61</v>
      </c>
      <c r="Z21" s="91">
        <v>10.8</v>
      </c>
      <c r="AA21" s="84">
        <v>0</v>
      </c>
      <c r="AB21" s="84">
        <v>0</v>
      </c>
      <c r="AC21" s="84">
        <v>89.58</v>
      </c>
      <c r="AD21" s="96">
        <f t="shared" si="12"/>
        <v>10.8</v>
      </c>
      <c r="AE21" s="52">
        <f t="shared" si="13"/>
        <v>89.58</v>
      </c>
      <c r="AF21" s="118">
        <v>0.38555672043010702</v>
      </c>
      <c r="AG21" s="117">
        <v>0.18370873655914</v>
      </c>
      <c r="AH21" s="54">
        <f t="shared" si="6"/>
        <v>6.0708041126091246</v>
      </c>
      <c r="AI21" s="63">
        <f t="shared" si="7"/>
        <v>7.2299032008117194</v>
      </c>
      <c r="AJ21" s="64">
        <v>77.916255708003646</v>
      </c>
      <c r="AK21" s="61">
        <v>126.30894966393549</v>
      </c>
      <c r="AL21" s="66">
        <v>75.747383458957103</v>
      </c>
      <c r="AM21" s="61">
        <v>124.66743839869363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136.78</v>
      </c>
      <c r="C22" s="51">
        <f t="shared" si="0"/>
        <v>41.40254549607414</v>
      </c>
      <c r="D22" s="52">
        <f t="shared" si="1"/>
        <v>87.619168347830822</v>
      </c>
      <c r="E22" s="59">
        <f t="shared" si="2"/>
        <v>7.7582861560950391</v>
      </c>
      <c r="F22" s="68">
        <v>95.11</v>
      </c>
      <c r="G22" s="52">
        <f t="shared" si="3"/>
        <v>51.873714470494839</v>
      </c>
      <c r="H22" s="52">
        <f t="shared" si="4"/>
        <v>50.258193502555493</v>
      </c>
      <c r="I22" s="53">
        <f t="shared" si="5"/>
        <v>-7.0219079730503369</v>
      </c>
      <c r="J22" s="58">
        <v>13.15</v>
      </c>
      <c r="K22" s="81">
        <v>0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13.15</v>
      </c>
      <c r="Q22" s="82">
        <f t="shared" si="9"/>
        <v>0</v>
      </c>
      <c r="R22" s="91">
        <v>27.82</v>
      </c>
      <c r="S22" s="84">
        <v>0</v>
      </c>
      <c r="T22" s="84">
        <v>0</v>
      </c>
      <c r="U22" s="84">
        <v>43.57</v>
      </c>
      <c r="V22" s="84">
        <v>0</v>
      </c>
      <c r="W22" s="84">
        <v>0</v>
      </c>
      <c r="X22" s="94">
        <f t="shared" si="10"/>
        <v>27.82</v>
      </c>
      <c r="Y22" s="95">
        <f t="shared" si="11"/>
        <v>43.57</v>
      </c>
      <c r="Z22" s="91">
        <v>15.4</v>
      </c>
      <c r="AA22" s="84">
        <v>0</v>
      </c>
      <c r="AB22" s="84">
        <v>0</v>
      </c>
      <c r="AC22" s="84">
        <v>90.35</v>
      </c>
      <c r="AD22" s="96">
        <f t="shared" si="12"/>
        <v>15.4</v>
      </c>
      <c r="AE22" s="52">
        <f t="shared" si="13"/>
        <v>90.35</v>
      </c>
      <c r="AF22" s="118">
        <v>0.38555672043010702</v>
      </c>
      <c r="AG22" s="117">
        <v>0.18370873655914</v>
      </c>
      <c r="AH22" s="54">
        <f t="shared" si="6"/>
        <v>5.7425353065195566</v>
      </c>
      <c r="AI22" s="63">
        <f t="shared" si="7"/>
        <v>7.574577419535899</v>
      </c>
      <c r="AJ22" s="64">
        <v>67.273714470494838</v>
      </c>
      <c r="AK22" s="61">
        <v>131.75254549607413</v>
      </c>
      <c r="AL22" s="66">
        <v>78.078193502555493</v>
      </c>
      <c r="AM22" s="61">
        <v>131.18916834783082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158.85000000000002</v>
      </c>
      <c r="C23" s="51">
        <f t="shared" si="0"/>
        <v>53.467368766233463</v>
      </c>
      <c r="D23" s="52">
        <f t="shared" si="1"/>
        <v>97.038313786167578</v>
      </c>
      <c r="E23" s="59">
        <f t="shared" si="2"/>
        <v>8.3443174475989963</v>
      </c>
      <c r="F23" s="68">
        <v>130.19999999999999</v>
      </c>
      <c r="G23" s="52">
        <f t="shared" si="3"/>
        <v>62.640047756454997</v>
      </c>
      <c r="H23" s="52">
        <f t="shared" si="4"/>
        <v>78.363206882237392</v>
      </c>
      <c r="I23" s="53">
        <f t="shared" si="5"/>
        <v>-10.80325463869243</v>
      </c>
      <c r="J23" s="58">
        <v>17.510000000000002</v>
      </c>
      <c r="K23" s="81">
        <v>0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17.510000000000002</v>
      </c>
      <c r="Q23" s="82">
        <f t="shared" si="9"/>
        <v>0</v>
      </c>
      <c r="R23" s="91">
        <v>8.4</v>
      </c>
      <c r="S23" s="84">
        <v>0</v>
      </c>
      <c r="T23" s="84">
        <v>0</v>
      </c>
      <c r="U23" s="84">
        <v>43.57</v>
      </c>
      <c r="V23" s="84">
        <v>0</v>
      </c>
      <c r="W23" s="84">
        <v>0</v>
      </c>
      <c r="X23" s="94">
        <f t="shared" si="10"/>
        <v>8.4</v>
      </c>
      <c r="Y23" s="95">
        <f t="shared" si="11"/>
        <v>43.57</v>
      </c>
      <c r="Z23" s="91">
        <v>10.6</v>
      </c>
      <c r="AA23" s="84">
        <v>0</v>
      </c>
      <c r="AB23" s="84">
        <v>0</v>
      </c>
      <c r="AC23" s="84">
        <v>89.21</v>
      </c>
      <c r="AD23" s="96">
        <f t="shared" si="12"/>
        <v>10.6</v>
      </c>
      <c r="AE23" s="52">
        <f t="shared" si="13"/>
        <v>89.21</v>
      </c>
      <c r="AF23" s="118">
        <v>0.38555672043010702</v>
      </c>
      <c r="AG23" s="117">
        <v>0.18370873655914</v>
      </c>
      <c r="AH23" s="54">
        <f t="shared" si="6"/>
        <v>6.321188640877466</v>
      </c>
      <c r="AI23" s="63">
        <f t="shared" si="7"/>
        <v>8.1606087110398562</v>
      </c>
      <c r="AJ23" s="64">
        <v>73.240047756454999</v>
      </c>
      <c r="AK23" s="61">
        <v>142.67736876623346</v>
      </c>
      <c r="AL23" s="66">
        <v>86.763206882237398</v>
      </c>
      <c r="AM23" s="61">
        <v>140.60831378616757</v>
      </c>
      <c r="AS23" s="121"/>
      <c r="BA23" s="42"/>
      <c r="BB23" s="42"/>
    </row>
    <row r="24" spans="1:54" ht="15.75" x14ac:dyDescent="0.25">
      <c r="A24" s="25">
        <v>16</v>
      </c>
      <c r="B24" s="69">
        <v>182.57999999999998</v>
      </c>
      <c r="C24" s="51">
        <f t="shared" si="0"/>
        <v>69.716616719152597</v>
      </c>
      <c r="D24" s="52">
        <f t="shared" si="1"/>
        <v>104.23542961401265</v>
      </c>
      <c r="E24" s="59">
        <f t="shared" si="2"/>
        <v>8.6279536668347419</v>
      </c>
      <c r="F24" s="68">
        <v>140.66</v>
      </c>
      <c r="G24" s="52">
        <f t="shared" si="3"/>
        <v>63.765567744512197</v>
      </c>
      <c r="H24" s="52">
        <f t="shared" si="4"/>
        <v>87.097961379478974</v>
      </c>
      <c r="I24" s="53">
        <f t="shared" si="5"/>
        <v>-10.203529123991167</v>
      </c>
      <c r="J24" s="58">
        <v>16.87</v>
      </c>
      <c r="K24" s="81">
        <v>0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16.87</v>
      </c>
      <c r="Q24" s="82">
        <f t="shared" si="9"/>
        <v>0</v>
      </c>
      <c r="R24" s="91">
        <v>2.62</v>
      </c>
      <c r="S24" s="84">
        <v>0</v>
      </c>
      <c r="T24" s="84">
        <v>0</v>
      </c>
      <c r="U24" s="84">
        <v>43.37</v>
      </c>
      <c r="V24" s="84">
        <v>0</v>
      </c>
      <c r="W24" s="84">
        <v>0</v>
      </c>
      <c r="X24" s="94">
        <f t="shared" si="10"/>
        <v>2.62</v>
      </c>
      <c r="Y24" s="95">
        <f t="shared" si="11"/>
        <v>43.37</v>
      </c>
      <c r="Z24" s="91">
        <v>5.5</v>
      </c>
      <c r="AA24" s="84">
        <v>0</v>
      </c>
      <c r="AB24" s="84">
        <v>0</v>
      </c>
      <c r="AC24" s="84">
        <v>75.81</v>
      </c>
      <c r="AD24" s="96">
        <f t="shared" si="12"/>
        <v>5.5</v>
      </c>
      <c r="AE24" s="52">
        <f t="shared" si="13"/>
        <v>75.81</v>
      </c>
      <c r="AF24" s="118">
        <v>0.38555672043010702</v>
      </c>
      <c r="AG24" s="117">
        <v>0.18370873655914</v>
      </c>
      <c r="AH24" s="54">
        <f t="shared" si="6"/>
        <v>6.2809141555787278</v>
      </c>
      <c r="AI24" s="63">
        <f t="shared" si="7"/>
        <v>8.4442449302756017</v>
      </c>
      <c r="AJ24" s="64">
        <v>69.265567744512197</v>
      </c>
      <c r="AK24" s="61">
        <v>145.5266167191526</v>
      </c>
      <c r="AL24" s="66">
        <v>89.717961379478979</v>
      </c>
      <c r="AM24" s="61">
        <v>147.60542961401265</v>
      </c>
      <c r="AS24" s="121"/>
      <c r="BA24" s="42"/>
      <c r="BB24" s="42"/>
    </row>
    <row r="25" spans="1:54" ht="15.75" x14ac:dyDescent="0.25">
      <c r="A25" s="25">
        <v>17</v>
      </c>
      <c r="B25" s="69">
        <v>181.76</v>
      </c>
      <c r="C25" s="51">
        <f t="shared" si="0"/>
        <v>66.445073032896687</v>
      </c>
      <c r="D25" s="52">
        <f t="shared" si="1"/>
        <v>107.15512691558838</v>
      </c>
      <c r="E25" s="59">
        <f t="shared" si="2"/>
        <v>8.1598000515148783</v>
      </c>
      <c r="F25" s="68">
        <v>148.41</v>
      </c>
      <c r="G25" s="52">
        <f t="shared" si="3"/>
        <v>71.679973210543935</v>
      </c>
      <c r="H25" s="52">
        <f t="shared" si="4"/>
        <v>83.446030481626678</v>
      </c>
      <c r="I25" s="53">
        <f t="shared" si="5"/>
        <v>-6.7160036921706032</v>
      </c>
      <c r="J25" s="58">
        <v>13.49</v>
      </c>
      <c r="K25" s="81">
        <v>0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13.49</v>
      </c>
      <c r="Q25" s="82">
        <f t="shared" si="9"/>
        <v>0</v>
      </c>
      <c r="R25" s="91">
        <v>3.7800000000000002</v>
      </c>
      <c r="S25" s="84">
        <v>0</v>
      </c>
      <c r="T25" s="84">
        <v>0</v>
      </c>
      <c r="U25" s="84">
        <v>43.33</v>
      </c>
      <c r="V25" s="84">
        <v>0</v>
      </c>
      <c r="W25" s="84">
        <v>0</v>
      </c>
      <c r="X25" s="94">
        <f t="shared" si="10"/>
        <v>3.7800000000000002</v>
      </c>
      <c r="Y25" s="95">
        <f t="shared" si="11"/>
        <v>43.33</v>
      </c>
      <c r="Z25" s="91">
        <v>2.8</v>
      </c>
      <c r="AA25" s="84">
        <v>0</v>
      </c>
      <c r="AB25" s="84">
        <v>0</v>
      </c>
      <c r="AC25" s="84">
        <v>59.95</v>
      </c>
      <c r="AD25" s="96">
        <f t="shared" si="12"/>
        <v>2.8</v>
      </c>
      <c r="AE25" s="52">
        <f t="shared" si="13"/>
        <v>59.95</v>
      </c>
      <c r="AF25" s="118">
        <v>0.38555672043010702</v>
      </c>
      <c r="AG25" s="117">
        <v>0.18370873655914</v>
      </c>
      <c r="AH25" s="54">
        <f t="shared" si="6"/>
        <v>6.3884395873992901</v>
      </c>
      <c r="AI25" s="63">
        <f t="shared" si="7"/>
        <v>7.9760913149557382</v>
      </c>
      <c r="AJ25" s="64">
        <v>74.479973210543932</v>
      </c>
      <c r="AK25" s="61">
        <v>126.39507303289669</v>
      </c>
      <c r="AL25" s="66">
        <v>87.22603048162668</v>
      </c>
      <c r="AM25" s="61">
        <v>150.48512691558838</v>
      </c>
      <c r="AS25" s="121"/>
      <c r="BA25" s="42"/>
      <c r="BB25" s="42"/>
    </row>
    <row r="26" spans="1:54" ht="15.75" x14ac:dyDescent="0.25">
      <c r="A26" s="25">
        <v>18</v>
      </c>
      <c r="B26" s="69">
        <v>186.20999999999998</v>
      </c>
      <c r="C26" s="51">
        <f t="shared" si="0"/>
        <v>78.014125212884494</v>
      </c>
      <c r="D26" s="52">
        <f t="shared" si="1"/>
        <v>100.03131480428601</v>
      </c>
      <c r="E26" s="59">
        <f t="shared" si="2"/>
        <v>8.1645599828294735</v>
      </c>
      <c r="F26" s="68">
        <v>154.58000000000001</v>
      </c>
      <c r="G26" s="52">
        <f t="shared" si="3"/>
        <v>75.094014786910492</v>
      </c>
      <c r="H26" s="52">
        <f t="shared" si="4"/>
        <v>86.400347790358921</v>
      </c>
      <c r="I26" s="53">
        <f t="shared" si="5"/>
        <v>-6.9143625772694035</v>
      </c>
      <c r="J26" s="58">
        <v>13.68</v>
      </c>
      <c r="K26" s="81">
        <v>0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13.68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43.12</v>
      </c>
      <c r="V26" s="84">
        <v>0</v>
      </c>
      <c r="W26" s="84">
        <v>0</v>
      </c>
      <c r="X26" s="94">
        <f t="shared" si="10"/>
        <v>0</v>
      </c>
      <c r="Y26" s="95">
        <f t="shared" si="11"/>
        <v>43.12</v>
      </c>
      <c r="Z26" s="91">
        <v>0</v>
      </c>
      <c r="AA26" s="84">
        <v>0</v>
      </c>
      <c r="AB26" s="84">
        <v>0</v>
      </c>
      <c r="AC26" s="84">
        <v>55.88</v>
      </c>
      <c r="AD26" s="96">
        <f t="shared" si="12"/>
        <v>0</v>
      </c>
      <c r="AE26" s="52">
        <f t="shared" si="13"/>
        <v>55.88</v>
      </c>
      <c r="AF26" s="118">
        <v>0.38555672043010702</v>
      </c>
      <c r="AG26" s="117">
        <v>0.18370873655914</v>
      </c>
      <c r="AH26" s="54">
        <f t="shared" si="6"/>
        <v>6.3800807023004893</v>
      </c>
      <c r="AI26" s="63">
        <f t="shared" si="7"/>
        <v>7.9808512462703334</v>
      </c>
      <c r="AJ26" s="64">
        <v>75.094014786910492</v>
      </c>
      <c r="AK26" s="61">
        <v>133.89412521288449</v>
      </c>
      <c r="AL26" s="128">
        <v>86.400347790358921</v>
      </c>
      <c r="AM26" s="61">
        <v>143.15131480428602</v>
      </c>
      <c r="AS26" s="121"/>
      <c r="BA26" s="42"/>
      <c r="BB26" s="42"/>
    </row>
    <row r="27" spans="1:54" ht="15.75" x14ac:dyDescent="0.25">
      <c r="A27" s="25">
        <v>19</v>
      </c>
      <c r="B27" s="69">
        <v>212.26999999999998</v>
      </c>
      <c r="C27" s="51">
        <f t="shared" si="0"/>
        <v>90.954897630784558</v>
      </c>
      <c r="D27" s="52">
        <f t="shared" si="1"/>
        <v>112.51859083122594</v>
      </c>
      <c r="E27" s="59">
        <f t="shared" si="2"/>
        <v>8.7965115379894883</v>
      </c>
      <c r="F27" s="68">
        <v>189.97</v>
      </c>
      <c r="G27" s="52">
        <f t="shared" si="3"/>
        <v>95.770091303426213</v>
      </c>
      <c r="H27" s="52">
        <f t="shared" si="4"/>
        <v>102.17460813713242</v>
      </c>
      <c r="I27" s="53">
        <f t="shared" si="5"/>
        <v>-7.9746994405586253</v>
      </c>
      <c r="J27" s="58">
        <v>16.18</v>
      </c>
      <c r="K27" s="81">
        <v>0</v>
      </c>
      <c r="L27" s="67">
        <f>'[1]Exploitation '!M96</f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16.18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38.1</v>
      </c>
      <c r="V27" s="84">
        <v>0</v>
      </c>
      <c r="W27" s="84">
        <v>0</v>
      </c>
      <c r="X27" s="94">
        <f t="shared" si="10"/>
        <v>0</v>
      </c>
      <c r="Y27" s="95">
        <f t="shared" si="11"/>
        <v>38.1</v>
      </c>
      <c r="Z27" s="91">
        <v>0</v>
      </c>
      <c r="AA27" s="84">
        <v>0</v>
      </c>
      <c r="AB27" s="84">
        <v>0</v>
      </c>
      <c r="AC27" s="84">
        <v>57.41</v>
      </c>
      <c r="AD27" s="96">
        <f t="shared" si="12"/>
        <v>0</v>
      </c>
      <c r="AE27" s="52">
        <f t="shared" si="13"/>
        <v>57.41</v>
      </c>
      <c r="AF27" s="118">
        <v>0.38555672043010702</v>
      </c>
      <c r="AG27" s="117">
        <v>0.18370873655914</v>
      </c>
      <c r="AH27" s="54">
        <f t="shared" si="6"/>
        <v>7.8197438390112666</v>
      </c>
      <c r="AI27" s="63">
        <f t="shared" si="7"/>
        <v>8.6128028014303482</v>
      </c>
      <c r="AJ27" s="64">
        <v>95.770091303426213</v>
      </c>
      <c r="AK27" s="61">
        <v>148.36489763078455</v>
      </c>
      <c r="AL27" s="128">
        <v>102.17460813713242</v>
      </c>
      <c r="AM27" s="61">
        <v>150.61859083122593</v>
      </c>
      <c r="AS27" s="121"/>
      <c r="BA27" s="42"/>
      <c r="BB27" s="42"/>
    </row>
    <row r="28" spans="1:54" ht="15.75" x14ac:dyDescent="0.25">
      <c r="A28" s="25">
        <v>20</v>
      </c>
      <c r="B28" s="69">
        <v>183.39</v>
      </c>
      <c r="C28" s="51">
        <f t="shared" si="0"/>
        <v>85.089994643486421</v>
      </c>
      <c r="D28" s="52">
        <f t="shared" si="1"/>
        <v>89.899968672234522</v>
      </c>
      <c r="E28" s="59">
        <f t="shared" si="2"/>
        <v>8.4000366842790299</v>
      </c>
      <c r="F28" s="68">
        <v>188.92</v>
      </c>
      <c r="G28" s="52">
        <f t="shared" si="3"/>
        <v>92.723454403352832</v>
      </c>
      <c r="H28" s="52">
        <f t="shared" si="4"/>
        <v>102.07549381402549</v>
      </c>
      <c r="I28" s="53">
        <f t="shared" si="5"/>
        <v>-5.8789482173783387</v>
      </c>
      <c r="J28" s="58">
        <v>13.96</v>
      </c>
      <c r="K28" s="81">
        <v>0</v>
      </c>
      <c r="L28" s="67">
        <f>'[1]Exploitation '!M97</f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13.96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53.05</v>
      </c>
      <c r="V28" s="84">
        <v>0</v>
      </c>
      <c r="W28" s="84">
        <v>0</v>
      </c>
      <c r="X28" s="94">
        <f t="shared" si="10"/>
        <v>0</v>
      </c>
      <c r="Y28" s="95">
        <f t="shared" si="11"/>
        <v>53.05</v>
      </c>
      <c r="Z28" s="91">
        <v>0</v>
      </c>
      <c r="AA28" s="84">
        <v>0</v>
      </c>
      <c r="AB28" s="84">
        <v>0</v>
      </c>
      <c r="AC28" s="84">
        <v>57.18</v>
      </c>
      <c r="AD28" s="96">
        <f t="shared" si="12"/>
        <v>0</v>
      </c>
      <c r="AE28" s="52">
        <f t="shared" si="13"/>
        <v>57.18</v>
      </c>
      <c r="AF28" s="118">
        <v>0.38555672043010702</v>
      </c>
      <c r="AG28" s="117">
        <v>0.18370873655914</v>
      </c>
      <c r="AH28" s="54">
        <f t="shared" si="6"/>
        <v>7.6954950621915543</v>
      </c>
      <c r="AI28" s="63">
        <f t="shared" si="7"/>
        <v>8.2163279477198898</v>
      </c>
      <c r="AJ28" s="64">
        <v>92.723454403352832</v>
      </c>
      <c r="AK28" s="61">
        <v>142.26999464348643</v>
      </c>
      <c r="AL28" s="128">
        <v>102.07549381402549</v>
      </c>
      <c r="AM28" s="61">
        <v>142.94996867223452</v>
      </c>
      <c r="AS28" s="121"/>
      <c r="BA28" s="42"/>
      <c r="BB28" s="42"/>
    </row>
    <row r="29" spans="1:54" ht="15.75" x14ac:dyDescent="0.25">
      <c r="A29" s="25">
        <v>21</v>
      </c>
      <c r="B29" s="69">
        <v>196.67000000000002</v>
      </c>
      <c r="C29" s="51">
        <f t="shared" si="0"/>
        <v>84.551493961440741</v>
      </c>
      <c r="D29" s="52">
        <f t="shared" si="1"/>
        <v>103.64035040719369</v>
      </c>
      <c r="E29" s="59">
        <f t="shared" si="2"/>
        <v>8.4781556313656097</v>
      </c>
      <c r="F29" s="68">
        <v>183.73</v>
      </c>
      <c r="G29" s="52">
        <f t="shared" si="3"/>
        <v>88.476946413076234</v>
      </c>
      <c r="H29" s="52">
        <f t="shared" si="4"/>
        <v>103.40713107637885</v>
      </c>
      <c r="I29" s="53">
        <f t="shared" si="5"/>
        <v>-8.1540774894550978</v>
      </c>
      <c r="J29" s="58">
        <v>16.12</v>
      </c>
      <c r="K29" s="81">
        <v>0</v>
      </c>
      <c r="L29" s="67">
        <f>'[1]Exploitation '!M98</f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16.12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44.76</v>
      </c>
      <c r="V29" s="84">
        <v>0</v>
      </c>
      <c r="W29" s="84">
        <v>0</v>
      </c>
      <c r="X29" s="94">
        <f t="shared" si="10"/>
        <v>0</v>
      </c>
      <c r="Y29" s="95">
        <f t="shared" si="11"/>
        <v>44.76</v>
      </c>
      <c r="Z29" s="91">
        <v>0</v>
      </c>
      <c r="AA29" s="84">
        <v>0</v>
      </c>
      <c r="AB29" s="84">
        <v>0</v>
      </c>
      <c r="AC29" s="84">
        <v>54.98</v>
      </c>
      <c r="AD29" s="96">
        <f t="shared" si="12"/>
        <v>0</v>
      </c>
      <c r="AE29" s="52">
        <f t="shared" si="13"/>
        <v>54.98</v>
      </c>
      <c r="AF29" s="118">
        <v>0.38555672043010702</v>
      </c>
      <c r="AG29" s="117">
        <v>0.18370873655914</v>
      </c>
      <c r="AH29" s="54">
        <f t="shared" si="6"/>
        <v>7.5803657901147972</v>
      </c>
      <c r="AI29" s="63">
        <f t="shared" si="7"/>
        <v>8.2944468948064696</v>
      </c>
      <c r="AJ29" s="64">
        <v>88.476946413076234</v>
      </c>
      <c r="AK29" s="61">
        <v>139.53149396144073</v>
      </c>
      <c r="AL29" s="128">
        <v>103.40713107637885</v>
      </c>
      <c r="AM29" s="61">
        <v>148.40035040719368</v>
      </c>
      <c r="AS29" s="121"/>
      <c r="BA29" s="42"/>
      <c r="BB29" s="42"/>
    </row>
    <row r="30" spans="1:54" ht="15.75" x14ac:dyDescent="0.25">
      <c r="A30" s="25">
        <v>22</v>
      </c>
      <c r="B30" s="69">
        <v>191.24</v>
      </c>
      <c r="C30" s="51">
        <f t="shared" si="0"/>
        <v>76.754674731134344</v>
      </c>
      <c r="D30" s="52">
        <f t="shared" si="1"/>
        <v>106.14044782899008</v>
      </c>
      <c r="E30" s="59">
        <f t="shared" si="2"/>
        <v>8.3448774398755745</v>
      </c>
      <c r="F30" s="68">
        <v>177.91</v>
      </c>
      <c r="G30" s="52">
        <f t="shared" si="3"/>
        <v>84.90975992274798</v>
      </c>
      <c r="H30" s="52">
        <f t="shared" si="4"/>
        <v>101.24077548455197</v>
      </c>
      <c r="I30" s="53">
        <f t="shared" si="5"/>
        <v>-8.2405354072999941</v>
      </c>
      <c r="J30" s="58">
        <v>15.98</v>
      </c>
      <c r="K30" s="81">
        <v>0</v>
      </c>
      <c r="L30" s="67">
        <f>'[1]Exploitation '!M99</f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15.98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44.92</v>
      </c>
      <c r="V30" s="84">
        <v>0</v>
      </c>
      <c r="W30" s="84">
        <v>0</v>
      </c>
      <c r="X30" s="94">
        <f t="shared" si="10"/>
        <v>0</v>
      </c>
      <c r="Y30" s="95">
        <f t="shared" si="11"/>
        <v>44.92</v>
      </c>
      <c r="Z30" s="91">
        <v>0</v>
      </c>
      <c r="AA30" s="84">
        <v>0</v>
      </c>
      <c r="AB30" s="84">
        <v>0</v>
      </c>
      <c r="AC30" s="84">
        <v>55.49</v>
      </c>
      <c r="AD30" s="96">
        <f t="shared" si="12"/>
        <v>0</v>
      </c>
      <c r="AE30" s="52">
        <f t="shared" si="13"/>
        <v>55.49</v>
      </c>
      <c r="AF30" s="118">
        <v>0.38555672043010702</v>
      </c>
      <c r="AG30" s="117">
        <v>0.18370873655914</v>
      </c>
      <c r="AH30" s="54">
        <f t="shared" si="6"/>
        <v>7.3539078722699003</v>
      </c>
      <c r="AI30" s="63">
        <f t="shared" si="7"/>
        <v>8.1611687033164344</v>
      </c>
      <c r="AJ30" s="64">
        <v>84.90975992274798</v>
      </c>
      <c r="AK30" s="61">
        <v>132.24467473113435</v>
      </c>
      <c r="AL30" s="128">
        <v>101.24077548455197</v>
      </c>
      <c r="AM30" s="61">
        <v>151.06044782899008</v>
      </c>
      <c r="AS30" s="121"/>
      <c r="BA30" s="42"/>
      <c r="BB30" s="42"/>
    </row>
    <row r="31" spans="1:54" ht="15.75" x14ac:dyDescent="0.25">
      <c r="A31" s="25">
        <v>23</v>
      </c>
      <c r="B31" s="69">
        <v>181.89</v>
      </c>
      <c r="C31" s="51">
        <f t="shared" si="0"/>
        <v>72.970176778240784</v>
      </c>
      <c r="D31" s="52">
        <f t="shared" si="1"/>
        <v>100.79866260963227</v>
      </c>
      <c r="E31" s="59">
        <f t="shared" si="2"/>
        <v>8.1211606121269142</v>
      </c>
      <c r="F31" s="68">
        <v>165.16</v>
      </c>
      <c r="G31" s="52">
        <f t="shared" si="3"/>
        <v>79.570043827754674</v>
      </c>
      <c r="H31" s="52">
        <f t="shared" si="4"/>
        <v>94.266839231336832</v>
      </c>
      <c r="I31" s="53">
        <f t="shared" si="5"/>
        <v>-8.6768830590915265</v>
      </c>
      <c r="J31" s="58">
        <v>15.93</v>
      </c>
      <c r="K31" s="81">
        <v>0</v>
      </c>
      <c r="L31" s="67">
        <f>'[1]Exploitation '!M100</f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15.93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44.8</v>
      </c>
      <c r="V31" s="84">
        <v>0</v>
      </c>
      <c r="W31" s="84">
        <v>0</v>
      </c>
      <c r="X31" s="94">
        <f t="shared" si="10"/>
        <v>0</v>
      </c>
      <c r="Y31" s="95">
        <f t="shared" si="11"/>
        <v>44.8</v>
      </c>
      <c r="Z31" s="91">
        <v>0</v>
      </c>
      <c r="AA31" s="84">
        <v>0</v>
      </c>
      <c r="AB31" s="84">
        <v>0</v>
      </c>
      <c r="AC31" s="84">
        <v>56.97</v>
      </c>
      <c r="AD31" s="96">
        <f t="shared" si="12"/>
        <v>0</v>
      </c>
      <c r="AE31" s="52">
        <f t="shared" si="13"/>
        <v>56.97</v>
      </c>
      <c r="AF31" s="118">
        <v>0.38555672043010702</v>
      </c>
      <c r="AG31" s="117">
        <v>0.18370873655914</v>
      </c>
      <c r="AH31" s="54">
        <f t="shared" si="6"/>
        <v>6.8675602204783672</v>
      </c>
      <c r="AI31" s="63">
        <f t="shared" si="7"/>
        <v>7.9374518755677741</v>
      </c>
      <c r="AJ31" s="64">
        <v>79.570043827754674</v>
      </c>
      <c r="AK31" s="61">
        <v>129.94017677824078</v>
      </c>
      <c r="AL31" s="128">
        <v>94.266839231336832</v>
      </c>
      <c r="AM31" s="61">
        <v>145.59866260963227</v>
      </c>
      <c r="AS31" s="121"/>
      <c r="BA31" s="42"/>
      <c r="BB31" s="42"/>
    </row>
    <row r="32" spans="1:54" ht="16.5" thickBot="1" x14ac:dyDescent="0.3">
      <c r="A32" s="26">
        <v>24</v>
      </c>
      <c r="B32" s="70">
        <v>158.05000000000001</v>
      </c>
      <c r="C32" s="55">
        <f t="shared" si="0"/>
        <v>64.867227906360625</v>
      </c>
      <c r="D32" s="52">
        <f t="shared" si="1"/>
        <v>85.715401093994657</v>
      </c>
      <c r="E32" s="59">
        <f t="shared" si="2"/>
        <v>7.4673709996447144</v>
      </c>
      <c r="F32" s="71">
        <v>154.09</v>
      </c>
      <c r="G32" s="56">
        <f t="shared" si="3"/>
        <v>74.135875251552093</v>
      </c>
      <c r="H32" s="52">
        <f t="shared" si="4"/>
        <v>88.936175567177827</v>
      </c>
      <c r="I32" s="53">
        <f t="shared" si="5"/>
        <v>-8.9820508187299097</v>
      </c>
      <c r="J32" s="58">
        <v>15.81</v>
      </c>
      <c r="K32" s="81">
        <v>0</v>
      </c>
      <c r="L32" s="67">
        <f>'[1]Exploitation '!M101</f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15.81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44.8</v>
      </c>
      <c r="V32" s="84">
        <v>0</v>
      </c>
      <c r="W32" s="84">
        <v>0</v>
      </c>
      <c r="X32" s="94">
        <f t="shared" si="10"/>
        <v>0</v>
      </c>
      <c r="Y32" s="95">
        <f t="shared" si="11"/>
        <v>44.8</v>
      </c>
      <c r="Z32" s="92">
        <v>0</v>
      </c>
      <c r="AA32" s="93">
        <v>0</v>
      </c>
      <c r="AB32" s="93">
        <v>0</v>
      </c>
      <c r="AC32" s="93">
        <v>57.46</v>
      </c>
      <c r="AD32" s="96">
        <f t="shared" si="12"/>
        <v>0</v>
      </c>
      <c r="AE32" s="52">
        <f t="shared" si="13"/>
        <v>57.46</v>
      </c>
      <c r="AF32" s="118">
        <v>0.38555672043010702</v>
      </c>
      <c r="AG32" s="117">
        <v>0.18370873655914</v>
      </c>
      <c r="AH32" s="54">
        <f t="shared" si="6"/>
        <v>6.442392460839983</v>
      </c>
      <c r="AI32" s="63">
        <f t="shared" si="7"/>
        <v>7.2836622630855743</v>
      </c>
      <c r="AJ32" s="65">
        <v>74.135875251552093</v>
      </c>
      <c r="AK32" s="62">
        <v>122.32722790636063</v>
      </c>
      <c r="AL32" s="129">
        <v>88.936175567177827</v>
      </c>
      <c r="AM32" s="62">
        <v>130.51540109399465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212.26999999999998</v>
      </c>
      <c r="C33" s="40">
        <f t="shared" ref="C33:AE33" si="14">MAX(C9:C32)</f>
        <v>90.954897630784558</v>
      </c>
      <c r="D33" s="40">
        <f t="shared" si="14"/>
        <v>112.51859083122594</v>
      </c>
      <c r="E33" s="40">
        <f t="shared" si="14"/>
        <v>8.7965115379894883</v>
      </c>
      <c r="F33" s="40">
        <f t="shared" si="14"/>
        <v>189.97</v>
      </c>
      <c r="G33" s="40">
        <f t="shared" si="14"/>
        <v>95.770091303426213</v>
      </c>
      <c r="H33" s="40">
        <f t="shared" si="14"/>
        <v>103.40713107637885</v>
      </c>
      <c r="I33" s="40">
        <f t="shared" si="14"/>
        <v>-5.8789482173783387</v>
      </c>
      <c r="J33" s="40">
        <f t="shared" si="14"/>
        <v>18.399999999999999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18.399999999999999</v>
      </c>
      <c r="Q33" s="40">
        <f t="shared" si="14"/>
        <v>0</v>
      </c>
      <c r="R33" s="40">
        <f t="shared" si="14"/>
        <v>27.82</v>
      </c>
      <c r="S33" s="40">
        <f t="shared" si="14"/>
        <v>0</v>
      </c>
      <c r="T33" s="40">
        <f t="shared" si="14"/>
        <v>0</v>
      </c>
      <c r="U33" s="40">
        <f t="shared" si="14"/>
        <v>53.05</v>
      </c>
      <c r="V33" s="40">
        <f t="shared" si="14"/>
        <v>0</v>
      </c>
      <c r="W33" s="40">
        <f t="shared" si="14"/>
        <v>0</v>
      </c>
      <c r="X33" s="40">
        <f t="shared" si="14"/>
        <v>27.82</v>
      </c>
      <c r="Y33" s="40">
        <f t="shared" si="14"/>
        <v>53.05</v>
      </c>
      <c r="Z33" s="40"/>
      <c r="AA33" s="40"/>
      <c r="AB33" s="40"/>
      <c r="AC33" s="40"/>
      <c r="AD33" s="40">
        <f t="shared" si="14"/>
        <v>17.100000000000001</v>
      </c>
      <c r="AE33" s="40">
        <f t="shared" si="14"/>
        <v>94.59</v>
      </c>
      <c r="AF33" s="40">
        <f t="shared" ref="AF33:AM33" si="15">MAX(AF9:AF32)</f>
        <v>0.38555672043010702</v>
      </c>
      <c r="AG33" s="40">
        <f t="shared" si="15"/>
        <v>0.18370873655914</v>
      </c>
      <c r="AH33" s="40">
        <f t="shared" si="15"/>
        <v>7.8197438390112666</v>
      </c>
      <c r="AI33" s="40">
        <f t="shared" si="15"/>
        <v>8.6128028014303482</v>
      </c>
      <c r="AJ33" s="40">
        <f t="shared" si="15"/>
        <v>95.770091303426213</v>
      </c>
      <c r="AK33" s="40">
        <f t="shared" si="15"/>
        <v>148.36489763078455</v>
      </c>
      <c r="AL33" s="40">
        <f t="shared" si="15"/>
        <v>103.40713107637885</v>
      </c>
      <c r="AM33" s="130">
        <f t="shared" si="15"/>
        <v>151.06044782899008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140.89367346938778</v>
      </c>
      <c r="C34" s="41">
        <f t="shared" ref="C34:AE34" si="16">AVERAGE(C9:C33,C9:C32)</f>
        <v>45.061949453577178</v>
      </c>
      <c r="D34" s="41">
        <f t="shared" si="16"/>
        <v>88.287889686463032</v>
      </c>
      <c r="E34" s="41">
        <f t="shared" si="16"/>
        <v>7.5438343293475354</v>
      </c>
      <c r="F34" s="41">
        <f t="shared" si="16"/>
        <v>137.11244897959176</v>
      </c>
      <c r="G34" s="41">
        <f t="shared" si="16"/>
        <v>68.642103191379036</v>
      </c>
      <c r="H34" s="41">
        <f t="shared" si="16"/>
        <v>78.07704697079096</v>
      </c>
      <c r="I34" s="41">
        <f t="shared" si="16"/>
        <v>-9.5387772200796412</v>
      </c>
      <c r="J34" s="41">
        <f t="shared" si="16"/>
        <v>16.194693877551021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16.194693877551021</v>
      </c>
      <c r="Q34" s="41">
        <f t="shared" si="16"/>
        <v>0</v>
      </c>
      <c r="R34" s="41">
        <f t="shared" si="16"/>
        <v>6.2330612244897949</v>
      </c>
      <c r="S34" s="41">
        <f t="shared" si="16"/>
        <v>0</v>
      </c>
      <c r="T34" s="41">
        <f t="shared" si="16"/>
        <v>0</v>
      </c>
      <c r="U34" s="41">
        <f t="shared" si="16"/>
        <v>43.22999999999999</v>
      </c>
      <c r="V34" s="41">
        <f t="shared" si="16"/>
        <v>0</v>
      </c>
      <c r="W34" s="41">
        <f t="shared" si="16"/>
        <v>0</v>
      </c>
      <c r="X34" s="41">
        <f t="shared" si="16"/>
        <v>6.2330612244897949</v>
      </c>
      <c r="Y34" s="41">
        <f t="shared" si="16"/>
        <v>43.22999999999999</v>
      </c>
      <c r="Z34" s="41">
        <f>AVERAGE(Z9:Z33,Z9:Z32)</f>
        <v>4.2125000000000004</v>
      </c>
      <c r="AA34" s="41">
        <f>AVERAGE(AA9:AA33,AA9:AA32)</f>
        <v>0</v>
      </c>
      <c r="AB34" s="41">
        <f>AVERAGE(AB9:AB33,AB9:AB32)</f>
        <v>0</v>
      </c>
      <c r="AC34" s="41">
        <f t="shared" si="16"/>
        <v>79.676666666666662</v>
      </c>
      <c r="AD34" s="41">
        <f t="shared" si="16"/>
        <v>4.4755102040816332</v>
      </c>
      <c r="AE34" s="41">
        <f t="shared" si="16"/>
        <v>79.981020408163246</v>
      </c>
      <c r="AF34" s="41">
        <f t="shared" ref="AF34:AM34" si="17">AVERAGE(AF9:AF33,AF9:AF32)</f>
        <v>0.38555672043010719</v>
      </c>
      <c r="AG34" s="41">
        <f t="shared" si="17"/>
        <v>0.18370873655914008</v>
      </c>
      <c r="AH34" s="41">
        <f t="shared" si="17"/>
        <v>6.1822833814661662</v>
      </c>
      <c r="AI34" s="41">
        <f t="shared" si="17"/>
        <v>7.3601255927883935</v>
      </c>
      <c r="AJ34" s="41">
        <f t="shared" si="17"/>
        <v>72.768633803623942</v>
      </c>
      <c r="AK34" s="41">
        <f t="shared" si="17"/>
        <v>124.28419435153644</v>
      </c>
      <c r="AL34" s="41">
        <f t="shared" si="17"/>
        <v>83.742353093239942</v>
      </c>
      <c r="AM34" s="131">
        <f t="shared" si="17"/>
        <v>131.22180513539701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93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94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95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92</v>
      </c>
      <c r="B37" s="142"/>
      <c r="C37" s="142"/>
      <c r="D37" s="141" t="s">
        <v>99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96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91</v>
      </c>
      <c r="AM37" s="134"/>
      <c r="AN37" s="134"/>
      <c r="AO37" s="139"/>
      <c r="AP37" s="133" t="s">
        <v>97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386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141.82</v>
      </c>
      <c r="Z38" s="212"/>
      <c r="AA38" s="8" t="s">
        <v>21</v>
      </c>
      <c r="AB38" s="5" t="s">
        <v>23</v>
      </c>
      <c r="AC38" s="30"/>
      <c r="AD38" s="213">
        <v>1074.2</v>
      </c>
      <c r="AE38" s="212"/>
      <c r="AF38" s="7" t="s">
        <v>21</v>
      </c>
      <c r="AG38" s="5" t="s">
        <v>24</v>
      </c>
      <c r="AH38" s="6"/>
      <c r="AI38" s="213">
        <v>0</v>
      </c>
      <c r="AJ38" s="212"/>
      <c r="AK38" s="100" t="s">
        <v>21</v>
      </c>
      <c r="AL38" s="99" t="s">
        <v>24</v>
      </c>
      <c r="AM38" s="212">
        <v>103.78</v>
      </c>
      <c r="AN38" s="214"/>
      <c r="AO38" s="8" t="s">
        <v>21</v>
      </c>
      <c r="AP38" s="5" t="s">
        <v>24</v>
      </c>
      <c r="AQ38" s="212">
        <v>1914.29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3203.78</v>
      </c>
      <c r="C39" s="11" t="s">
        <v>21</v>
      </c>
      <c r="D39" s="9" t="s">
        <v>71</v>
      </c>
      <c r="E39" s="10">
        <v>3376</v>
      </c>
      <c r="F39" s="12" t="s">
        <v>21</v>
      </c>
      <c r="G39" s="98"/>
      <c r="H39" s="101" t="s">
        <v>25</v>
      </c>
      <c r="I39" s="102"/>
      <c r="J39" s="103">
        <v>18.399999999999999</v>
      </c>
      <c r="K39" s="104" t="s">
        <v>62</v>
      </c>
      <c r="L39" s="105">
        <v>0.33333333333333331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27.82</v>
      </c>
      <c r="Z39" s="102" t="s">
        <v>62</v>
      </c>
      <c r="AA39" s="108">
        <v>0.58333333333333337</v>
      </c>
      <c r="AB39" s="106" t="s">
        <v>25</v>
      </c>
      <c r="AC39" s="109"/>
      <c r="AD39" s="103">
        <v>55.4</v>
      </c>
      <c r="AE39" s="104" t="s">
        <v>75</v>
      </c>
      <c r="AF39" s="108">
        <v>0.83750000000000002</v>
      </c>
      <c r="AG39" s="106" t="s">
        <v>25</v>
      </c>
      <c r="AH39" s="102"/>
      <c r="AI39" s="103"/>
      <c r="AJ39" s="102" t="s">
        <v>75</v>
      </c>
      <c r="AK39" s="107"/>
      <c r="AL39" s="101" t="s">
        <v>25</v>
      </c>
      <c r="AM39" s="102">
        <v>17.100000000000001</v>
      </c>
      <c r="AN39" s="103" t="s">
        <v>75</v>
      </c>
      <c r="AO39" s="111">
        <v>0.45833333333333331</v>
      </c>
      <c r="AP39" s="106" t="s">
        <v>25</v>
      </c>
      <c r="AQ39" s="102">
        <v>94.59</v>
      </c>
      <c r="AR39" s="104" t="s">
        <v>75</v>
      </c>
      <c r="AS39" s="107">
        <v>0.41666666666666669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513.92999999999995</v>
      </c>
      <c r="F42" s="44" t="s">
        <v>69</v>
      </c>
      <c r="G42" s="47">
        <v>0.79166666666666663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/>
      <c r="F43" s="78"/>
      <c r="G43" s="79">
        <v>38.1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/>
      <c r="F44" s="78"/>
      <c r="G44" s="79">
        <v>57.41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261.45999999999998</v>
      </c>
      <c r="F45" s="83" t="s">
        <v>72</v>
      </c>
      <c r="G45" s="48">
        <v>0.79166666666666663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252.47</v>
      </c>
      <c r="F46" s="80" t="s">
        <v>72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 JUILLET 23 </vt:lpstr>
      <vt:lpstr>'10 JUILLET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2023-07-11T06:29:16Z</dcterms:modified>
</cp:coreProperties>
</file>