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4AA826F2-5FB1-40D1-9C10-BC2CD401B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MAI 23 " sheetId="3" r:id="rId1"/>
  </sheets>
  <externalReferences>
    <externalReference r:id="rId2"/>
  </externalReferences>
  <definedNames>
    <definedName name="_xlnm.Print_Area" localSheetId="0">'10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<sst xmlns="http://schemas.openxmlformats.org/spreadsheetml/2006/main" count="139" uniqueCount="107">
  <si>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</si>
  <si>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</si>
  <si>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</si>
  <si>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</si>
  <si>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</si>
  <si>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</si>
  <si>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</si>
  <si>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</si>
  <si>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</si>
  <si>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</si>
  <si>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</si>
  <si>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</si>
  <si>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</si>
  <si>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</si>
  <si>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</si>
  <si>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</si>
  <si>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</si>
  <si>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</si>
  <si>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</si>
  <si>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</si>
  <si>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</si>
  <si>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</si>
  <si>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</si>
  <si>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</si>
  <si>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</si>
  <si>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</si>
  <si>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</si>
  <si>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</si>
  <si>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</si>
  <si>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</si>
  <si>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</si>
  <si>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</si>
  <si>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</si>
  <si>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</si>
  <si>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</si>
  <si>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</si>
  <si>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</si>
  <si>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</si>
  <si>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</si>
  <si>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</si>
  <si>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</si>
  <si>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</si>
  <si>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</si>
  <si>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</si>
  <si>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</si>
  <si>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</si>
  <si>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</si>
  <si>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</si>
  <si>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</si>
  <si>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</si>
  <si>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</si>
  <si>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</si>
  <si>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</si>
  <si>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</si>
  <si>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</si>
  <si>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</si>
  <si>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</si>
  <si>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</si>
  <si>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</si>
  <si>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</si>
  <si>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</si>
  <si>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</si>
  <si>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</si>
  <si>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</si>
  <si>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</si>
  <si>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</si>
  <si>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</si>
  <si>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</si>
  <si>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</si>
  <si>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</si>
  <si>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</si>
  <si>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</si>
  <si>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</si>
  <si>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</si>
  <si>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</si>
  <si>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</si>
  <si>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</si>
  <si>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</si>
  <si>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</si>
  <si>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</si>
  <si>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</si>
  <si>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</si>
  <si>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</si>
  <si>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</si>
  <si>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</si>
  <si>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</si>
  <si>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</si>
  <si>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</si>
  <si>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</si>
  <si>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</si>
  <si>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</si>
  <si>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</si>
  <si>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</si>
  <si>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</si>
  <si>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</si>
  <si>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</si>
  <si>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</si>
  <si>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</si>
  <si>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</si>
  <si>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</si>
  <si>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</si>
  <si>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</si>
  <si>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</si>
  <si>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TE TAGBA</t>
  </si>
  <si>
    <t>DOSSA ET MONTCHO</t>
  </si>
  <si>
    <t>TAGBA ET DOSSA</t>
  </si>
  <si>
    <t>à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</si>
</sst>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'10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'!$B$9:$B$32</c:f>
              <c:numCache>
                <c:formatCode>General</c:formatCode>
                <c:ptCount val="24"/>
                <c:pt idx="0">
                  <c:v>228.31</c:v>
                </c:pt>
                <c:pt idx="1">
                  <c:v>221.3</c:v>
                </c:pt>
                <c:pt idx="2">
                  <c:v>211.49</c:v>
                </c:pt>
                <c:pt idx="3">
                  <c:v>208</c:v>
                </c:pt>
                <c:pt idx="4">
                  <c:v>202.28</c:v>
                </c:pt>
                <c:pt idx="5">
                  <c:v>209.82999999999998</c:v>
                </c:pt>
                <c:pt idx="6">
                  <c:v>208.51999999999998</c:v>
                </c:pt>
                <c:pt idx="7">
                  <c:v>217.61</c:v>
                </c:pt>
                <c:pt idx="8">
                  <c:v>206.64</c:v>
                </c:pt>
                <c:pt idx="9">
                  <c:v>189.06</c:v>
                </c:pt>
                <c:pt idx="10">
                  <c:v>179.55</c:v>
                </c:pt>
                <c:pt idx="11">
                  <c:v>162.65</c:v>
                </c:pt>
                <c:pt idx="12">
                  <c:v>131.19999999999999</c:v>
                </c:pt>
                <c:pt idx="13">
                  <c:v>151.32</c:v>
                </c:pt>
                <c:pt idx="14">
                  <c:v>145.52000000000001</c:v>
                </c:pt>
                <c:pt idx="15">
                  <c:v>197.81</c:v>
                </c:pt>
                <c:pt idx="16">
                  <c:v>180.35000000000002</c:v>
                </c:pt>
                <c:pt idx="17">
                  <c:v>166.95</c:v>
                </c:pt>
                <c:pt idx="18">
                  <c:v>183.54</c:v>
                </c:pt>
                <c:pt idx="19">
                  <c:v>173.64999999999998</c:v>
                </c:pt>
                <c:pt idx="20">
                  <c:v>157.28</c:v>
                </c:pt>
                <c:pt idx="21">
                  <c:v>141.86000000000001</c:v>
                </c:pt>
                <c:pt idx="22">
                  <c:v>148.30000000000001</c:v>
                </c:pt>
                <c:pt idx="23">
                  <c:v>139.72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'10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'!$C$9:$C$32</c:f>
              <c:numCache>
                <c:formatCode>General</c:formatCode>
                <c:ptCount val="24"/>
                <c:pt idx="0">
                  <c:v>47.946701573305532</c:v>
                </c:pt>
                <c:pt idx="1">
                  <c:v>45.381974529446936</c:v>
                </c:pt>
                <c:pt idx="2">
                  <c:v>46.738954179451667</c:v>
                </c:pt>
                <c:pt idx="3">
                  <c:v>38.087312035809845</c:v>
                </c:pt>
                <c:pt idx="4">
                  <c:v>37.773824128231524</c:v>
                </c:pt>
                <c:pt idx="5">
                  <c:v>56.98420120522303</c:v>
                </c:pt>
                <c:pt idx="6">
                  <c:v>57.662265382177367</c:v>
                </c:pt>
                <c:pt idx="7">
                  <c:v>78.221372074472242</c:v>
                </c:pt>
                <c:pt idx="8">
                  <c:v>65.112710994562477</c:v>
                </c:pt>
                <c:pt idx="9">
                  <c:v>61.154936762050042</c:v>
                </c:pt>
                <c:pt idx="10">
                  <c:v>28.23614270973215</c:v>
                </c:pt>
                <c:pt idx="11">
                  <c:v>38.804534312957699</c:v>
                </c:pt>
                <c:pt idx="12">
                  <c:v>31.856184297291406</c:v>
                </c:pt>
                <c:pt idx="13">
                  <c:v>65.674341021264738</c:v>
                </c:pt>
                <c:pt idx="14">
                  <c:v>36.582293701567082</c:v>
                </c:pt>
                <c:pt idx="15">
                  <c:v>48.235083436156629</c:v>
                </c:pt>
                <c:pt idx="16">
                  <c:v>44.947321006755601</c:v>
                </c:pt>
                <c:pt idx="17">
                  <c:v>41.35224206779526</c:v>
                </c:pt>
                <c:pt idx="18">
                  <c:v>45.196927931957589</c:v>
                </c:pt>
                <c:pt idx="19">
                  <c:v>39.847919531628847</c:v>
                </c:pt>
                <c:pt idx="20">
                  <c:v>32.64505996614254</c:v>
                </c:pt>
                <c:pt idx="21">
                  <c:v>34.920904769769734</c:v>
                </c:pt>
                <c:pt idx="22">
                  <c:v>37.231888933395837</c:v>
                </c:pt>
                <c:pt idx="23">
                  <c:v>27.70131570024995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'10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'!$D$9:$D$32</c:f>
              <c:numCache>
                <c:formatCode>0.00</c:formatCode>
                <c:ptCount val="24"/>
                <c:pt idx="0">
                  <c:v>191.84450582735229</c:v>
                </c:pt>
                <c:pt idx="1">
                  <c:v>187.63609995543916</c:v>
                </c:pt>
                <c:pt idx="2">
                  <c:v>176.71634615420436</c:v>
                </c:pt>
                <c:pt idx="3">
                  <c:v>181.98130216883686</c:v>
                </c:pt>
                <c:pt idx="4">
                  <c:v>176.68426343681188</c:v>
                </c:pt>
                <c:pt idx="5">
                  <c:v>164.78540921718687</c:v>
                </c:pt>
                <c:pt idx="6">
                  <c:v>162.82394330421008</c:v>
                </c:pt>
                <c:pt idx="7">
                  <c:v>151.08801360749169</c:v>
                </c:pt>
                <c:pt idx="8">
                  <c:v>152.87024363357813</c:v>
                </c:pt>
                <c:pt idx="9">
                  <c:v>139.55627872230389</c:v>
                </c:pt>
                <c:pt idx="10">
                  <c:v>163.44763159357348</c:v>
                </c:pt>
                <c:pt idx="11">
                  <c:v>136.28321814841561</c:v>
                </c:pt>
                <c:pt idx="12">
                  <c:v>111.90139885610505</c:v>
                </c:pt>
                <c:pt idx="13">
                  <c:v>97.634044290606084</c:v>
                </c:pt>
                <c:pt idx="14">
                  <c:v>121.17904005700827</c:v>
                </c:pt>
                <c:pt idx="15">
                  <c:v>160.78922250162134</c:v>
                </c:pt>
                <c:pt idx="16">
                  <c:v>146.92540122340563</c:v>
                </c:pt>
                <c:pt idx="17">
                  <c:v>138.29797508896272</c:v>
                </c:pt>
                <c:pt idx="18">
                  <c:v>150.5581929054311</c:v>
                </c:pt>
                <c:pt idx="19">
                  <c:v>146.24359459797296</c:v>
                </c:pt>
                <c:pt idx="20">
                  <c:v>137.220803492909</c:v>
                </c:pt>
                <c:pt idx="21">
                  <c:v>119.34388529678115</c:v>
                </c:pt>
                <c:pt idx="22">
                  <c:v>123.75037211007503</c:v>
                </c:pt>
                <c:pt idx="23">
                  <c:v>124.93104749874468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'10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'!$E$9:$E$32</c:f>
              <c:numCache>
                <c:formatCode>0.00</c:formatCode>
                <c:ptCount val="24"/>
                <c:pt idx="0">
                  <c:v>-11.481207400657793</c:v>
                </c:pt>
                <c:pt idx="1">
                  <c:v>-11.718074484886115</c:v>
                </c:pt>
                <c:pt idx="2">
                  <c:v>-11.96530033365603</c:v>
                </c:pt>
                <c:pt idx="3">
                  <c:v>-12.068614204646719</c:v>
                </c:pt>
                <c:pt idx="4">
                  <c:v>-12.178087565043411</c:v>
                </c:pt>
                <c:pt idx="5">
                  <c:v>-11.939610422409896</c:v>
                </c:pt>
                <c:pt idx="6">
                  <c:v>-11.966208686387471</c:v>
                </c:pt>
                <c:pt idx="7">
                  <c:v>-11.699385681963928</c:v>
                </c:pt>
                <c:pt idx="8">
                  <c:v>-11.342954628140539</c:v>
                </c:pt>
                <c:pt idx="9">
                  <c:v>-11.651215484353877</c:v>
                </c:pt>
                <c:pt idx="10">
                  <c:v>-12.133774303305577</c:v>
                </c:pt>
                <c:pt idx="11">
                  <c:v>-12.437752461373291</c:v>
                </c:pt>
                <c:pt idx="12">
                  <c:v>-12.55758315339642</c:v>
                </c:pt>
                <c:pt idx="13">
                  <c:v>-11.988385311870784</c:v>
                </c:pt>
                <c:pt idx="14">
                  <c:v>-12.241333758575275</c:v>
                </c:pt>
                <c:pt idx="15">
                  <c:v>-11.214305937777947</c:v>
                </c:pt>
                <c:pt idx="16">
                  <c:v>-11.522722230161222</c:v>
                </c:pt>
                <c:pt idx="17">
                  <c:v>-12.700217156758008</c:v>
                </c:pt>
                <c:pt idx="18">
                  <c:v>-12.215120837388664</c:v>
                </c:pt>
                <c:pt idx="19">
                  <c:v>-12.441514129601835</c:v>
                </c:pt>
                <c:pt idx="20">
                  <c:v>-12.58586345905147</c:v>
                </c:pt>
                <c:pt idx="21">
                  <c:v>-12.404790066550859</c:v>
                </c:pt>
                <c:pt idx="22">
                  <c:v>-12.682261043470788</c:v>
                </c:pt>
                <c:pt idx="23">
                  <c:v>-12.912363198994569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'10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'!$Q$9:$Q$32</c:f>
              <c:numCache>
                <c:formatCode>0.00</c:formatCode>
                <c:ptCount val="24"/>
                <c:pt idx="0">
                  <c:v>22.15</c:v>
                </c:pt>
                <c:pt idx="1">
                  <c:v>22.15</c:v>
                </c:pt>
                <c:pt idx="2">
                  <c:v>22.15</c:v>
                </c:pt>
                <c:pt idx="3">
                  <c:v>22.15</c:v>
                </c:pt>
                <c:pt idx="4">
                  <c:v>22.15</c:v>
                </c:pt>
                <c:pt idx="5">
                  <c:v>22.15</c:v>
                </c:pt>
                <c:pt idx="6">
                  <c:v>22.15</c:v>
                </c:pt>
                <c:pt idx="7">
                  <c:v>22.15</c:v>
                </c:pt>
                <c:pt idx="8">
                  <c:v>21.94</c:v>
                </c:pt>
                <c:pt idx="9">
                  <c:v>21.94</c:v>
                </c:pt>
                <c:pt idx="10">
                  <c:v>22.14</c:v>
                </c:pt>
                <c:pt idx="11">
                  <c:v>22.15</c:v>
                </c:pt>
                <c:pt idx="12">
                  <c:v>22.15</c:v>
                </c:pt>
                <c:pt idx="13">
                  <c:v>22.15</c:v>
                </c:pt>
                <c:pt idx="14">
                  <c:v>22.24</c:v>
                </c:pt>
                <c:pt idx="15">
                  <c:v>21.44</c:v>
                </c:pt>
                <c:pt idx="16">
                  <c:v>21.35</c:v>
                </c:pt>
                <c:pt idx="17">
                  <c:v>22.14</c:v>
                </c:pt>
                <c:pt idx="18">
                  <c:v>22.02</c:v>
                </c:pt>
                <c:pt idx="19">
                  <c:v>22.14</c:v>
                </c:pt>
                <c:pt idx="20">
                  <c:v>22.12</c:v>
                </c:pt>
                <c:pt idx="21">
                  <c:v>22.04</c:v>
                </c:pt>
                <c:pt idx="22">
                  <c:v>22.18</c:v>
                </c:pt>
                <c:pt idx="23">
                  <c:v>22.15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'10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'!$AE$9:$AE$32</c:f>
              <c:numCache>
                <c:formatCode>0.00</c:formatCode>
                <c:ptCount val="24"/>
                <c:pt idx="0">
                  <c:v>87.79</c:v>
                </c:pt>
                <c:pt idx="1">
                  <c:v>86.39</c:v>
                </c:pt>
                <c:pt idx="2">
                  <c:v>87.31</c:v>
                </c:pt>
                <c:pt idx="3">
                  <c:v>87</c:v>
                </c:pt>
                <c:pt idx="4">
                  <c:v>88.69</c:v>
                </c:pt>
                <c:pt idx="5">
                  <c:v>88.82</c:v>
                </c:pt>
                <c:pt idx="6">
                  <c:v>89.18</c:v>
                </c:pt>
                <c:pt idx="7">
                  <c:v>90.37</c:v>
                </c:pt>
                <c:pt idx="8">
                  <c:v>89.29</c:v>
                </c:pt>
                <c:pt idx="9">
                  <c:v>87.99</c:v>
                </c:pt>
                <c:pt idx="10">
                  <c:v>88.43</c:v>
                </c:pt>
                <c:pt idx="11">
                  <c:v>88.61</c:v>
                </c:pt>
                <c:pt idx="12">
                  <c:v>89.49</c:v>
                </c:pt>
                <c:pt idx="13">
                  <c:v>89.8</c:v>
                </c:pt>
                <c:pt idx="14">
                  <c:v>89.78</c:v>
                </c:pt>
                <c:pt idx="15">
                  <c:v>90.34</c:v>
                </c:pt>
                <c:pt idx="16">
                  <c:v>89.32</c:v>
                </c:pt>
                <c:pt idx="17">
                  <c:v>88.19</c:v>
                </c:pt>
                <c:pt idx="18">
                  <c:v>89.4</c:v>
                </c:pt>
                <c:pt idx="19">
                  <c:v>90.01</c:v>
                </c:pt>
                <c:pt idx="20">
                  <c:v>89.59</c:v>
                </c:pt>
                <c:pt idx="21">
                  <c:v>89.17</c:v>
                </c:pt>
                <c:pt idx="22">
                  <c:v>91.7</c:v>
                </c:pt>
                <c:pt idx="23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'10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'!$AK$9:$AK$32</c:f>
              <c:numCache>
                <c:formatCode>0.00</c:formatCode>
                <c:ptCount val="24"/>
                <c:pt idx="0">
                  <c:v>135.73670157330554</c:v>
                </c:pt>
                <c:pt idx="1">
                  <c:v>131.77197452944694</c:v>
                </c:pt>
                <c:pt idx="2">
                  <c:v>134.04895417945167</c:v>
                </c:pt>
                <c:pt idx="3">
                  <c:v>125.08731203580984</c:v>
                </c:pt>
                <c:pt idx="4">
                  <c:v>126.46382412823152</c:v>
                </c:pt>
                <c:pt idx="5">
                  <c:v>145.80420120522302</c:v>
                </c:pt>
                <c:pt idx="6">
                  <c:v>146.84226538217737</c:v>
                </c:pt>
                <c:pt idx="7">
                  <c:v>168.59137207447225</c:v>
                </c:pt>
                <c:pt idx="8">
                  <c:v>154.40271099456248</c:v>
                </c:pt>
                <c:pt idx="9">
                  <c:v>149.14493676205004</c:v>
                </c:pt>
                <c:pt idx="10">
                  <c:v>116.66614270973216</c:v>
                </c:pt>
                <c:pt idx="11">
                  <c:v>127.4145343129577</c:v>
                </c:pt>
                <c:pt idx="12">
                  <c:v>121.3461842972914</c:v>
                </c:pt>
                <c:pt idx="13">
                  <c:v>155.47434102126473</c:v>
                </c:pt>
                <c:pt idx="14">
                  <c:v>126.36229370156708</c:v>
                </c:pt>
                <c:pt idx="15">
                  <c:v>138.57508343615663</c:v>
                </c:pt>
                <c:pt idx="16">
                  <c:v>134.26732100675559</c:v>
                </c:pt>
                <c:pt idx="17">
                  <c:v>129.54224206779526</c:v>
                </c:pt>
                <c:pt idx="18">
                  <c:v>134.59692793195759</c:v>
                </c:pt>
                <c:pt idx="19">
                  <c:v>129.85791953162885</c:v>
                </c:pt>
                <c:pt idx="20">
                  <c:v>122.23505996614254</c:v>
                </c:pt>
                <c:pt idx="21">
                  <c:v>124.09090476976974</c:v>
                </c:pt>
                <c:pt idx="22">
                  <c:v>128.93188893339584</c:v>
                </c:pt>
                <c:pt idx="23">
                  <c:v>118.20131570024995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'10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'!$AM$9:$AM$32</c:f>
              <c:numCache>
                <c:formatCode>0.00</c:formatCode>
                <c:ptCount val="24"/>
                <c:pt idx="0">
                  <c:v>218.91450582735229</c:v>
                </c:pt>
                <c:pt idx="1">
                  <c:v>214.65609995543917</c:v>
                </c:pt>
                <c:pt idx="2">
                  <c:v>203.79634615420437</c:v>
                </c:pt>
                <c:pt idx="3">
                  <c:v>209.17130216883686</c:v>
                </c:pt>
                <c:pt idx="4">
                  <c:v>203.99426343681188</c:v>
                </c:pt>
                <c:pt idx="5">
                  <c:v>192.09540921718687</c:v>
                </c:pt>
                <c:pt idx="6">
                  <c:v>190.13394330421008</c:v>
                </c:pt>
                <c:pt idx="7">
                  <c:v>177.64801360749169</c:v>
                </c:pt>
                <c:pt idx="8">
                  <c:v>196.92024363357811</c:v>
                </c:pt>
                <c:pt idx="9">
                  <c:v>191.47627872230387</c:v>
                </c:pt>
                <c:pt idx="10">
                  <c:v>213.67763159357347</c:v>
                </c:pt>
                <c:pt idx="11">
                  <c:v>192.72321814841561</c:v>
                </c:pt>
                <c:pt idx="12">
                  <c:v>194.63139885610505</c:v>
                </c:pt>
                <c:pt idx="13">
                  <c:v>180.26404429060608</c:v>
                </c:pt>
                <c:pt idx="14">
                  <c:v>203.71904005700827</c:v>
                </c:pt>
                <c:pt idx="15">
                  <c:v>200.83922250162132</c:v>
                </c:pt>
                <c:pt idx="16">
                  <c:v>191.31540122340564</c:v>
                </c:pt>
                <c:pt idx="17">
                  <c:v>182.58797508896271</c:v>
                </c:pt>
                <c:pt idx="18">
                  <c:v>190.2081929054311</c:v>
                </c:pt>
                <c:pt idx="19">
                  <c:v>191.25359459797298</c:v>
                </c:pt>
                <c:pt idx="20">
                  <c:v>193.17080349290899</c:v>
                </c:pt>
                <c:pt idx="21">
                  <c:v>194.82388529678116</c:v>
                </c:pt>
                <c:pt idx="22">
                  <c:v>185.21037211007504</c:v>
                </c:pt>
                <c:pt idx="23">
                  <c:v>186.91104749874467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'10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'!$F$9:$F$32</c:f>
              <c:numCache>
                <c:formatCode>General</c:formatCode>
                <c:ptCount val="24"/>
                <c:pt idx="0">
                  <c:v>133.6</c:v>
                </c:pt>
                <c:pt idx="1">
                  <c:v>126.77</c:v>
                </c:pt>
                <c:pt idx="2">
                  <c:v>128.22999999999999</c:v>
                </c:pt>
                <c:pt idx="3">
                  <c:v>126.72</c:v>
                </c:pt>
                <c:pt idx="4">
                  <c:v>130.87</c:v>
                </c:pt>
                <c:pt idx="5">
                  <c:v>84.68</c:v>
                </c:pt>
                <c:pt idx="6">
                  <c:v>79.81</c:v>
                </c:pt>
                <c:pt idx="7">
                  <c:v>100.39</c:v>
                </c:pt>
                <c:pt idx="8">
                  <c:v>95.58</c:v>
                </c:pt>
                <c:pt idx="9">
                  <c:v>96.11</c:v>
                </c:pt>
                <c:pt idx="10">
                  <c:v>108.22</c:v>
                </c:pt>
                <c:pt idx="11">
                  <c:v>96.64</c:v>
                </c:pt>
                <c:pt idx="12">
                  <c:v>109.43</c:v>
                </c:pt>
                <c:pt idx="13">
                  <c:v>124.12</c:v>
                </c:pt>
                <c:pt idx="14">
                  <c:v>171.51</c:v>
                </c:pt>
                <c:pt idx="15">
                  <c:v>182.21</c:v>
                </c:pt>
                <c:pt idx="16">
                  <c:v>183.27</c:v>
                </c:pt>
                <c:pt idx="17">
                  <c:v>190.77</c:v>
                </c:pt>
                <c:pt idx="18">
                  <c:v>227.45</c:v>
                </c:pt>
                <c:pt idx="19">
                  <c:v>217.54</c:v>
                </c:pt>
                <c:pt idx="20">
                  <c:v>213.61</c:v>
                </c:pt>
                <c:pt idx="21">
                  <c:v>216.91</c:v>
                </c:pt>
                <c:pt idx="22">
                  <c:v>211.11</c:v>
                </c:pt>
                <c:pt idx="23">
                  <c:v>203.85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'10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'!$G$9:$G$32</c:f>
              <c:numCache>
                <c:formatCode>0.00</c:formatCode>
                <c:ptCount val="24"/>
                <c:pt idx="0">
                  <c:v>94.260418348071269</c:v>
                </c:pt>
                <c:pt idx="1">
                  <c:v>87.239851899018717</c:v>
                </c:pt>
                <c:pt idx="2">
                  <c:v>88.644007491026656</c:v>
                </c:pt>
                <c:pt idx="3">
                  <c:v>87.20137561274629</c:v>
                </c:pt>
                <c:pt idx="4">
                  <c:v>91.231106064031749</c:v>
                </c:pt>
                <c:pt idx="5">
                  <c:v>81.34229042662912</c:v>
                </c:pt>
                <c:pt idx="6">
                  <c:v>76.572144205340621</c:v>
                </c:pt>
                <c:pt idx="7">
                  <c:v>77.468748012044827</c:v>
                </c:pt>
                <c:pt idx="8">
                  <c:v>72.532543535432708</c:v>
                </c:pt>
                <c:pt idx="9">
                  <c:v>72.883259547291871</c:v>
                </c:pt>
                <c:pt idx="10">
                  <c:v>83.487622706810455</c:v>
                </c:pt>
                <c:pt idx="11">
                  <c:v>72.254365403715511</c:v>
                </c:pt>
                <c:pt idx="12">
                  <c:v>84.457673834586316</c:v>
                </c:pt>
                <c:pt idx="13">
                  <c:v>98.037100371173253</c:v>
                </c:pt>
                <c:pt idx="14">
                  <c:v>143.36772199492123</c:v>
                </c:pt>
                <c:pt idx="15">
                  <c:v>118.13464960555389</c:v>
                </c:pt>
                <c:pt idx="16">
                  <c:v>119.37270641030882</c:v>
                </c:pt>
                <c:pt idx="17">
                  <c:v>125.74940082010018</c:v>
                </c:pt>
                <c:pt idx="18">
                  <c:v>154.60691480984195</c:v>
                </c:pt>
                <c:pt idx="19">
                  <c:v>143.98860164219911</c:v>
                </c:pt>
                <c:pt idx="20">
                  <c:v>139.15101358047656</c:v>
                </c:pt>
                <c:pt idx="21">
                  <c:v>141.24820440458478</c:v>
                </c:pt>
                <c:pt idx="22">
                  <c:v>135.66964019541913</c:v>
                </c:pt>
                <c:pt idx="23">
                  <c:v>130.81165178433969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'10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'!$H$9:$H$32</c:f>
              <c:numCache>
                <c:formatCode>0.00</c:formatCode>
                <c:ptCount val="24"/>
                <c:pt idx="0">
                  <c:v>34.149818128958621</c:v>
                </c:pt>
                <c:pt idx="1">
                  <c:v>34.599919228430913</c:v>
                </c:pt>
                <c:pt idx="2">
                  <c:v>34.600284827897212</c:v>
                </c:pt>
                <c:pt idx="3">
                  <c:v>34.590295473412766</c:v>
                </c:pt>
                <c:pt idx="4">
                  <c:v>34.552868341781938</c:v>
                </c:pt>
                <c:pt idx="5">
                  <c:v>-1.2885401956158005E-2</c:v>
                </c:pt>
                <c:pt idx="6">
                  <c:v>-0.24573535123905632</c:v>
                </c:pt>
                <c:pt idx="7">
                  <c:v>18.121367071544604</c:v>
                </c:pt>
                <c:pt idx="8">
                  <c:v>18.148012947579367</c:v>
                </c:pt>
                <c:pt idx="9">
                  <c:v>17.676364827042782</c:v>
                </c:pt>
                <c:pt idx="10">
                  <c:v>18.682711024883659</c:v>
                </c:pt>
                <c:pt idx="11">
                  <c:v>18.677205962665575</c:v>
                </c:pt>
                <c:pt idx="12">
                  <c:v>19.026779204572694</c:v>
                </c:pt>
                <c:pt idx="13">
                  <c:v>20.280991671222743</c:v>
                </c:pt>
                <c:pt idx="14">
                  <c:v>20.533479816141078</c:v>
                </c:pt>
                <c:pt idx="15">
                  <c:v>56.660101494958404</c:v>
                </c:pt>
                <c:pt idx="16">
                  <c:v>56.763241722648843</c:v>
                </c:pt>
                <c:pt idx="17">
                  <c:v>57.654369779674383</c:v>
                </c:pt>
                <c:pt idx="18">
                  <c:v>64.083027811417708</c:v>
                </c:pt>
                <c:pt idx="19">
                  <c:v>65.167918131064766</c:v>
                </c:pt>
                <c:pt idx="20">
                  <c:v>66.224844990141804</c:v>
                </c:pt>
                <c:pt idx="21">
                  <c:v>67.30225517882333</c:v>
                </c:pt>
                <c:pt idx="22">
                  <c:v>67.301217586842455</c:v>
                </c:pt>
                <c:pt idx="23">
                  <c:v>65.175083598856276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'10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'!$I$9:$I$32</c:f>
              <c:numCache>
                <c:formatCode>0.00</c:formatCode>
                <c:ptCount val="24"/>
                <c:pt idx="0">
                  <c:v>5.1897635229701207</c:v>
                </c:pt>
                <c:pt idx="1">
                  <c:v>4.9302288725503542</c:v>
                </c:pt>
                <c:pt idx="2">
                  <c:v>4.9857076810761169</c:v>
                </c:pt>
                <c:pt idx="3">
                  <c:v>4.9283289138409385</c:v>
                </c:pt>
                <c:pt idx="4">
                  <c:v>5.0860255941863057</c:v>
                </c:pt>
                <c:pt idx="5">
                  <c:v>3.3505949753270348</c:v>
                </c:pt>
                <c:pt idx="6">
                  <c:v>3.4835911458984232</c:v>
                </c:pt>
                <c:pt idx="7">
                  <c:v>4.799884916410555</c:v>
                </c:pt>
                <c:pt idx="8">
                  <c:v>4.8994435169879225</c:v>
                </c:pt>
                <c:pt idx="9">
                  <c:v>5.5503756256653745</c:v>
                </c:pt>
                <c:pt idx="10">
                  <c:v>6.0496662683058799</c:v>
                </c:pt>
                <c:pt idx="11">
                  <c:v>5.7084286336188894</c:v>
                </c:pt>
                <c:pt idx="12">
                  <c:v>5.9455469608409954</c:v>
                </c:pt>
                <c:pt idx="13">
                  <c:v>5.8019079576039827</c:v>
                </c:pt>
                <c:pt idx="14">
                  <c:v>7.6087981889376648</c:v>
                </c:pt>
                <c:pt idx="15">
                  <c:v>7.4152488994877199</c:v>
                </c:pt>
                <c:pt idx="16">
                  <c:v>7.134051867042329</c:v>
                </c:pt>
                <c:pt idx="17">
                  <c:v>7.366229400225448</c:v>
                </c:pt>
                <c:pt idx="18">
                  <c:v>8.760057378740326</c:v>
                </c:pt>
                <c:pt idx="19">
                  <c:v>8.3834802267361095</c:v>
                </c:pt>
                <c:pt idx="20">
                  <c:v>8.2341414293816495</c:v>
                </c:pt>
                <c:pt idx="21">
                  <c:v>8.3595404165918961</c:v>
                </c:pt>
                <c:pt idx="22">
                  <c:v>8.1391422177384225</c:v>
                </c:pt>
                <c:pt idx="23">
                  <c:v>7.8632646168040292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'10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3.2</c:v>
                </c:pt>
                <c:pt idx="7">
                  <c:v>8.6999999999999993</c:v>
                </c:pt>
                <c:pt idx="8">
                  <c:v>10.1</c:v>
                </c:pt>
                <c:pt idx="9">
                  <c:v>14.4</c:v>
                </c:pt>
                <c:pt idx="10">
                  <c:v>14</c:v>
                </c:pt>
                <c:pt idx="11">
                  <c:v>16.5</c:v>
                </c:pt>
                <c:pt idx="12">
                  <c:v>19</c:v>
                </c:pt>
                <c:pt idx="13">
                  <c:v>5.4</c:v>
                </c:pt>
                <c:pt idx="14">
                  <c:v>12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'10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'10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MAI 23 '!$AJ$9:$AJ$32</c:f>
              <c:numCache>
                <c:formatCode>0.00</c:formatCode>
                <c:ptCount val="24"/>
                <c:pt idx="0">
                  <c:v>94.260418348071269</c:v>
                </c:pt>
                <c:pt idx="1">
                  <c:v>87.239851899018717</c:v>
                </c:pt>
                <c:pt idx="2">
                  <c:v>88.644007491026656</c:v>
                </c:pt>
                <c:pt idx="3">
                  <c:v>87.20137561274629</c:v>
                </c:pt>
                <c:pt idx="4">
                  <c:v>91.231106064031749</c:v>
                </c:pt>
                <c:pt idx="5">
                  <c:v>82.142290426629117</c:v>
                </c:pt>
                <c:pt idx="6">
                  <c:v>79.772144205340624</c:v>
                </c:pt>
                <c:pt idx="7">
                  <c:v>86.16874801204483</c:v>
                </c:pt>
                <c:pt idx="8">
                  <c:v>82.632543535432703</c:v>
                </c:pt>
                <c:pt idx="9">
                  <c:v>87.283259547291877</c:v>
                </c:pt>
                <c:pt idx="10">
                  <c:v>97.487622706810455</c:v>
                </c:pt>
                <c:pt idx="11">
                  <c:v>88.754365403715511</c:v>
                </c:pt>
                <c:pt idx="12">
                  <c:v>103.45767383458632</c:v>
                </c:pt>
                <c:pt idx="13">
                  <c:v>103.43710037117326</c:v>
                </c:pt>
                <c:pt idx="14">
                  <c:v>155.36772199492123</c:v>
                </c:pt>
                <c:pt idx="15">
                  <c:v>125.13464960555389</c:v>
                </c:pt>
                <c:pt idx="16">
                  <c:v>120.37270641030882</c:v>
                </c:pt>
                <c:pt idx="17">
                  <c:v>125.74940082010018</c:v>
                </c:pt>
                <c:pt idx="18">
                  <c:v>154.60691480984195</c:v>
                </c:pt>
                <c:pt idx="19">
                  <c:v>143.98860164219911</c:v>
                </c:pt>
                <c:pt idx="20">
                  <c:v>139.15101358047656</c:v>
                </c:pt>
                <c:pt idx="21">
                  <c:v>141.24820440458478</c:v>
                </c:pt>
                <c:pt idx="22">
                  <c:v>135.66964019541913</c:v>
                </c:pt>
                <c:pt idx="23">
                  <c:v>130.81165178433969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'10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MAI 23 '!$AL$9:$AL$32</c:f>
              <c:numCache>
                <c:formatCode>0.00</c:formatCode>
                <c:ptCount val="24"/>
                <c:pt idx="0">
                  <c:v>34.149818128958621</c:v>
                </c:pt>
                <c:pt idx="1">
                  <c:v>34.599919228430913</c:v>
                </c:pt>
                <c:pt idx="2">
                  <c:v>34.600284827897212</c:v>
                </c:pt>
                <c:pt idx="3">
                  <c:v>34.590295473412766</c:v>
                </c:pt>
                <c:pt idx="4">
                  <c:v>34.552868341781938</c:v>
                </c:pt>
                <c:pt idx="5">
                  <c:v>0.31711459804384201</c:v>
                </c:pt>
                <c:pt idx="6">
                  <c:v>6.0542646487609435</c:v>
                </c:pt>
                <c:pt idx="7">
                  <c:v>32.981367071544604</c:v>
                </c:pt>
                <c:pt idx="8">
                  <c:v>39.038012947579368</c:v>
                </c:pt>
                <c:pt idx="9">
                  <c:v>50.86636482704278</c:v>
                </c:pt>
                <c:pt idx="10">
                  <c:v>53.642711024883653</c:v>
                </c:pt>
                <c:pt idx="11">
                  <c:v>53.737205962665577</c:v>
                </c:pt>
                <c:pt idx="12">
                  <c:v>45.036779204572696</c:v>
                </c:pt>
                <c:pt idx="13">
                  <c:v>41.420991671222744</c:v>
                </c:pt>
                <c:pt idx="14">
                  <c:v>35.233479816141077</c:v>
                </c:pt>
                <c:pt idx="15">
                  <c:v>59.510101494958406</c:v>
                </c:pt>
                <c:pt idx="16">
                  <c:v>57.153241722648843</c:v>
                </c:pt>
                <c:pt idx="17">
                  <c:v>57.654369779674383</c:v>
                </c:pt>
                <c:pt idx="18">
                  <c:v>64.083027811417708</c:v>
                </c:pt>
                <c:pt idx="19">
                  <c:v>65.167918131064766</c:v>
                </c:pt>
                <c:pt idx="20">
                  <c:v>66.224844990141804</c:v>
                </c:pt>
                <c:pt idx="21">
                  <c:v>67.30225517882333</c:v>
                </c:pt>
                <c:pt idx="22">
                  <c:v>67.301217586842455</c:v>
                </c:pt>
                <c:pt idx="23">
                  <c:v>65.175083598856276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" zoomScale="85" zoomScaleNormal="85" zoomScaleSheetLayoutView="85" workbookViewId="0">
      <selection activeCell="L39" sqref="L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45056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228.31</v>
      </c>
      <c r="C9" s="51">
        <f t="shared" ref="C9:C32" si="0">AK9-AE9</f>
        <v>47.946701573305532</v>
      </c>
      <c r="D9" s="52">
        <f t="shared" ref="D9:D32" si="1">AM9-Y9</f>
        <v>191.84450582735229</v>
      </c>
      <c r="E9" s="59">
        <f t="shared" ref="E9:E32" si="2">(AG9+AI9)-Q9</f>
        <v>-11.481207400657793</v>
      </c>
      <c r="F9" s="76">
        <v>133.6</v>
      </c>
      <c r="G9" s="52">
        <f t="shared" ref="G9:G32" si="3">AJ9-AD9</f>
        <v>94.260418348071269</v>
      </c>
      <c r="H9" s="52">
        <f t="shared" ref="H9:H32" si="4">AL9-X9</f>
        <v>34.149818128958621</v>
      </c>
      <c r="I9" s="53">
        <f t="shared" ref="I9:I32" si="5">(AH9+AF9)-P9</f>
        <v>5.1897635229701207</v>
      </c>
      <c r="J9" s="58">
        <v>0</v>
      </c>
      <c r="K9" s="84">
        <v>22.15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22.15</v>
      </c>
      <c r="R9" s="91">
        <v>0</v>
      </c>
      <c r="S9" s="84">
        <v>0</v>
      </c>
      <c r="T9" s="84">
        <v>0</v>
      </c>
      <c r="U9" s="84">
        <v>27.07</v>
      </c>
      <c r="V9" s="68">
        <v>0</v>
      </c>
      <c r="W9" s="90">
        <v>0</v>
      </c>
      <c r="X9" s="94">
        <f>R9+T9+V9</f>
        <v>0</v>
      </c>
      <c r="Y9" s="95">
        <f>S9+U9+W9</f>
        <v>27.07</v>
      </c>
      <c r="Z9" s="91">
        <v>0</v>
      </c>
      <c r="AA9" s="84">
        <v>0</v>
      </c>
      <c r="AB9" s="84">
        <v>0</v>
      </c>
      <c r="AC9" s="84">
        <v>87.79</v>
      </c>
      <c r="AD9" s="96">
        <f>Z9+AB9</f>
        <v>0</v>
      </c>
      <c r="AE9" s="52">
        <f>AA9+AC9</f>
        <v>87.79</v>
      </c>
      <c r="AF9" s="116">
        <v>0.1173225806451613</v>
      </c>
      <c r="AG9" s="117">
        <v>0.45194287634408592</v>
      </c>
      <c r="AH9" s="54">
        <f t="shared" ref="AH9:AH32" si="6">(F9+P9+X9+AD9)-(AJ9+AL9+AF9)</f>
        <v>5.0724409423249597</v>
      </c>
      <c r="AI9" s="63">
        <f t="shared" ref="AI9:AI32" si="7">(B9+Q9+Y9+AE9)-(AM9+AK9+AG9)</f>
        <v>10.21684972299812</v>
      </c>
      <c r="AJ9" s="64">
        <v>94.260418348071269</v>
      </c>
      <c r="AK9" s="61">
        <v>135.73670157330554</v>
      </c>
      <c r="AL9" s="66">
        <v>34.149818128958621</v>
      </c>
      <c r="AM9" s="61">
        <v>218.91450582735229</v>
      </c>
      <c r="AS9" s="121"/>
      <c r="BA9" s="42"/>
      <c r="BB9" s="42"/>
    </row>
    <row r="10" spans="1:54" ht="15.75" x14ac:dyDescent="0.25">
      <c r="A10" s="25">
        <v>2</v>
      </c>
      <c r="B10" s="69">
        <v>221.3</v>
      </c>
      <c r="C10" s="51">
        <f t="shared" si="0"/>
        <v>45.381974529446936</v>
      </c>
      <c r="D10" s="52">
        <f t="shared" si="1"/>
        <v>187.63609995543916</v>
      </c>
      <c r="E10" s="59">
        <f t="shared" si="2"/>
        <v>-11.718074484886115</v>
      </c>
      <c r="F10" s="68">
        <v>126.77</v>
      </c>
      <c r="G10" s="52">
        <f t="shared" si="3"/>
        <v>87.239851899018717</v>
      </c>
      <c r="H10" s="52">
        <f t="shared" si="4"/>
        <v>34.599919228430913</v>
      </c>
      <c r="I10" s="53">
        <f t="shared" si="5"/>
        <v>4.9302288725503542</v>
      </c>
      <c r="J10" s="58">
        <v>0</v>
      </c>
      <c r="K10" s="81">
        <v>22.15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22.15</v>
      </c>
      <c r="R10" s="91">
        <v>0</v>
      </c>
      <c r="S10" s="84">
        <v>0</v>
      </c>
      <c r="T10" s="84">
        <v>0</v>
      </c>
      <c r="U10" s="84">
        <v>27.02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27.02</v>
      </c>
      <c r="Z10" s="91">
        <v>0</v>
      </c>
      <c r="AA10" s="84">
        <v>0</v>
      </c>
      <c r="AB10" s="84">
        <v>0</v>
      </c>
      <c r="AC10" s="84">
        <v>86.39</v>
      </c>
      <c r="AD10" s="96">
        <f t="shared" ref="AD10:AD32" si="12">Z10+AB10</f>
        <v>0</v>
      </c>
      <c r="AE10" s="52">
        <f t="shared" ref="AE10:AE32" si="13">AA10+AC10</f>
        <v>86.39</v>
      </c>
      <c r="AF10" s="118">
        <v>0.1173225806451613</v>
      </c>
      <c r="AG10" s="117">
        <v>0.45194287634408592</v>
      </c>
      <c r="AH10" s="54">
        <f t="shared" si="6"/>
        <v>4.8129062919051933</v>
      </c>
      <c r="AI10" s="63">
        <f t="shared" si="7"/>
        <v>9.9799826387697976</v>
      </c>
      <c r="AJ10" s="64">
        <v>87.239851899018717</v>
      </c>
      <c r="AK10" s="61">
        <v>131.77197452944694</v>
      </c>
      <c r="AL10" s="66">
        <v>34.599919228430913</v>
      </c>
      <c r="AM10" s="61">
        <v>214.65609995543917</v>
      </c>
      <c r="AS10" s="121"/>
      <c r="BA10" s="42"/>
      <c r="BB10" s="42"/>
    </row>
    <row r="11" spans="1:54" ht="15" customHeight="1" x14ac:dyDescent="0.25">
      <c r="A11" s="25">
        <v>3</v>
      </c>
      <c r="B11" s="69">
        <v>211.49</v>
      </c>
      <c r="C11" s="51">
        <f t="shared" si="0"/>
        <v>46.738954179451667</v>
      </c>
      <c r="D11" s="52">
        <f t="shared" si="1"/>
        <v>176.71634615420436</v>
      </c>
      <c r="E11" s="59">
        <f t="shared" si="2"/>
        <v>-11.96530033365603</v>
      </c>
      <c r="F11" s="68">
        <v>128.22999999999999</v>
      </c>
      <c r="G11" s="52">
        <f t="shared" si="3"/>
        <v>88.644007491026656</v>
      </c>
      <c r="H11" s="52">
        <f t="shared" si="4"/>
        <v>34.600284827897212</v>
      </c>
      <c r="I11" s="53">
        <f t="shared" si="5"/>
        <v>4.9857076810761169</v>
      </c>
      <c r="J11" s="58">
        <v>0</v>
      </c>
      <c r="K11" s="81">
        <v>22.15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22.15</v>
      </c>
      <c r="R11" s="91">
        <v>0</v>
      </c>
      <c r="S11" s="84">
        <v>0</v>
      </c>
      <c r="T11" s="84">
        <v>0</v>
      </c>
      <c r="U11" s="84">
        <v>27.08</v>
      </c>
      <c r="V11" s="84">
        <v>0</v>
      </c>
      <c r="W11" s="84">
        <v>0</v>
      </c>
      <c r="X11" s="94">
        <f t="shared" si="10"/>
        <v>0</v>
      </c>
      <c r="Y11" s="95">
        <f t="shared" si="11"/>
        <v>27.08</v>
      </c>
      <c r="Z11" s="91">
        <v>0</v>
      </c>
      <c r="AA11" s="84">
        <v>0</v>
      </c>
      <c r="AB11" s="84">
        <v>0</v>
      </c>
      <c r="AC11" s="84">
        <v>87.31</v>
      </c>
      <c r="AD11" s="96">
        <f t="shared" si="12"/>
        <v>0</v>
      </c>
      <c r="AE11" s="52">
        <f t="shared" si="13"/>
        <v>87.31</v>
      </c>
      <c r="AF11" s="118">
        <v>0.1173225806451613</v>
      </c>
      <c r="AG11" s="117">
        <v>0.45194287634408592</v>
      </c>
      <c r="AH11" s="54">
        <f t="shared" si="6"/>
        <v>4.868385100430956</v>
      </c>
      <c r="AI11" s="63">
        <f t="shared" si="7"/>
        <v>9.7327567899998826</v>
      </c>
      <c r="AJ11" s="64">
        <v>88.644007491026656</v>
      </c>
      <c r="AK11" s="61">
        <v>134.04895417945167</v>
      </c>
      <c r="AL11" s="66">
        <v>34.600284827897212</v>
      </c>
      <c r="AM11" s="61">
        <v>203.79634615420437</v>
      </c>
      <c r="AS11" s="121"/>
      <c r="BA11" s="42"/>
      <c r="BB11" s="42"/>
    </row>
    <row r="12" spans="1:54" ht="15" customHeight="1" x14ac:dyDescent="0.25">
      <c r="A12" s="25">
        <v>4</v>
      </c>
      <c r="B12" s="69">
        <v>208</v>
      </c>
      <c r="C12" s="51">
        <f t="shared" si="0"/>
        <v>38.087312035809845</v>
      </c>
      <c r="D12" s="52">
        <f t="shared" si="1"/>
        <v>181.98130216883686</v>
      </c>
      <c r="E12" s="59">
        <f t="shared" si="2"/>
        <v>-12.068614204646719</v>
      </c>
      <c r="F12" s="68">
        <v>126.72</v>
      </c>
      <c r="G12" s="52">
        <f t="shared" si="3"/>
        <v>87.20137561274629</v>
      </c>
      <c r="H12" s="52">
        <f t="shared" si="4"/>
        <v>34.590295473412766</v>
      </c>
      <c r="I12" s="53">
        <f t="shared" si="5"/>
        <v>4.9283289138409385</v>
      </c>
      <c r="J12" s="58">
        <v>0</v>
      </c>
      <c r="K12" s="81">
        <v>22.15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22.15</v>
      </c>
      <c r="R12" s="91">
        <v>0</v>
      </c>
      <c r="S12" s="84">
        <v>0</v>
      </c>
      <c r="T12" s="84">
        <v>0</v>
      </c>
      <c r="U12" s="84">
        <v>27.19</v>
      </c>
      <c r="V12" s="84">
        <v>0</v>
      </c>
      <c r="W12" s="84">
        <v>0</v>
      </c>
      <c r="X12" s="94">
        <f t="shared" si="10"/>
        <v>0</v>
      </c>
      <c r="Y12" s="95">
        <f t="shared" si="11"/>
        <v>27.19</v>
      </c>
      <c r="Z12" s="91">
        <v>0</v>
      </c>
      <c r="AA12" s="84">
        <v>0</v>
      </c>
      <c r="AB12" s="84">
        <v>0</v>
      </c>
      <c r="AC12" s="84">
        <v>87</v>
      </c>
      <c r="AD12" s="96">
        <f t="shared" si="12"/>
        <v>0</v>
      </c>
      <c r="AE12" s="52">
        <f t="shared" si="13"/>
        <v>87</v>
      </c>
      <c r="AF12" s="118">
        <v>0.1173225806451613</v>
      </c>
      <c r="AG12" s="117">
        <v>0.45194287634408592</v>
      </c>
      <c r="AH12" s="54">
        <f t="shared" si="6"/>
        <v>4.8110063331957775</v>
      </c>
      <c r="AI12" s="63">
        <f t="shared" si="7"/>
        <v>9.6294429190091932</v>
      </c>
      <c r="AJ12" s="64">
        <v>87.20137561274629</v>
      </c>
      <c r="AK12" s="61">
        <v>125.08731203580984</v>
      </c>
      <c r="AL12" s="66">
        <v>34.590295473412766</v>
      </c>
      <c r="AM12" s="61">
        <v>209.17130216883686</v>
      </c>
      <c r="AS12" s="121"/>
      <c r="BA12" s="42"/>
      <c r="BB12" s="42"/>
    </row>
    <row r="13" spans="1:54" ht="15.75" x14ac:dyDescent="0.25">
      <c r="A13" s="25">
        <v>5</v>
      </c>
      <c r="B13" s="69">
        <v>202.28</v>
      </c>
      <c r="C13" s="51">
        <f t="shared" si="0"/>
        <v>37.773824128231524</v>
      </c>
      <c r="D13" s="52">
        <f t="shared" si="1"/>
        <v>176.68426343681188</v>
      </c>
      <c r="E13" s="59">
        <f t="shared" si="2"/>
        <v>-12.178087565043411</v>
      </c>
      <c r="F13" s="68">
        <v>130.87</v>
      </c>
      <c r="G13" s="52">
        <f t="shared" si="3"/>
        <v>91.231106064031749</v>
      </c>
      <c r="H13" s="52">
        <f t="shared" si="4"/>
        <v>34.552868341781938</v>
      </c>
      <c r="I13" s="53">
        <f t="shared" si="5"/>
        <v>5.0860255941863057</v>
      </c>
      <c r="J13" s="58">
        <v>0</v>
      </c>
      <c r="K13" s="81">
        <v>22.15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22.15</v>
      </c>
      <c r="R13" s="91">
        <v>0</v>
      </c>
      <c r="S13" s="84">
        <v>0</v>
      </c>
      <c r="T13" s="84">
        <v>0</v>
      </c>
      <c r="U13" s="84">
        <v>27.31</v>
      </c>
      <c r="V13" s="84">
        <v>0</v>
      </c>
      <c r="W13" s="84">
        <v>0</v>
      </c>
      <c r="X13" s="94">
        <f t="shared" si="10"/>
        <v>0</v>
      </c>
      <c r="Y13" s="95">
        <f t="shared" si="11"/>
        <v>27.31</v>
      </c>
      <c r="Z13" s="91">
        <v>0</v>
      </c>
      <c r="AA13" s="84">
        <v>0</v>
      </c>
      <c r="AB13" s="84">
        <v>0</v>
      </c>
      <c r="AC13" s="84">
        <v>88.69</v>
      </c>
      <c r="AD13" s="96">
        <f t="shared" si="12"/>
        <v>0</v>
      </c>
      <c r="AE13" s="52">
        <f t="shared" si="13"/>
        <v>88.69</v>
      </c>
      <c r="AF13" s="118">
        <v>0.1173225806451613</v>
      </c>
      <c r="AG13" s="117">
        <v>0.45194287634408592</v>
      </c>
      <c r="AH13" s="54">
        <f t="shared" si="6"/>
        <v>4.9687030135411447</v>
      </c>
      <c r="AI13" s="63">
        <f t="shared" si="7"/>
        <v>9.5199695586125017</v>
      </c>
      <c r="AJ13" s="64">
        <v>91.231106064031749</v>
      </c>
      <c r="AK13" s="61">
        <v>126.46382412823152</v>
      </c>
      <c r="AL13" s="66">
        <v>34.552868341781938</v>
      </c>
      <c r="AM13" s="61">
        <v>203.99426343681188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209.82999999999998</v>
      </c>
      <c r="C14" s="51">
        <f t="shared" si="0"/>
        <v>56.98420120522303</v>
      </c>
      <c r="D14" s="52">
        <f t="shared" si="1"/>
        <v>164.78540921718687</v>
      </c>
      <c r="E14" s="59">
        <f t="shared" si="2"/>
        <v>-11.939610422409896</v>
      </c>
      <c r="F14" s="68">
        <v>84.68</v>
      </c>
      <c r="G14" s="52">
        <f t="shared" si="3"/>
        <v>81.34229042662912</v>
      </c>
      <c r="H14" s="52">
        <f t="shared" si="4"/>
        <v>-1.2885401956158005E-2</v>
      </c>
      <c r="I14" s="53">
        <f t="shared" si="5"/>
        <v>3.3505949753270348</v>
      </c>
      <c r="J14" s="58">
        <v>0</v>
      </c>
      <c r="K14" s="81">
        <v>22.15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22.15</v>
      </c>
      <c r="R14" s="91">
        <v>0.33</v>
      </c>
      <c r="S14" s="84">
        <v>0</v>
      </c>
      <c r="T14" s="84">
        <v>0</v>
      </c>
      <c r="U14" s="84">
        <v>27.31</v>
      </c>
      <c r="V14" s="84">
        <v>0</v>
      </c>
      <c r="W14" s="84">
        <v>0</v>
      </c>
      <c r="X14" s="94">
        <f t="shared" si="10"/>
        <v>0.33</v>
      </c>
      <c r="Y14" s="95">
        <f t="shared" si="11"/>
        <v>27.31</v>
      </c>
      <c r="Z14" s="91">
        <v>0.8</v>
      </c>
      <c r="AA14" s="84">
        <v>0</v>
      </c>
      <c r="AB14" s="84">
        <v>0</v>
      </c>
      <c r="AC14" s="84">
        <v>88.82</v>
      </c>
      <c r="AD14" s="96">
        <f t="shared" si="12"/>
        <v>0.8</v>
      </c>
      <c r="AE14" s="52">
        <f t="shared" si="13"/>
        <v>88.82</v>
      </c>
      <c r="AF14" s="118">
        <v>9.326129032258057E-2</v>
      </c>
      <c r="AG14" s="117">
        <v>0.47600416666666667</v>
      </c>
      <c r="AH14" s="54">
        <f t="shared" si="6"/>
        <v>3.2573336850044541</v>
      </c>
      <c r="AI14" s="63">
        <f t="shared" si="7"/>
        <v>9.7343854109234371</v>
      </c>
      <c r="AJ14" s="64">
        <v>82.142290426629117</v>
      </c>
      <c r="AK14" s="61">
        <v>145.80420120522302</v>
      </c>
      <c r="AL14" s="66">
        <v>0.31711459804384201</v>
      </c>
      <c r="AM14" s="61">
        <v>192.09540921718687</v>
      </c>
      <c r="AS14" s="121"/>
      <c r="BA14" s="42"/>
      <c r="BB14" s="42"/>
    </row>
    <row r="15" spans="1:54" ht="15.75" x14ac:dyDescent="0.25">
      <c r="A15" s="25">
        <v>7</v>
      </c>
      <c r="B15" s="69">
        <v>208.51999999999998</v>
      </c>
      <c r="C15" s="51">
        <f t="shared" si="0"/>
        <v>57.662265382177367</v>
      </c>
      <c r="D15" s="52">
        <f t="shared" si="1"/>
        <v>162.82394330421008</v>
      </c>
      <c r="E15" s="59">
        <f t="shared" si="2"/>
        <v>-11.966208686387471</v>
      </c>
      <c r="F15" s="68">
        <v>79.81</v>
      </c>
      <c r="G15" s="52">
        <f t="shared" si="3"/>
        <v>76.572144205340621</v>
      </c>
      <c r="H15" s="52">
        <f t="shared" si="4"/>
        <v>-0.24573535123905632</v>
      </c>
      <c r="I15" s="53">
        <f t="shared" si="5"/>
        <v>3.4835911458984232</v>
      </c>
      <c r="J15" s="58">
        <v>0</v>
      </c>
      <c r="K15" s="81">
        <v>22.15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22.15</v>
      </c>
      <c r="R15" s="91">
        <v>6.3</v>
      </c>
      <c r="S15" s="84">
        <v>0</v>
      </c>
      <c r="T15" s="84">
        <v>0</v>
      </c>
      <c r="U15" s="84">
        <v>27.31</v>
      </c>
      <c r="V15" s="84">
        <v>0</v>
      </c>
      <c r="W15" s="84">
        <v>0</v>
      </c>
      <c r="X15" s="94">
        <f t="shared" si="10"/>
        <v>6.3</v>
      </c>
      <c r="Y15" s="95">
        <f t="shared" si="11"/>
        <v>27.31</v>
      </c>
      <c r="Z15" s="91">
        <v>3.2</v>
      </c>
      <c r="AA15" s="84">
        <v>0</v>
      </c>
      <c r="AB15" s="84">
        <v>0</v>
      </c>
      <c r="AC15" s="84">
        <v>89.18</v>
      </c>
      <c r="AD15" s="96">
        <f t="shared" si="12"/>
        <v>3.2</v>
      </c>
      <c r="AE15" s="52">
        <f t="shared" si="13"/>
        <v>89.18</v>
      </c>
      <c r="AF15" s="118">
        <v>9.326129032258057E-2</v>
      </c>
      <c r="AG15" s="117">
        <v>0.47600416666666667</v>
      </c>
      <c r="AH15" s="54">
        <f t="shared" si="6"/>
        <v>3.3903298555758425</v>
      </c>
      <c r="AI15" s="63">
        <f t="shared" si="7"/>
        <v>9.7077871469458614</v>
      </c>
      <c r="AJ15" s="64">
        <v>79.772144205340624</v>
      </c>
      <c r="AK15" s="61">
        <v>146.84226538217737</v>
      </c>
      <c r="AL15" s="66">
        <v>6.0542646487609435</v>
      </c>
      <c r="AM15" s="61">
        <v>190.13394330421008</v>
      </c>
      <c r="AS15" s="121"/>
      <c r="BA15" s="42"/>
      <c r="BB15" s="42"/>
    </row>
    <row r="16" spans="1:54" ht="15.75" x14ac:dyDescent="0.25">
      <c r="A16" s="25">
        <v>8</v>
      </c>
      <c r="B16" s="69">
        <v>217.61</v>
      </c>
      <c r="C16" s="51">
        <f t="shared" si="0"/>
        <v>78.221372074472242</v>
      </c>
      <c r="D16" s="52">
        <f t="shared" si="1"/>
        <v>151.08801360749169</v>
      </c>
      <c r="E16" s="59">
        <f t="shared" si="2"/>
        <v>-11.699385681963928</v>
      </c>
      <c r="F16" s="68">
        <v>100.39</v>
      </c>
      <c r="G16" s="52">
        <f t="shared" si="3"/>
        <v>77.468748012044827</v>
      </c>
      <c r="H16" s="52">
        <f t="shared" si="4"/>
        <v>18.121367071544604</v>
      </c>
      <c r="I16" s="53">
        <f t="shared" si="5"/>
        <v>4.799884916410555</v>
      </c>
      <c r="J16" s="58">
        <v>0</v>
      </c>
      <c r="K16" s="81">
        <v>22.15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22.15</v>
      </c>
      <c r="R16" s="91">
        <v>14.86</v>
      </c>
      <c r="S16" s="84">
        <v>0</v>
      </c>
      <c r="T16" s="84">
        <v>0</v>
      </c>
      <c r="U16" s="84">
        <v>26.56</v>
      </c>
      <c r="V16" s="84">
        <v>0</v>
      </c>
      <c r="W16" s="84">
        <v>0</v>
      </c>
      <c r="X16" s="94">
        <f t="shared" si="10"/>
        <v>14.86</v>
      </c>
      <c r="Y16" s="95">
        <f t="shared" si="11"/>
        <v>26.56</v>
      </c>
      <c r="Z16" s="91">
        <v>8.6999999999999993</v>
      </c>
      <c r="AA16" s="84">
        <v>0</v>
      </c>
      <c r="AB16" s="84">
        <v>0</v>
      </c>
      <c r="AC16" s="84">
        <v>90.37</v>
      </c>
      <c r="AD16" s="96">
        <f t="shared" si="12"/>
        <v>8.6999999999999993</v>
      </c>
      <c r="AE16" s="52">
        <f t="shared" si="13"/>
        <v>90.37</v>
      </c>
      <c r="AF16" s="118">
        <v>9.326129032258057E-2</v>
      </c>
      <c r="AG16" s="117">
        <v>0.47600416666666667</v>
      </c>
      <c r="AH16" s="54">
        <f t="shared" si="6"/>
        <v>4.7066236260879748</v>
      </c>
      <c r="AI16" s="63">
        <f t="shared" si="7"/>
        <v>9.9746101513694043</v>
      </c>
      <c r="AJ16" s="64">
        <v>86.16874801204483</v>
      </c>
      <c r="AK16" s="61">
        <v>168.59137207447225</v>
      </c>
      <c r="AL16" s="66">
        <v>32.981367071544604</v>
      </c>
      <c r="AM16" s="61">
        <v>177.64801360749169</v>
      </c>
      <c r="AS16" s="121"/>
      <c r="BA16" s="42"/>
      <c r="BB16" s="42"/>
    </row>
    <row r="17" spans="1:54" ht="15.75" x14ac:dyDescent="0.25">
      <c r="A17" s="25">
        <v>9</v>
      </c>
      <c r="B17" s="69">
        <v>206.64</v>
      </c>
      <c r="C17" s="51">
        <f t="shared" si="0"/>
        <v>65.112710994562477</v>
      </c>
      <c r="D17" s="52">
        <f t="shared" si="1"/>
        <v>152.87024363357813</v>
      </c>
      <c r="E17" s="59">
        <f t="shared" si="2"/>
        <v>-11.342954628140539</v>
      </c>
      <c r="F17" s="68">
        <v>95.58</v>
      </c>
      <c r="G17" s="52">
        <f t="shared" si="3"/>
        <v>72.532543535432708</v>
      </c>
      <c r="H17" s="52">
        <f t="shared" si="4"/>
        <v>18.148012947579367</v>
      </c>
      <c r="I17" s="53">
        <f t="shared" si="5"/>
        <v>4.8994435169879225</v>
      </c>
      <c r="J17" s="58">
        <v>0</v>
      </c>
      <c r="K17" s="81">
        <v>21.94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21.94</v>
      </c>
      <c r="R17" s="91">
        <v>20.89</v>
      </c>
      <c r="S17" s="84">
        <v>0</v>
      </c>
      <c r="T17" s="84">
        <v>0</v>
      </c>
      <c r="U17" s="84">
        <v>44.05</v>
      </c>
      <c r="V17" s="84">
        <v>0</v>
      </c>
      <c r="W17" s="84">
        <v>0</v>
      </c>
      <c r="X17" s="94">
        <f t="shared" si="10"/>
        <v>20.89</v>
      </c>
      <c r="Y17" s="95">
        <f t="shared" si="11"/>
        <v>44.05</v>
      </c>
      <c r="Z17" s="91">
        <v>10.1</v>
      </c>
      <c r="AA17" s="84">
        <v>0</v>
      </c>
      <c r="AB17" s="84">
        <v>0</v>
      </c>
      <c r="AC17" s="84">
        <v>89.29</v>
      </c>
      <c r="AD17" s="96">
        <f t="shared" si="12"/>
        <v>10.1</v>
      </c>
      <c r="AE17" s="52">
        <f t="shared" si="13"/>
        <v>89.29</v>
      </c>
      <c r="AF17" s="118">
        <v>9.326129032258057E-2</v>
      </c>
      <c r="AG17" s="117">
        <v>0.47600416666666667</v>
      </c>
      <c r="AH17" s="54">
        <f t="shared" si="6"/>
        <v>4.8061822266653422</v>
      </c>
      <c r="AI17" s="63">
        <f t="shared" si="7"/>
        <v>10.121041205192796</v>
      </c>
      <c r="AJ17" s="64">
        <v>82.632543535432703</v>
      </c>
      <c r="AK17" s="61">
        <v>154.40271099456248</v>
      </c>
      <c r="AL17" s="66">
        <v>39.038012947579368</v>
      </c>
      <c r="AM17" s="61">
        <v>196.92024363357811</v>
      </c>
      <c r="AS17" s="121"/>
      <c r="BA17" s="42"/>
      <c r="BB17" s="42"/>
    </row>
    <row r="18" spans="1:54" ht="15.75" x14ac:dyDescent="0.25">
      <c r="A18" s="25">
        <v>10</v>
      </c>
      <c r="B18" s="69">
        <v>189.06</v>
      </c>
      <c r="C18" s="51">
        <f t="shared" si="0"/>
        <v>61.154936762050042</v>
      </c>
      <c r="D18" s="52">
        <f t="shared" si="1"/>
        <v>139.55627872230389</v>
      </c>
      <c r="E18" s="59">
        <f t="shared" si="2"/>
        <v>-11.651215484353877</v>
      </c>
      <c r="F18" s="68">
        <v>96.11</v>
      </c>
      <c r="G18" s="52">
        <f t="shared" si="3"/>
        <v>72.883259547291871</v>
      </c>
      <c r="H18" s="52">
        <f t="shared" si="4"/>
        <v>17.676364827042782</v>
      </c>
      <c r="I18" s="53">
        <f t="shared" si="5"/>
        <v>5.5503756256653745</v>
      </c>
      <c r="J18" s="58">
        <v>0</v>
      </c>
      <c r="K18" s="81">
        <v>21.94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21.94</v>
      </c>
      <c r="R18" s="91">
        <v>33.19</v>
      </c>
      <c r="S18" s="84">
        <v>0</v>
      </c>
      <c r="T18" s="84">
        <v>0</v>
      </c>
      <c r="U18" s="84">
        <v>51.92</v>
      </c>
      <c r="V18" s="84">
        <v>0</v>
      </c>
      <c r="W18" s="84">
        <v>0</v>
      </c>
      <c r="X18" s="94">
        <f t="shared" si="10"/>
        <v>33.19</v>
      </c>
      <c r="Y18" s="95">
        <f t="shared" si="11"/>
        <v>51.92</v>
      </c>
      <c r="Z18" s="91">
        <v>14.4</v>
      </c>
      <c r="AA18" s="84">
        <v>0</v>
      </c>
      <c r="AB18" s="84">
        <v>0</v>
      </c>
      <c r="AC18" s="84">
        <v>87.99</v>
      </c>
      <c r="AD18" s="96">
        <f t="shared" si="12"/>
        <v>14.4</v>
      </c>
      <c r="AE18" s="52">
        <f t="shared" si="13"/>
        <v>87.99</v>
      </c>
      <c r="AF18" s="118">
        <v>9.326129032258057E-2</v>
      </c>
      <c r="AG18" s="117">
        <v>0.47600416666666667</v>
      </c>
      <c r="AH18" s="54">
        <f t="shared" si="6"/>
        <v>5.4571143353427942</v>
      </c>
      <c r="AI18" s="63">
        <f t="shared" si="7"/>
        <v>9.8127803489794587</v>
      </c>
      <c r="AJ18" s="64">
        <v>87.283259547291877</v>
      </c>
      <c r="AK18" s="61">
        <v>149.14493676205004</v>
      </c>
      <c r="AL18" s="66">
        <v>50.86636482704278</v>
      </c>
      <c r="AM18" s="61">
        <v>191.47627872230387</v>
      </c>
      <c r="AS18" s="121"/>
      <c r="BA18" s="42"/>
      <c r="BB18" s="42"/>
    </row>
    <row r="19" spans="1:54" ht="15.75" x14ac:dyDescent="0.25">
      <c r="A19" s="25">
        <v>11</v>
      </c>
      <c r="B19" s="69">
        <v>179.55</v>
      </c>
      <c r="C19" s="51">
        <f t="shared" si="0"/>
        <v>28.23614270973215</v>
      </c>
      <c r="D19" s="52">
        <f t="shared" si="1"/>
        <v>163.44763159357348</v>
      </c>
      <c r="E19" s="59">
        <f t="shared" si="2"/>
        <v>-12.133774303305577</v>
      </c>
      <c r="F19" s="68">
        <v>108.22</v>
      </c>
      <c r="G19" s="52">
        <f t="shared" si="3"/>
        <v>83.487622706810455</v>
      </c>
      <c r="H19" s="52">
        <f t="shared" si="4"/>
        <v>18.682711024883659</v>
      </c>
      <c r="I19" s="53">
        <f t="shared" si="5"/>
        <v>6.0496662683058799</v>
      </c>
      <c r="J19" s="58">
        <v>0</v>
      </c>
      <c r="K19" s="81">
        <v>22.14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22.14</v>
      </c>
      <c r="R19" s="91">
        <v>34.959999999999994</v>
      </c>
      <c r="S19" s="84">
        <v>0</v>
      </c>
      <c r="T19" s="84">
        <v>0</v>
      </c>
      <c r="U19" s="84">
        <v>50.23</v>
      </c>
      <c r="V19" s="84">
        <v>0</v>
      </c>
      <c r="W19" s="84">
        <v>0</v>
      </c>
      <c r="X19" s="94">
        <f t="shared" si="10"/>
        <v>34.959999999999994</v>
      </c>
      <c r="Y19" s="95">
        <f t="shared" si="11"/>
        <v>50.23</v>
      </c>
      <c r="Z19" s="91">
        <v>14</v>
      </c>
      <c r="AA19" s="84">
        <v>0</v>
      </c>
      <c r="AB19" s="84">
        <v>0</v>
      </c>
      <c r="AC19" s="84">
        <v>88.43</v>
      </c>
      <c r="AD19" s="96">
        <f t="shared" si="12"/>
        <v>14</v>
      </c>
      <c r="AE19" s="52">
        <f t="shared" si="13"/>
        <v>88.43</v>
      </c>
      <c r="AF19" s="118">
        <v>7.9820430107526819E-2</v>
      </c>
      <c r="AG19" s="117">
        <v>0.48944502688172042</v>
      </c>
      <c r="AH19" s="54">
        <f t="shared" si="6"/>
        <v>5.9698458381983528</v>
      </c>
      <c r="AI19" s="63">
        <f t="shared" si="7"/>
        <v>9.5167806698127038</v>
      </c>
      <c r="AJ19" s="64">
        <v>97.487622706810455</v>
      </c>
      <c r="AK19" s="61">
        <v>116.66614270973216</v>
      </c>
      <c r="AL19" s="66">
        <v>53.642711024883653</v>
      </c>
      <c r="AM19" s="61">
        <v>213.67763159357347</v>
      </c>
      <c r="AS19" s="121"/>
      <c r="BA19" s="42"/>
      <c r="BB19" s="42"/>
    </row>
    <row r="20" spans="1:54" ht="15.75" x14ac:dyDescent="0.25">
      <c r="A20" s="25">
        <v>12</v>
      </c>
      <c r="B20" s="69">
        <v>162.65</v>
      </c>
      <c r="C20" s="51">
        <f t="shared" si="0"/>
        <v>38.804534312957699</v>
      </c>
      <c r="D20" s="52">
        <f t="shared" si="1"/>
        <v>136.28321814841561</v>
      </c>
      <c r="E20" s="59">
        <f t="shared" si="2"/>
        <v>-12.437752461373291</v>
      </c>
      <c r="F20" s="68">
        <v>96.64</v>
      </c>
      <c r="G20" s="52">
        <f t="shared" si="3"/>
        <v>72.254365403715511</v>
      </c>
      <c r="H20" s="52">
        <f t="shared" si="4"/>
        <v>18.677205962665575</v>
      </c>
      <c r="I20" s="53">
        <f t="shared" si="5"/>
        <v>5.7084286336188894</v>
      </c>
      <c r="J20" s="58">
        <v>0</v>
      </c>
      <c r="K20" s="81">
        <v>22.15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22.15</v>
      </c>
      <c r="R20" s="91">
        <v>35.06</v>
      </c>
      <c r="S20" s="84">
        <v>0</v>
      </c>
      <c r="T20" s="84">
        <v>0</v>
      </c>
      <c r="U20" s="84">
        <v>56.44</v>
      </c>
      <c r="V20" s="84">
        <v>0</v>
      </c>
      <c r="W20" s="84">
        <v>0</v>
      </c>
      <c r="X20" s="94">
        <f t="shared" si="10"/>
        <v>35.06</v>
      </c>
      <c r="Y20" s="95">
        <f t="shared" si="11"/>
        <v>56.44</v>
      </c>
      <c r="Z20" s="91">
        <v>16.5</v>
      </c>
      <c r="AA20" s="84">
        <v>0</v>
      </c>
      <c r="AB20" s="84">
        <v>0</v>
      </c>
      <c r="AC20" s="84">
        <v>88.61</v>
      </c>
      <c r="AD20" s="96">
        <f t="shared" si="12"/>
        <v>16.5</v>
      </c>
      <c r="AE20" s="52">
        <f t="shared" si="13"/>
        <v>88.61</v>
      </c>
      <c r="AF20" s="118">
        <v>7.9820430107526819E-2</v>
      </c>
      <c r="AG20" s="117">
        <v>0.48944502688172042</v>
      </c>
      <c r="AH20" s="54">
        <f t="shared" si="6"/>
        <v>5.6286082035113623</v>
      </c>
      <c r="AI20" s="63">
        <f t="shared" si="7"/>
        <v>9.2228025117449874</v>
      </c>
      <c r="AJ20" s="64">
        <v>88.754365403715511</v>
      </c>
      <c r="AK20" s="61">
        <v>127.4145343129577</v>
      </c>
      <c r="AL20" s="66">
        <v>53.737205962665577</v>
      </c>
      <c r="AM20" s="61">
        <v>192.72321814841561</v>
      </c>
      <c r="AS20" s="121"/>
      <c r="BA20" s="42"/>
      <c r="BB20" s="42"/>
    </row>
    <row r="21" spans="1:54" ht="15.75" x14ac:dyDescent="0.25">
      <c r="A21" s="25">
        <v>13</v>
      </c>
      <c r="B21" s="69">
        <v>131.19999999999999</v>
      </c>
      <c r="C21" s="51">
        <f t="shared" si="0"/>
        <v>31.856184297291406</v>
      </c>
      <c r="D21" s="52">
        <f t="shared" si="1"/>
        <v>111.90139885610505</v>
      </c>
      <c r="E21" s="59">
        <f t="shared" si="2"/>
        <v>-12.55758315339642</v>
      </c>
      <c r="F21" s="68">
        <v>109.43</v>
      </c>
      <c r="G21" s="52">
        <f t="shared" si="3"/>
        <v>84.457673834586316</v>
      </c>
      <c r="H21" s="52">
        <f t="shared" si="4"/>
        <v>19.026779204572694</v>
      </c>
      <c r="I21" s="53">
        <f t="shared" si="5"/>
        <v>5.9455469608409954</v>
      </c>
      <c r="J21" s="58">
        <v>0</v>
      </c>
      <c r="K21" s="81">
        <v>22.15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22.15</v>
      </c>
      <c r="R21" s="91">
        <v>26.01</v>
      </c>
      <c r="S21" s="84">
        <v>0</v>
      </c>
      <c r="T21" s="84">
        <v>0</v>
      </c>
      <c r="U21" s="84">
        <v>82.73</v>
      </c>
      <c r="V21" s="84">
        <v>0</v>
      </c>
      <c r="W21" s="84">
        <v>0</v>
      </c>
      <c r="X21" s="94">
        <f t="shared" si="10"/>
        <v>26.01</v>
      </c>
      <c r="Y21" s="95">
        <f t="shared" si="11"/>
        <v>82.73</v>
      </c>
      <c r="Z21" s="91">
        <v>19</v>
      </c>
      <c r="AA21" s="84">
        <v>0</v>
      </c>
      <c r="AB21" s="84">
        <v>0</v>
      </c>
      <c r="AC21" s="84">
        <v>89.49</v>
      </c>
      <c r="AD21" s="96">
        <f t="shared" si="12"/>
        <v>19</v>
      </c>
      <c r="AE21" s="52">
        <f t="shared" si="13"/>
        <v>89.49</v>
      </c>
      <c r="AF21" s="118">
        <v>7.9820430107526819E-2</v>
      </c>
      <c r="AG21" s="117">
        <v>0.48944502688172042</v>
      </c>
      <c r="AH21" s="54">
        <f t="shared" si="6"/>
        <v>5.8657265307334683</v>
      </c>
      <c r="AI21" s="63">
        <f t="shared" si="7"/>
        <v>9.1029718197218585</v>
      </c>
      <c r="AJ21" s="64">
        <v>103.45767383458632</v>
      </c>
      <c r="AK21" s="61">
        <v>121.3461842972914</v>
      </c>
      <c r="AL21" s="66">
        <v>45.036779204572696</v>
      </c>
      <c r="AM21" s="61">
        <v>194.63139885610505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151.32</v>
      </c>
      <c r="C22" s="51">
        <f t="shared" si="0"/>
        <v>65.674341021264738</v>
      </c>
      <c r="D22" s="52">
        <f t="shared" si="1"/>
        <v>97.634044290606084</v>
      </c>
      <c r="E22" s="59">
        <f t="shared" si="2"/>
        <v>-11.988385311870784</v>
      </c>
      <c r="F22" s="68">
        <v>124.12</v>
      </c>
      <c r="G22" s="52">
        <f t="shared" si="3"/>
        <v>98.037100371173253</v>
      </c>
      <c r="H22" s="52">
        <f t="shared" si="4"/>
        <v>20.280991671222743</v>
      </c>
      <c r="I22" s="53">
        <f t="shared" si="5"/>
        <v>5.8019079576039827</v>
      </c>
      <c r="J22" s="58">
        <v>0</v>
      </c>
      <c r="K22" s="81">
        <v>22.15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22.15</v>
      </c>
      <c r="R22" s="91">
        <v>21.14</v>
      </c>
      <c r="S22" s="84">
        <v>0</v>
      </c>
      <c r="T22" s="84">
        <v>0</v>
      </c>
      <c r="U22" s="84">
        <v>82.63</v>
      </c>
      <c r="V22" s="84">
        <v>0</v>
      </c>
      <c r="W22" s="84">
        <v>0</v>
      </c>
      <c r="X22" s="94">
        <f t="shared" si="10"/>
        <v>21.14</v>
      </c>
      <c r="Y22" s="95">
        <f t="shared" si="11"/>
        <v>82.63</v>
      </c>
      <c r="Z22" s="91">
        <v>5.4</v>
      </c>
      <c r="AA22" s="84">
        <v>0</v>
      </c>
      <c r="AB22" s="84">
        <v>0</v>
      </c>
      <c r="AC22" s="84">
        <v>89.8</v>
      </c>
      <c r="AD22" s="96">
        <f t="shared" si="12"/>
        <v>5.4</v>
      </c>
      <c r="AE22" s="52">
        <f t="shared" si="13"/>
        <v>89.8</v>
      </c>
      <c r="AF22" s="118">
        <v>7.9820430107526819E-2</v>
      </c>
      <c r="AG22" s="117">
        <v>0.48944502688172042</v>
      </c>
      <c r="AH22" s="54">
        <f t="shared" si="6"/>
        <v>5.7220875274964556</v>
      </c>
      <c r="AI22" s="63">
        <f t="shared" si="7"/>
        <v>9.6721696612474943</v>
      </c>
      <c r="AJ22" s="64">
        <v>103.43710037117326</v>
      </c>
      <c r="AK22" s="61">
        <v>155.47434102126473</v>
      </c>
      <c r="AL22" s="66">
        <v>41.420991671222744</v>
      </c>
      <c r="AM22" s="61">
        <v>180.26404429060608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145.52000000000001</v>
      </c>
      <c r="C23" s="51">
        <f t="shared" si="0"/>
        <v>36.582293701567082</v>
      </c>
      <c r="D23" s="52">
        <f t="shared" si="1"/>
        <v>121.17904005700827</v>
      </c>
      <c r="E23" s="59">
        <f t="shared" si="2"/>
        <v>-12.241333758575275</v>
      </c>
      <c r="F23" s="68">
        <v>171.51</v>
      </c>
      <c r="G23" s="52">
        <f t="shared" si="3"/>
        <v>143.36772199492123</v>
      </c>
      <c r="H23" s="52">
        <f t="shared" si="4"/>
        <v>20.533479816141078</v>
      </c>
      <c r="I23" s="53">
        <f t="shared" si="5"/>
        <v>7.6087981889376648</v>
      </c>
      <c r="J23" s="58">
        <v>0</v>
      </c>
      <c r="K23" s="81">
        <v>22.24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22.24</v>
      </c>
      <c r="R23" s="91">
        <v>14.7</v>
      </c>
      <c r="S23" s="84">
        <v>0</v>
      </c>
      <c r="T23" s="84">
        <v>0</v>
      </c>
      <c r="U23" s="84">
        <v>82.54</v>
      </c>
      <c r="V23" s="84">
        <v>0</v>
      </c>
      <c r="W23" s="84">
        <v>0</v>
      </c>
      <c r="X23" s="94">
        <f t="shared" si="10"/>
        <v>14.7</v>
      </c>
      <c r="Y23" s="95">
        <f t="shared" si="11"/>
        <v>82.54</v>
      </c>
      <c r="Z23" s="91">
        <v>12</v>
      </c>
      <c r="AA23" s="84">
        <v>0</v>
      </c>
      <c r="AB23" s="84">
        <v>0</v>
      </c>
      <c r="AC23" s="84">
        <v>89.78</v>
      </c>
      <c r="AD23" s="96">
        <f t="shared" si="12"/>
        <v>12</v>
      </c>
      <c r="AE23" s="52">
        <f t="shared" si="13"/>
        <v>89.78</v>
      </c>
      <c r="AF23" s="118">
        <v>7.9820430107526819E-2</v>
      </c>
      <c r="AG23" s="117">
        <v>0.48944502688172042</v>
      </c>
      <c r="AH23" s="54">
        <f t="shared" si="6"/>
        <v>7.5289777588301376</v>
      </c>
      <c r="AI23" s="63">
        <f t="shared" si="7"/>
        <v>9.509221214543004</v>
      </c>
      <c r="AJ23" s="64">
        <v>155.36772199492123</v>
      </c>
      <c r="AK23" s="61">
        <v>126.36229370156708</v>
      </c>
      <c r="AL23" s="66">
        <v>35.233479816141077</v>
      </c>
      <c r="AM23" s="61">
        <v>203.71904005700827</v>
      </c>
      <c r="AS23" s="121"/>
      <c r="BA23" s="42"/>
      <c r="BB23" s="42"/>
    </row>
    <row r="24" spans="1:54" ht="15.75" x14ac:dyDescent="0.25">
      <c r="A24" s="25">
        <v>16</v>
      </c>
      <c r="B24" s="69">
        <v>197.81</v>
      </c>
      <c r="C24" s="51">
        <f t="shared" si="0"/>
        <v>48.235083436156629</v>
      </c>
      <c r="D24" s="52">
        <f t="shared" si="1"/>
        <v>160.78922250162134</v>
      </c>
      <c r="E24" s="59">
        <f t="shared" si="2"/>
        <v>-11.214305937777947</v>
      </c>
      <c r="F24" s="68">
        <v>182.21</v>
      </c>
      <c r="G24" s="52">
        <f t="shared" si="3"/>
        <v>118.13464960555389</v>
      </c>
      <c r="H24" s="52">
        <f t="shared" si="4"/>
        <v>56.660101494958404</v>
      </c>
      <c r="I24" s="53">
        <f t="shared" si="5"/>
        <v>7.4152488994877199</v>
      </c>
      <c r="J24" s="58">
        <v>0</v>
      </c>
      <c r="K24" s="81">
        <v>21.44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21.44</v>
      </c>
      <c r="R24" s="91">
        <v>2.85</v>
      </c>
      <c r="S24" s="84">
        <v>0</v>
      </c>
      <c r="T24" s="84">
        <v>0</v>
      </c>
      <c r="U24" s="84">
        <v>40.049999999999997</v>
      </c>
      <c r="V24" s="84">
        <v>0</v>
      </c>
      <c r="W24" s="84">
        <v>0</v>
      </c>
      <c r="X24" s="94">
        <f t="shared" si="10"/>
        <v>2.85</v>
      </c>
      <c r="Y24" s="95">
        <f t="shared" si="11"/>
        <v>40.049999999999997</v>
      </c>
      <c r="Z24" s="91">
        <v>7</v>
      </c>
      <c r="AA24" s="84">
        <v>0</v>
      </c>
      <c r="AB24" s="84">
        <v>0</v>
      </c>
      <c r="AC24" s="84">
        <v>90.34</v>
      </c>
      <c r="AD24" s="96">
        <f t="shared" si="12"/>
        <v>7</v>
      </c>
      <c r="AE24" s="52">
        <f t="shared" si="13"/>
        <v>90.34</v>
      </c>
      <c r="AF24" s="118">
        <v>0.12151236559139778</v>
      </c>
      <c r="AG24" s="117">
        <v>0.44775309139784947</v>
      </c>
      <c r="AH24" s="54">
        <f t="shared" si="6"/>
        <v>7.2937365338963218</v>
      </c>
      <c r="AI24" s="63">
        <f t="shared" si="7"/>
        <v>9.7779409708242042</v>
      </c>
      <c r="AJ24" s="64">
        <v>125.13464960555389</v>
      </c>
      <c r="AK24" s="61">
        <v>138.57508343615663</v>
      </c>
      <c r="AL24" s="66">
        <v>59.510101494958406</v>
      </c>
      <c r="AM24" s="61">
        <v>200.83922250162132</v>
      </c>
      <c r="AS24" s="121"/>
      <c r="BA24" s="42"/>
      <c r="BB24" s="42"/>
    </row>
    <row r="25" spans="1:54" ht="15.75" x14ac:dyDescent="0.25">
      <c r="A25" s="25">
        <v>17</v>
      </c>
      <c r="B25" s="69">
        <v>180.35000000000002</v>
      </c>
      <c r="C25" s="51">
        <f t="shared" si="0"/>
        <v>44.947321006755601</v>
      </c>
      <c r="D25" s="52">
        <f t="shared" si="1"/>
        <v>146.92540122340563</v>
      </c>
      <c r="E25" s="59">
        <f t="shared" si="2"/>
        <v>-11.522722230161222</v>
      </c>
      <c r="F25" s="68">
        <v>183.27</v>
      </c>
      <c r="G25" s="52">
        <f t="shared" si="3"/>
        <v>119.37270641030882</v>
      </c>
      <c r="H25" s="52">
        <f t="shared" si="4"/>
        <v>56.763241722648843</v>
      </c>
      <c r="I25" s="53">
        <f t="shared" si="5"/>
        <v>7.134051867042329</v>
      </c>
      <c r="J25" s="58">
        <v>0</v>
      </c>
      <c r="K25" s="81">
        <v>21.35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21.35</v>
      </c>
      <c r="R25" s="91">
        <v>0.39</v>
      </c>
      <c r="S25" s="84">
        <v>0</v>
      </c>
      <c r="T25" s="84">
        <v>0</v>
      </c>
      <c r="U25" s="84">
        <v>40.049999999999997</v>
      </c>
      <c r="V25" s="84">
        <v>0</v>
      </c>
      <c r="W25" s="84">
        <v>4.34</v>
      </c>
      <c r="X25" s="94">
        <f t="shared" si="10"/>
        <v>0.39</v>
      </c>
      <c r="Y25" s="95">
        <f t="shared" si="11"/>
        <v>44.39</v>
      </c>
      <c r="Z25" s="91">
        <v>1</v>
      </c>
      <c r="AA25" s="84">
        <v>0</v>
      </c>
      <c r="AB25" s="84">
        <v>0</v>
      </c>
      <c r="AC25" s="84">
        <v>89.32</v>
      </c>
      <c r="AD25" s="96">
        <f t="shared" si="12"/>
        <v>1</v>
      </c>
      <c r="AE25" s="52">
        <f t="shared" si="13"/>
        <v>89.32</v>
      </c>
      <c r="AF25" s="118">
        <v>0.12151236559139778</v>
      </c>
      <c r="AG25" s="117">
        <v>0.44775309139784947</v>
      </c>
      <c r="AH25" s="54">
        <f t="shared" si="6"/>
        <v>7.0125395014509309</v>
      </c>
      <c r="AI25" s="63">
        <f t="shared" si="7"/>
        <v>9.3795246784409301</v>
      </c>
      <c r="AJ25" s="64">
        <v>120.37270641030882</v>
      </c>
      <c r="AK25" s="61">
        <v>134.26732100675559</v>
      </c>
      <c r="AL25" s="66">
        <v>57.153241722648843</v>
      </c>
      <c r="AM25" s="61">
        <v>191.31540122340564</v>
      </c>
      <c r="AS25" s="121"/>
      <c r="BA25" s="42"/>
      <c r="BB25" s="42"/>
    </row>
    <row r="26" spans="1:54" ht="15.75" x14ac:dyDescent="0.25">
      <c r="A26" s="25">
        <v>18</v>
      </c>
      <c r="B26" s="69">
        <v>166.95</v>
      </c>
      <c r="C26" s="51">
        <f t="shared" si="0"/>
        <v>41.35224206779526</v>
      </c>
      <c r="D26" s="52">
        <f t="shared" si="1"/>
        <v>138.29797508896272</v>
      </c>
      <c r="E26" s="59">
        <f t="shared" si="2"/>
        <v>-12.700217156758008</v>
      </c>
      <c r="F26" s="68">
        <v>190.77</v>
      </c>
      <c r="G26" s="52">
        <f t="shared" si="3"/>
        <v>125.74940082010018</v>
      </c>
      <c r="H26" s="52">
        <f t="shared" si="4"/>
        <v>57.654369779674383</v>
      </c>
      <c r="I26" s="53">
        <f t="shared" si="5"/>
        <v>7.366229400225448</v>
      </c>
      <c r="J26" s="58">
        <v>0</v>
      </c>
      <c r="K26" s="81">
        <v>22.14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22.14</v>
      </c>
      <c r="R26" s="91">
        <v>0</v>
      </c>
      <c r="S26" s="84">
        <v>0</v>
      </c>
      <c r="T26" s="84">
        <v>0</v>
      </c>
      <c r="U26" s="84">
        <v>40.08</v>
      </c>
      <c r="V26" s="84">
        <v>0</v>
      </c>
      <c r="W26" s="84">
        <v>4.21</v>
      </c>
      <c r="X26" s="94">
        <f t="shared" si="10"/>
        <v>0</v>
      </c>
      <c r="Y26" s="95">
        <f t="shared" si="11"/>
        <v>44.29</v>
      </c>
      <c r="Z26" s="91">
        <v>0</v>
      </c>
      <c r="AA26" s="84">
        <v>0</v>
      </c>
      <c r="AB26" s="84">
        <v>0</v>
      </c>
      <c r="AC26" s="84">
        <v>88.19</v>
      </c>
      <c r="AD26" s="96">
        <f t="shared" si="12"/>
        <v>0</v>
      </c>
      <c r="AE26" s="52">
        <f t="shared" si="13"/>
        <v>88.19</v>
      </c>
      <c r="AF26" s="118">
        <v>0.12151236559139778</v>
      </c>
      <c r="AG26" s="117">
        <v>0.44775309139784947</v>
      </c>
      <c r="AH26" s="54">
        <f t="shared" si="6"/>
        <v>7.2447170346340499</v>
      </c>
      <c r="AI26" s="63">
        <f t="shared" si="7"/>
        <v>8.992029751844143</v>
      </c>
      <c r="AJ26" s="64">
        <v>125.74940082010018</v>
      </c>
      <c r="AK26" s="61">
        <v>129.54224206779526</v>
      </c>
      <c r="AL26" s="128">
        <v>57.654369779674383</v>
      </c>
      <c r="AM26" s="61">
        <v>182.58797508896271</v>
      </c>
      <c r="AS26" s="121"/>
      <c r="BA26" s="42"/>
      <c r="BB26" s="42"/>
    </row>
    <row r="27" spans="1:54" ht="15.75" x14ac:dyDescent="0.25">
      <c r="A27" s="25">
        <v>19</v>
      </c>
      <c r="B27" s="69">
        <v>183.54</v>
      </c>
      <c r="C27" s="51">
        <f t="shared" si="0"/>
        <v>45.196927931957589</v>
      </c>
      <c r="D27" s="52">
        <f t="shared" si="1"/>
        <v>150.5581929054311</v>
      </c>
      <c r="E27" s="59">
        <f t="shared" si="2"/>
        <v>-12.215120837388664</v>
      </c>
      <c r="F27" s="68">
        <v>227.45</v>
      </c>
      <c r="G27" s="52">
        <f t="shared" si="3"/>
        <v>154.60691480984195</v>
      </c>
      <c r="H27" s="52">
        <f t="shared" si="4"/>
        <v>64.083027811417708</v>
      </c>
      <c r="I27" s="53">
        <f t="shared" si="5"/>
        <v>8.760057378740326</v>
      </c>
      <c r="J27" s="58">
        <v>0</v>
      </c>
      <c r="K27" s="81">
        <v>22.02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22.02</v>
      </c>
      <c r="R27" s="91">
        <v>0</v>
      </c>
      <c r="S27" s="84">
        <v>0</v>
      </c>
      <c r="T27" s="84">
        <v>0</v>
      </c>
      <c r="U27" s="84">
        <v>35.35</v>
      </c>
      <c r="V27" s="84">
        <v>0</v>
      </c>
      <c r="W27" s="84">
        <v>4.3</v>
      </c>
      <c r="X27" s="94">
        <f t="shared" si="10"/>
        <v>0</v>
      </c>
      <c r="Y27" s="95">
        <f t="shared" si="11"/>
        <v>39.65</v>
      </c>
      <c r="Z27" s="91">
        <v>0</v>
      </c>
      <c r="AA27" s="84">
        <v>0</v>
      </c>
      <c r="AB27" s="84">
        <v>0</v>
      </c>
      <c r="AC27" s="84">
        <v>89.4</v>
      </c>
      <c r="AD27" s="96">
        <f t="shared" si="12"/>
        <v>0</v>
      </c>
      <c r="AE27" s="52">
        <f t="shared" si="13"/>
        <v>89.4</v>
      </c>
      <c r="AF27" s="118">
        <v>0.12151236559139778</v>
      </c>
      <c r="AG27" s="117">
        <v>0.44775309139784947</v>
      </c>
      <c r="AH27" s="54">
        <f t="shared" si="6"/>
        <v>8.6385450131489279</v>
      </c>
      <c r="AI27" s="63">
        <f t="shared" si="7"/>
        <v>9.3571260712134858</v>
      </c>
      <c r="AJ27" s="64">
        <v>154.60691480984195</v>
      </c>
      <c r="AK27" s="61">
        <v>134.59692793195759</v>
      </c>
      <c r="AL27" s="128">
        <v>64.083027811417708</v>
      </c>
      <c r="AM27" s="61">
        <v>190.2081929054311</v>
      </c>
      <c r="AS27" s="121"/>
      <c r="BA27" s="42"/>
      <c r="BB27" s="42"/>
    </row>
    <row r="28" spans="1:54" ht="15.75" x14ac:dyDescent="0.25">
      <c r="A28" s="25">
        <v>20</v>
      </c>
      <c r="B28" s="69">
        <v>173.64999999999998</v>
      </c>
      <c r="C28" s="51">
        <f t="shared" si="0"/>
        <v>39.847919531628847</v>
      </c>
      <c r="D28" s="52">
        <f t="shared" si="1"/>
        <v>146.24359459797296</v>
      </c>
      <c r="E28" s="59">
        <f t="shared" si="2"/>
        <v>-12.441514129601835</v>
      </c>
      <c r="F28" s="68">
        <v>217.54</v>
      </c>
      <c r="G28" s="52">
        <f t="shared" si="3"/>
        <v>143.98860164219911</v>
      </c>
      <c r="H28" s="52">
        <f t="shared" si="4"/>
        <v>65.167918131064766</v>
      </c>
      <c r="I28" s="53">
        <f t="shared" si="5"/>
        <v>8.3834802267361095</v>
      </c>
      <c r="J28" s="58">
        <v>0</v>
      </c>
      <c r="K28" s="81">
        <v>22.14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22.14</v>
      </c>
      <c r="R28" s="91">
        <v>0</v>
      </c>
      <c r="S28" s="84">
        <v>0</v>
      </c>
      <c r="T28" s="84">
        <v>0</v>
      </c>
      <c r="U28" s="84">
        <v>33.090000000000003</v>
      </c>
      <c r="V28" s="84">
        <v>0</v>
      </c>
      <c r="W28" s="84">
        <v>11.92</v>
      </c>
      <c r="X28" s="94">
        <f t="shared" si="10"/>
        <v>0</v>
      </c>
      <c r="Y28" s="95">
        <f t="shared" si="11"/>
        <v>45.010000000000005</v>
      </c>
      <c r="Z28" s="91">
        <v>0</v>
      </c>
      <c r="AA28" s="84">
        <v>0</v>
      </c>
      <c r="AB28" s="84">
        <v>0</v>
      </c>
      <c r="AC28" s="84">
        <v>90.01</v>
      </c>
      <c r="AD28" s="96">
        <f t="shared" si="12"/>
        <v>0</v>
      </c>
      <c r="AE28" s="52">
        <f t="shared" si="13"/>
        <v>90.01</v>
      </c>
      <c r="AF28" s="118">
        <v>0.12151236559139778</v>
      </c>
      <c r="AG28" s="117">
        <v>0.44775309139784947</v>
      </c>
      <c r="AH28" s="54">
        <f t="shared" si="6"/>
        <v>8.2619678611447114</v>
      </c>
      <c r="AI28" s="63">
        <f t="shared" si="7"/>
        <v>9.250732779000316</v>
      </c>
      <c r="AJ28" s="64">
        <v>143.98860164219911</v>
      </c>
      <c r="AK28" s="61">
        <v>129.85791953162885</v>
      </c>
      <c r="AL28" s="128">
        <v>65.167918131064766</v>
      </c>
      <c r="AM28" s="61">
        <v>191.25359459797298</v>
      </c>
      <c r="AS28" s="121"/>
      <c r="BA28" s="42"/>
      <c r="BB28" s="42"/>
    </row>
    <row r="29" spans="1:54" ht="15.75" x14ac:dyDescent="0.25">
      <c r="A29" s="25">
        <v>21</v>
      </c>
      <c r="B29" s="69">
        <v>157.28</v>
      </c>
      <c r="C29" s="51">
        <f t="shared" si="0"/>
        <v>32.64505996614254</v>
      </c>
      <c r="D29" s="52">
        <f t="shared" si="1"/>
        <v>137.220803492909</v>
      </c>
      <c r="E29" s="59">
        <f t="shared" si="2"/>
        <v>-12.58586345905147</v>
      </c>
      <c r="F29" s="68">
        <v>213.61</v>
      </c>
      <c r="G29" s="52">
        <f t="shared" si="3"/>
        <v>139.15101358047656</v>
      </c>
      <c r="H29" s="52">
        <f t="shared" si="4"/>
        <v>66.224844990141804</v>
      </c>
      <c r="I29" s="53">
        <f t="shared" si="5"/>
        <v>8.2341414293816495</v>
      </c>
      <c r="J29" s="58">
        <v>0</v>
      </c>
      <c r="K29" s="81">
        <v>22.12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22.12</v>
      </c>
      <c r="R29" s="91">
        <v>0</v>
      </c>
      <c r="S29" s="84">
        <v>0</v>
      </c>
      <c r="T29" s="84">
        <v>0</v>
      </c>
      <c r="U29" s="84">
        <v>22.56</v>
      </c>
      <c r="V29" s="84">
        <v>0</v>
      </c>
      <c r="W29" s="84">
        <v>33.39</v>
      </c>
      <c r="X29" s="94">
        <f t="shared" si="10"/>
        <v>0</v>
      </c>
      <c r="Y29" s="95">
        <f t="shared" si="11"/>
        <v>55.95</v>
      </c>
      <c r="Z29" s="91">
        <v>0</v>
      </c>
      <c r="AA29" s="84">
        <v>0</v>
      </c>
      <c r="AB29" s="84">
        <v>0</v>
      </c>
      <c r="AC29" s="84">
        <v>89.59</v>
      </c>
      <c r="AD29" s="96">
        <f t="shared" si="12"/>
        <v>0</v>
      </c>
      <c r="AE29" s="52">
        <f t="shared" si="13"/>
        <v>89.59</v>
      </c>
      <c r="AF29" s="118">
        <v>0.12151236559139778</v>
      </c>
      <c r="AG29" s="117">
        <v>0.44775309139784947</v>
      </c>
      <c r="AH29" s="54">
        <f t="shared" si="6"/>
        <v>8.1126290637902514</v>
      </c>
      <c r="AI29" s="63">
        <f t="shared" si="7"/>
        <v>9.0863834495506808</v>
      </c>
      <c r="AJ29" s="64">
        <v>139.15101358047656</v>
      </c>
      <c r="AK29" s="61">
        <v>122.23505996614254</v>
      </c>
      <c r="AL29" s="128">
        <v>66.224844990141804</v>
      </c>
      <c r="AM29" s="61">
        <v>193.17080349290899</v>
      </c>
      <c r="AS29" s="121"/>
      <c r="BA29" s="42"/>
      <c r="BB29" s="42"/>
    </row>
    <row r="30" spans="1:54" ht="15.75" x14ac:dyDescent="0.25">
      <c r="A30" s="25">
        <v>22</v>
      </c>
      <c r="B30" s="69">
        <v>141.86000000000001</v>
      </c>
      <c r="C30" s="51">
        <f t="shared" si="0"/>
        <v>34.920904769769734</v>
      </c>
      <c r="D30" s="52">
        <f t="shared" si="1"/>
        <v>119.34388529678115</v>
      </c>
      <c r="E30" s="59">
        <f t="shared" si="2"/>
        <v>-12.404790066550859</v>
      </c>
      <c r="F30" s="68">
        <v>216.91</v>
      </c>
      <c r="G30" s="52">
        <f t="shared" si="3"/>
        <v>141.24820440458478</v>
      </c>
      <c r="H30" s="52">
        <f t="shared" si="4"/>
        <v>67.30225517882333</v>
      </c>
      <c r="I30" s="53">
        <f t="shared" si="5"/>
        <v>8.3595404165918961</v>
      </c>
      <c r="J30" s="58">
        <v>0</v>
      </c>
      <c r="K30" s="81">
        <v>22.04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22.04</v>
      </c>
      <c r="R30" s="91">
        <v>0</v>
      </c>
      <c r="S30" s="84"/>
      <c r="T30" s="84">
        <v>0</v>
      </c>
      <c r="U30" s="84">
        <v>14.33</v>
      </c>
      <c r="V30" s="84">
        <v>0</v>
      </c>
      <c r="W30" s="84">
        <v>61.15</v>
      </c>
      <c r="X30" s="94">
        <f t="shared" si="10"/>
        <v>0</v>
      </c>
      <c r="Y30" s="95">
        <f t="shared" si="11"/>
        <v>75.48</v>
      </c>
      <c r="Z30" s="91">
        <v>0</v>
      </c>
      <c r="AA30" s="84">
        <v>0</v>
      </c>
      <c r="AB30" s="84">
        <v>0</v>
      </c>
      <c r="AC30" s="84">
        <v>89.17</v>
      </c>
      <c r="AD30" s="96">
        <f t="shared" si="12"/>
        <v>0</v>
      </c>
      <c r="AE30" s="52">
        <f t="shared" si="13"/>
        <v>89.17</v>
      </c>
      <c r="AF30" s="118">
        <v>0.12151236559139778</v>
      </c>
      <c r="AG30" s="117">
        <v>0.44775309139784947</v>
      </c>
      <c r="AH30" s="54">
        <f t="shared" si="6"/>
        <v>8.238028051000498</v>
      </c>
      <c r="AI30" s="63">
        <f t="shared" si="7"/>
        <v>9.1874568420512901</v>
      </c>
      <c r="AJ30" s="64">
        <v>141.24820440458478</v>
      </c>
      <c r="AK30" s="61">
        <v>124.09090476976974</v>
      </c>
      <c r="AL30" s="128">
        <v>67.30225517882333</v>
      </c>
      <c r="AM30" s="61">
        <v>194.82388529678116</v>
      </c>
      <c r="AS30" s="121"/>
      <c r="BA30" s="42"/>
      <c r="BB30" s="42"/>
    </row>
    <row r="31" spans="1:54" ht="15.75" x14ac:dyDescent="0.25">
      <c r="A31" s="25">
        <v>23</v>
      </c>
      <c r="B31" s="69">
        <v>148.30000000000001</v>
      </c>
      <c r="C31" s="51">
        <f t="shared" si="0"/>
        <v>37.231888933395837</v>
      </c>
      <c r="D31" s="52">
        <f t="shared" si="1"/>
        <v>123.75037211007503</v>
      </c>
      <c r="E31" s="59">
        <f t="shared" si="2"/>
        <v>-12.682261043470788</v>
      </c>
      <c r="F31" s="68">
        <v>211.11</v>
      </c>
      <c r="G31" s="52">
        <f t="shared" si="3"/>
        <v>135.66964019541913</v>
      </c>
      <c r="H31" s="52">
        <f t="shared" si="4"/>
        <v>67.301217586842455</v>
      </c>
      <c r="I31" s="53">
        <f t="shared" si="5"/>
        <v>8.1391422177384225</v>
      </c>
      <c r="J31" s="58">
        <v>0</v>
      </c>
      <c r="K31" s="81">
        <v>22.18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22.18</v>
      </c>
      <c r="R31" s="91">
        <v>0</v>
      </c>
      <c r="S31" s="84">
        <v>0</v>
      </c>
      <c r="T31" s="84">
        <v>0</v>
      </c>
      <c r="U31" s="84">
        <v>0</v>
      </c>
      <c r="V31" s="84">
        <v>0</v>
      </c>
      <c r="W31" s="84">
        <v>61.46</v>
      </c>
      <c r="X31" s="94">
        <f t="shared" si="10"/>
        <v>0</v>
      </c>
      <c r="Y31" s="95">
        <f t="shared" si="11"/>
        <v>61.46</v>
      </c>
      <c r="Z31" s="91">
        <v>0</v>
      </c>
      <c r="AA31" s="84">
        <v>0</v>
      </c>
      <c r="AB31" s="84">
        <v>0</v>
      </c>
      <c r="AC31" s="84">
        <v>91.7</v>
      </c>
      <c r="AD31" s="96">
        <f t="shared" si="12"/>
        <v>0</v>
      </c>
      <c r="AE31" s="52">
        <f t="shared" si="13"/>
        <v>91.7</v>
      </c>
      <c r="AF31" s="118">
        <v>0.12151236559139778</v>
      </c>
      <c r="AG31" s="117">
        <v>0.44775309139784947</v>
      </c>
      <c r="AH31" s="54">
        <f t="shared" si="6"/>
        <v>8.0176298521470244</v>
      </c>
      <c r="AI31" s="63">
        <f t="shared" si="7"/>
        <v>9.0499858651313616</v>
      </c>
      <c r="AJ31" s="64">
        <v>135.66964019541913</v>
      </c>
      <c r="AK31" s="61">
        <v>128.93188893339584</v>
      </c>
      <c r="AL31" s="128">
        <v>67.301217586842455</v>
      </c>
      <c r="AM31" s="61">
        <v>185.21037211007504</v>
      </c>
      <c r="AS31" s="121"/>
      <c r="BA31" s="42"/>
      <c r="BB31" s="42"/>
    </row>
    <row r="32" spans="1:54" ht="16.5" thickBot="1" x14ac:dyDescent="0.3">
      <c r="A32" s="26">
        <v>24</v>
      </c>
      <c r="B32" s="70">
        <v>139.72</v>
      </c>
      <c r="C32" s="55">
        <f t="shared" si="0"/>
        <v>27.70131570024995</v>
      </c>
      <c r="D32" s="52">
        <f t="shared" si="1"/>
        <v>124.93104749874468</v>
      </c>
      <c r="E32" s="59">
        <f t="shared" si="2"/>
        <v>-12.912363198994569</v>
      </c>
      <c r="F32" s="71">
        <v>203.85</v>
      </c>
      <c r="G32" s="56">
        <f t="shared" si="3"/>
        <v>130.81165178433969</v>
      </c>
      <c r="H32" s="52">
        <f t="shared" si="4"/>
        <v>65.175083598856276</v>
      </c>
      <c r="I32" s="53">
        <f t="shared" si="5"/>
        <v>7.8632646168040292</v>
      </c>
      <c r="J32" s="58">
        <v>0</v>
      </c>
      <c r="K32" s="81">
        <v>22.15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22.15</v>
      </c>
      <c r="R32" s="91">
        <v>0</v>
      </c>
      <c r="S32" s="84">
        <v>0</v>
      </c>
      <c r="T32" s="84">
        <v>0</v>
      </c>
      <c r="U32" s="84">
        <v>0</v>
      </c>
      <c r="V32" s="84">
        <v>0</v>
      </c>
      <c r="W32" s="84">
        <v>61.98</v>
      </c>
      <c r="X32" s="94">
        <f t="shared" si="10"/>
        <v>0</v>
      </c>
      <c r="Y32" s="95">
        <f t="shared" si="11"/>
        <v>61.98</v>
      </c>
      <c r="Z32" s="92">
        <v>0</v>
      </c>
      <c r="AA32" s="93">
        <v>0</v>
      </c>
      <c r="AB32" s="93">
        <v>0</v>
      </c>
      <c r="AC32" s="93">
        <v>90.5</v>
      </c>
      <c r="AD32" s="96">
        <f t="shared" si="12"/>
        <v>0</v>
      </c>
      <c r="AE32" s="52">
        <f t="shared" si="13"/>
        <v>90.5</v>
      </c>
      <c r="AF32" s="118">
        <v>0.12151236559139778</v>
      </c>
      <c r="AG32" s="117">
        <v>0.44775309139784947</v>
      </c>
      <c r="AH32" s="54">
        <f t="shared" si="6"/>
        <v>7.7417522512126311</v>
      </c>
      <c r="AI32" s="63">
        <f t="shared" si="7"/>
        <v>8.7898837096075795</v>
      </c>
      <c r="AJ32" s="65">
        <v>130.81165178433969</v>
      </c>
      <c r="AK32" s="62">
        <v>118.20131570024995</v>
      </c>
      <c r="AL32" s="129">
        <v>65.175083598856276</v>
      </c>
      <c r="AM32" s="62">
        <v>186.91104749874467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228.31</v>
      </c>
      <c r="C33" s="40">
        <f t="shared" ref="C33:AE33" si="14">MAX(C9:C32)</f>
        <v>78.221372074472242</v>
      </c>
      <c r="D33" s="40">
        <f t="shared" si="14"/>
        <v>191.84450582735229</v>
      </c>
      <c r="E33" s="40">
        <f t="shared" si="14"/>
        <v>-11.214305937777947</v>
      </c>
      <c r="F33" s="40">
        <f t="shared" si="14"/>
        <v>227.45</v>
      </c>
      <c r="G33" s="40">
        <f t="shared" si="14"/>
        <v>154.60691480984195</v>
      </c>
      <c r="H33" s="40">
        <f t="shared" si="14"/>
        <v>67.30225517882333</v>
      </c>
      <c r="I33" s="40">
        <f t="shared" si="14"/>
        <v>8.760057378740326</v>
      </c>
      <c r="J33" s="40">
        <f t="shared" si="14"/>
        <v>0</v>
      </c>
      <c r="K33" s="40">
        <f t="shared" si="14"/>
        <v>22.24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22.24</v>
      </c>
      <c r="R33" s="40">
        <f t="shared" si="14"/>
        <v>35.06</v>
      </c>
      <c r="S33" s="40">
        <f t="shared" si="14"/>
        <v>0</v>
      </c>
      <c r="T33" s="40">
        <f t="shared" si="14"/>
        <v>0</v>
      </c>
      <c r="U33" s="40">
        <f t="shared" si="14"/>
        <v>82.73</v>
      </c>
      <c r="V33" s="40">
        <f t="shared" si="14"/>
        <v>0</v>
      </c>
      <c r="W33" s="40">
        <f t="shared" si="14"/>
        <v>61.98</v>
      </c>
      <c r="X33" s="40">
        <f t="shared" si="14"/>
        <v>35.06</v>
      </c>
      <c r="Y33" s="40">
        <f t="shared" si="14"/>
        <v>82.73</v>
      </c>
      <c r="Z33" s="40"/>
      <c r="AA33" s="40"/>
      <c r="AB33" s="40"/>
      <c r="AC33" s="40"/>
      <c r="AD33" s="40">
        <f t="shared" si="14"/>
        <v>19</v>
      </c>
      <c r="AE33" s="40">
        <f t="shared" si="14"/>
        <v>91.7</v>
      </c>
      <c r="AF33" s="40">
        <f t="shared" ref="AF33:AM33" si="15">MAX(AF9:AF32)</f>
        <v>0.12151236559139778</v>
      </c>
      <c r="AG33" s="40">
        <f t="shared" si="15"/>
        <v>0.48944502688172042</v>
      </c>
      <c r="AH33" s="40">
        <f t="shared" si="15"/>
        <v>8.6385450131489279</v>
      </c>
      <c r="AI33" s="40">
        <f t="shared" si="15"/>
        <v>10.21684972299812</v>
      </c>
      <c r="AJ33" s="40">
        <f t="shared" si="15"/>
        <v>155.36772199492123</v>
      </c>
      <c r="AK33" s="40">
        <f t="shared" si="15"/>
        <v>168.59137207447225</v>
      </c>
      <c r="AL33" s="40">
        <f t="shared" si="15"/>
        <v>67.30225517882333</v>
      </c>
      <c r="AM33" s="130">
        <f t="shared" si="15"/>
        <v>218.91450582735229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182.73040816326534</v>
      </c>
      <c r="C34" s="41">
        <f t="shared" ref="C34:AE34" si="16">AVERAGE(C9:C33,C9:C32)</f>
        <v>46.016616256678851</v>
      </c>
      <c r="D34" s="41">
        <f t="shared" si="16"/>
        <v>149.40467292255931</v>
      </c>
      <c r="E34" s="41">
        <f t="shared" si="16"/>
        <v>-12.067583628951493</v>
      </c>
      <c r="F34" s="41">
        <f t="shared" si="16"/>
        <v>149.92346938775515</v>
      </c>
      <c r="G34" s="41">
        <f t="shared" si="16"/>
        <v>106.00067224941164</v>
      </c>
      <c r="H34" s="41">
        <f t="shared" si="16"/>
        <v>37.688353700276672</v>
      </c>
      <c r="I34" s="41">
        <f t="shared" si="16"/>
        <v>6.3001419557689236</v>
      </c>
      <c r="J34" s="41">
        <f t="shared" si="16"/>
        <v>0</v>
      </c>
      <c r="K34" s="41">
        <f t="shared" si="16"/>
        <v>22.065714285714286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22.065714285714286</v>
      </c>
      <c r="R34" s="41">
        <f t="shared" si="16"/>
        <v>9.3146938775510186</v>
      </c>
      <c r="S34" s="41">
        <f t="shared" si="16"/>
        <v>0</v>
      </c>
      <c r="T34" s="41">
        <f t="shared" si="16"/>
        <v>0</v>
      </c>
      <c r="U34" s="41">
        <f t="shared" si="16"/>
        <v>38.133265306122439</v>
      </c>
      <c r="V34" s="41">
        <f t="shared" si="16"/>
        <v>0</v>
      </c>
      <c r="W34" s="41">
        <f t="shared" si="16"/>
        <v>11.173061224489794</v>
      </c>
      <c r="X34" s="41">
        <f t="shared" si="16"/>
        <v>9.3146938775510186</v>
      </c>
      <c r="Y34" s="41">
        <f t="shared" si="16"/>
        <v>48.041428571428568</v>
      </c>
      <c r="Z34" s="41">
        <f>AVERAGE(Z9:Z33,Z9:Z32)</f>
        <v>4.6708333333333334</v>
      </c>
      <c r="AA34" s="41">
        <f>AVERAGE(AA9:AA33,AA9:AA32)</f>
        <v>0</v>
      </c>
      <c r="AB34" s="41">
        <f>AVERAGE(AB9:AB33,AB9:AB32)</f>
        <v>0</v>
      </c>
      <c r="AC34" s="41">
        <f t="shared" si="16"/>
        <v>89.048333333333346</v>
      </c>
      <c r="AD34" s="41">
        <f t="shared" si="16"/>
        <v>4.963265306122449</v>
      </c>
      <c r="AE34" s="41">
        <f t="shared" si="16"/>
        <v>89.102448979591827</v>
      </c>
      <c r="AF34" s="41">
        <f t="shared" ref="AF34:AM34" si="17">AVERAGE(AF9:AF33,AF9:AF32)</f>
        <v>0.10638322361202544</v>
      </c>
      <c r="AG34" s="41">
        <f t="shared" si="17"/>
        <v>0.46373308920342349</v>
      </c>
      <c r="AH34" s="41">
        <f t="shared" si="17"/>
        <v>6.1937587321568977</v>
      </c>
      <c r="AI34" s="41">
        <f t="shared" si="17"/>
        <v>9.5278792142462674</v>
      </c>
      <c r="AJ34" s="41">
        <f t="shared" si="17"/>
        <v>110.59170913073982</v>
      </c>
      <c r="AK34" s="41">
        <f t="shared" si="17"/>
        <v>135.09192237912785</v>
      </c>
      <c r="AL34" s="41">
        <f t="shared" si="17"/>
        <v>46.287537373746062</v>
      </c>
      <c r="AM34" s="131">
        <f t="shared" si="17"/>
        <v>196.31018312664099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529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217.41</v>
      </c>
      <c r="Z38" s="133"/>
      <c r="AA38" s="8" t="s">
        <v>21</v>
      </c>
      <c r="AB38" s="5" t="s">
        <v>23</v>
      </c>
      <c r="AC38" s="30"/>
      <c r="AD38" s="134">
        <v>960.9</v>
      </c>
      <c r="AE38" s="133"/>
      <c r="AF38" s="7" t="s">
        <v>21</v>
      </c>
      <c r="AG38" s="5" t="s">
        <v>24</v>
      </c>
      <c r="AH38" s="6"/>
      <c r="AI38" s="134">
        <v>208.255</v>
      </c>
      <c r="AJ38" s="133"/>
      <c r="AK38" s="100" t="s">
        <v>21</v>
      </c>
      <c r="AL38" s="99" t="s">
        <v>24</v>
      </c>
      <c r="AM38" s="133">
        <v>100.67</v>
      </c>
      <c r="AN38" s="135"/>
      <c r="AO38" s="8" t="s">
        <v>21</v>
      </c>
      <c r="AP38" s="5" t="s">
        <v>24</v>
      </c>
      <c r="AQ38" s="133">
        <v>2058.6999999999998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3492.85</v>
      </c>
      <c r="C39" s="11" t="s">
        <v>21</v>
      </c>
      <c r="D39" s="9" t="s">
        <v>71</v>
      </c>
      <c r="E39" s="10">
        <v>4375</v>
      </c>
      <c r="F39" s="12" t="s">
        <v>21</v>
      </c>
      <c r="G39" s="98"/>
      <c r="H39" s="101" t="s">
        <v>25</v>
      </c>
      <c r="I39" s="102"/>
      <c r="J39" s="103">
        <v>22.24</v>
      </c>
      <c r="K39" s="104" t="s">
        <v>62</v>
      </c>
      <c r="L39" s="105">
        <v>0.625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35.06</v>
      </c>
      <c r="Z39" s="102" t="s">
        <v>62</v>
      </c>
      <c r="AA39" s="108">
        <v>0.5</v>
      </c>
      <c r="AB39" s="106" t="s">
        <v>25</v>
      </c>
      <c r="AC39" s="109"/>
      <c r="AD39" s="103">
        <v>84.67</v>
      </c>
      <c r="AE39" s="104" t="s">
        <v>106</v>
      </c>
      <c r="AF39" s="108">
        <v>0.59652777777777777</v>
      </c>
      <c r="AG39" s="106" t="s">
        <v>25</v>
      </c>
      <c r="AH39" s="102"/>
      <c r="AI39" s="103">
        <v>61.98</v>
      </c>
      <c r="AJ39" s="102" t="s">
        <v>75</v>
      </c>
      <c r="AK39" s="107">
        <v>0</v>
      </c>
      <c r="AL39" s="101" t="s">
        <v>25</v>
      </c>
      <c r="AM39" s="102">
        <v>19</v>
      </c>
      <c r="AN39" s="103" t="s">
        <v>75</v>
      </c>
      <c r="AO39" s="111">
        <v>0.54166666666666663</v>
      </c>
      <c r="AP39" s="106" t="s">
        <v>25</v>
      </c>
      <c r="AQ39" s="102">
        <v>91.7</v>
      </c>
      <c r="AR39" s="104" t="s">
        <v>106</v>
      </c>
      <c r="AS39" s="107">
        <v>0.95833333333333337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562.05999999999995</v>
      </c>
      <c r="F42" s="44" t="s">
        <v>69</v>
      </c>
      <c r="G42" s="47">
        <v>0.79166666666666663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39.65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89.4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275.94</v>
      </c>
      <c r="F45" s="83" t="s">
        <v>72</v>
      </c>
      <c r="G45" s="48">
        <v>0.45833333333333331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299.45999999999998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 MAI 23 </vt:lpstr>
      <vt:lpstr>'10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2023-05-11T07:41:38Z</dcterms:modified>
</cp:coreProperties>
</file>