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5-MAI 2023\"/>
    </mc:Choice>
  </mc:AlternateContent>
  <xr:revisionPtr revIDLastSave="0" documentId="13_ncr:1_{2B86FD75-8F83-46C5-AD5F-2CFE9DC31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 MAI 23 " sheetId="3" r:id="rId1"/>
  </sheets>
  <definedNames>
    <definedName name="_xlnm.Print_Area" localSheetId="0">'11 MAI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<sst xmlns="http://schemas.openxmlformats.org/spreadsheetml/2006/main" count="140" uniqueCount="108">
  <si>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</si>
  <si>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</si>
  <si>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</si>
  <si>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</si>
  <si>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</si>
  <si>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</si>
  <si>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</si>
  <si>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</si>
  <si>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</si>
  <si>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</si>
  <si>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</si>
  <si>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</si>
  <si>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</si>
  <si>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</si>
  <si>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</si>
  <si>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</si>
  <si>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</si>
  <si>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</si>
  <si>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</si>
  <si>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</si>
  <si>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</si>
  <si>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</si>
  <si>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</si>
  <si>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</si>
  <si>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</si>
  <si>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</si>
  <si>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</si>
  <si>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</si>
  <si>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</si>
  <si>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</si>
  <si>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</si>
  <si>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</si>
  <si>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</si>
  <si>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</si>
  <si>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</si>
  <si>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</si>
  <si>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</si>
  <si>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</si>
  <si>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</si>
  <si>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</si>
  <si>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</si>
  <si>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</si>
  <si>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</si>
  <si>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</si>
  <si>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</si>
  <si>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</si>
  <si>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</si>
  <si>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</si>
  <si>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</si>
  <si>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</si>
  <si>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</si>
  <si>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</si>
  <si>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</si>
  <si>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</si>
  <si>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</si>
  <si>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</si>
  <si>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</si>
  <si>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</si>
  <si>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</si>
  <si>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</si>
  <si>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</si>
  <si>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</si>
  <si>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</si>
  <si>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</si>
  <si>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</si>
  <si>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</si>
  <si>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</si>
  <si>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</si>
  <si>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</si>
  <si>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</si>
  <si>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</si>
  <si>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</si>
  <si>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</si>
  <si>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</si>
  <si>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</si>
  <si>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</si>
  <si>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</si>
  <si>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</si>
  <si>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</si>
  <si>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</si>
  <si>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</si>
  <si>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</si>
  <si>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</si>
  <si>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</si>
  <si>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</si>
  <si>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</si>
  <si>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</si>
  <si>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</si>
  <si>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</si>
  <si>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</si>
  <si>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</si>
  <si>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</si>
  <si>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</si>
  <si>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</si>
  <si>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</si>
  <si>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</si>
  <si>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</si>
  <si>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</si>
  <si>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</si>
  <si>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</si>
  <si>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</si>
  <si>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</si>
  <si>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</si>
  <si>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</si>
  <si>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</si>
  <si>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TAGBA</t>
  </si>
  <si>
    <t>TETE et MONTCHO</t>
  </si>
  <si>
    <t>MONTCHO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</si>
</sst>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'11 MAI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MAI 23 '!$B$9:$B$32</c:f>
              <c:numCache>
                <c:formatCode>General</c:formatCode>
                <c:ptCount val="24"/>
                <c:pt idx="0">
                  <c:v>136.6</c:v>
                </c:pt>
                <c:pt idx="1">
                  <c:v>125.7</c:v>
                </c:pt>
                <c:pt idx="2">
                  <c:v>116.42</c:v>
                </c:pt>
                <c:pt idx="3">
                  <c:v>119.03</c:v>
                </c:pt>
                <c:pt idx="4">
                  <c:v>121.33</c:v>
                </c:pt>
                <c:pt idx="5">
                  <c:v>106.67</c:v>
                </c:pt>
                <c:pt idx="6">
                  <c:v>107.54</c:v>
                </c:pt>
                <c:pt idx="7">
                  <c:v>147.05000000000001</c:v>
                </c:pt>
                <c:pt idx="8">
                  <c:v>173.1</c:v>
                </c:pt>
                <c:pt idx="9">
                  <c:v>171.42000000000002</c:v>
                </c:pt>
                <c:pt idx="10">
                  <c:v>174.82</c:v>
                </c:pt>
                <c:pt idx="11">
                  <c:v>179.9</c:v>
                </c:pt>
                <c:pt idx="12">
                  <c:v>143.03</c:v>
                </c:pt>
                <c:pt idx="13">
                  <c:v>162.38</c:v>
                </c:pt>
                <c:pt idx="14">
                  <c:v>217.51999999999998</c:v>
                </c:pt>
                <c:pt idx="15">
                  <c:v>200.51</c:v>
                </c:pt>
                <c:pt idx="16">
                  <c:v>163.47</c:v>
                </c:pt>
                <c:pt idx="17">
                  <c:v>141.57</c:v>
                </c:pt>
                <c:pt idx="18">
                  <c:v>154.82999999999998</c:v>
                </c:pt>
                <c:pt idx="19">
                  <c:v>152.45999999999998</c:v>
                </c:pt>
                <c:pt idx="20">
                  <c:v>150.13</c:v>
                </c:pt>
                <c:pt idx="21">
                  <c:v>132.01999999999998</c:v>
                </c:pt>
                <c:pt idx="22">
                  <c:v>142.4</c:v>
                </c:pt>
                <c:pt idx="23">
                  <c:v>126.48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'11 MAI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MAI 23 '!$C$9:$C$32</c:f>
              <c:numCache>
                <c:formatCode>General</c:formatCode>
                <c:ptCount val="24"/>
                <c:pt idx="0">
                  <c:v>16.952895483462314</c:v>
                </c:pt>
                <c:pt idx="1">
                  <c:v>12.862747345050181</c:v>
                </c:pt>
                <c:pt idx="2">
                  <c:v>12.628267329855802</c:v>
                </c:pt>
                <c:pt idx="3">
                  <c:v>11.643999428838725</c:v>
                </c:pt>
                <c:pt idx="4">
                  <c:v>7.9773692485156431</c:v>
                </c:pt>
                <c:pt idx="5">
                  <c:v>8.8029886928866006</c:v>
                </c:pt>
                <c:pt idx="6">
                  <c:v>18.385801208468337</c:v>
                </c:pt>
                <c:pt idx="7">
                  <c:v>30.037091546165229</c:v>
                </c:pt>
                <c:pt idx="8">
                  <c:v>44.982677246042059</c:v>
                </c:pt>
                <c:pt idx="9">
                  <c:v>40.657628559387973</c:v>
                </c:pt>
                <c:pt idx="10">
                  <c:v>42.012765676337352</c:v>
                </c:pt>
                <c:pt idx="11">
                  <c:v>39.02761570417573</c:v>
                </c:pt>
                <c:pt idx="12">
                  <c:v>37.695508344435467</c:v>
                </c:pt>
                <c:pt idx="13">
                  <c:v>39.409429653523304</c:v>
                </c:pt>
                <c:pt idx="14">
                  <c:v>48.25931504057192</c:v>
                </c:pt>
                <c:pt idx="15">
                  <c:v>45.856031761967444</c:v>
                </c:pt>
                <c:pt idx="16">
                  <c:v>36.447725953080365</c:v>
                </c:pt>
                <c:pt idx="17">
                  <c:v>28.994501191721994</c:v>
                </c:pt>
                <c:pt idx="18">
                  <c:v>34.274398653169428</c:v>
                </c:pt>
                <c:pt idx="19">
                  <c:v>30.307990228866146</c:v>
                </c:pt>
                <c:pt idx="20">
                  <c:v>31.79377042211317</c:v>
                </c:pt>
                <c:pt idx="21">
                  <c:v>9.1976844007701573</c:v>
                </c:pt>
                <c:pt idx="22">
                  <c:v>25.804254948511954</c:v>
                </c:pt>
                <c:pt idx="23">
                  <c:v>16.604927312325145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'11 MAI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MAI 23 '!$D$9:$D$32</c:f>
              <c:numCache>
                <c:formatCode>0.00</c:formatCode>
                <c:ptCount val="24"/>
                <c:pt idx="0">
                  <c:v>132.65758214834125</c:v>
                </c:pt>
                <c:pt idx="1">
                  <c:v>126.16762485278332</c:v>
                </c:pt>
                <c:pt idx="2">
                  <c:v>117.35784597934915</c:v>
                </c:pt>
                <c:pt idx="3">
                  <c:v>120.90507773604065</c:v>
                </c:pt>
                <c:pt idx="4">
                  <c:v>126.78919377443739</c:v>
                </c:pt>
                <c:pt idx="5">
                  <c:v>111.45926630972269</c:v>
                </c:pt>
                <c:pt idx="6">
                  <c:v>102.82961264729322</c:v>
                </c:pt>
                <c:pt idx="7">
                  <c:v>129.47804392404748</c:v>
                </c:pt>
                <c:pt idx="8">
                  <c:v>140.06570326982165</c:v>
                </c:pt>
                <c:pt idx="9">
                  <c:v>142.75946910708285</c:v>
                </c:pt>
                <c:pt idx="10">
                  <c:v>144.6696180794749</c:v>
                </c:pt>
                <c:pt idx="11">
                  <c:v>152.70177559920006</c:v>
                </c:pt>
                <c:pt idx="12">
                  <c:v>118.25440932763161</c:v>
                </c:pt>
                <c:pt idx="13">
                  <c:v>135.5802551432638</c:v>
                </c:pt>
                <c:pt idx="14">
                  <c:v>181.10922429971737</c:v>
                </c:pt>
                <c:pt idx="15">
                  <c:v>166.51846664417434</c:v>
                </c:pt>
                <c:pt idx="16">
                  <c:v>139.14811793965134</c:v>
                </c:pt>
                <c:pt idx="17">
                  <c:v>125.21930889148607</c:v>
                </c:pt>
                <c:pt idx="18">
                  <c:v>132.92915019806995</c:v>
                </c:pt>
                <c:pt idx="19">
                  <c:v>134.58547470710008</c:v>
                </c:pt>
                <c:pt idx="20">
                  <c:v>130.88168705573105</c:v>
                </c:pt>
                <c:pt idx="21">
                  <c:v>135.80214378936319</c:v>
                </c:pt>
                <c:pt idx="22">
                  <c:v>129.37790755752431</c:v>
                </c:pt>
                <c:pt idx="23">
                  <c:v>123.08336348723424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'11 MAI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MAI 23 '!$E$9:$E$32</c:f>
              <c:numCache>
                <c:formatCode>0.00</c:formatCode>
                <c:ptCount val="24"/>
                <c:pt idx="0">
                  <c:v>-13.010477631803575</c:v>
                </c:pt>
                <c:pt idx="1">
                  <c:v>-13.330372197833469</c:v>
                </c:pt>
                <c:pt idx="2">
                  <c:v>-13.566113309204923</c:v>
                </c:pt>
                <c:pt idx="3">
                  <c:v>-13.519077164879377</c:v>
                </c:pt>
                <c:pt idx="4">
                  <c:v>-13.436563022953003</c:v>
                </c:pt>
                <c:pt idx="5">
                  <c:v>-13.592255002609306</c:v>
                </c:pt>
                <c:pt idx="6">
                  <c:v>-13.675413855761583</c:v>
                </c:pt>
                <c:pt idx="7">
                  <c:v>-12.465135470212697</c:v>
                </c:pt>
                <c:pt idx="8">
                  <c:v>-11.948380515863612</c:v>
                </c:pt>
                <c:pt idx="9">
                  <c:v>-11.997097666470829</c:v>
                </c:pt>
                <c:pt idx="10">
                  <c:v>-11.8623837558122</c:v>
                </c:pt>
                <c:pt idx="11">
                  <c:v>-11.829391303375758</c:v>
                </c:pt>
                <c:pt idx="12">
                  <c:v>-12.919917672067008</c:v>
                </c:pt>
                <c:pt idx="13">
                  <c:v>-12.609684796787153</c:v>
                </c:pt>
                <c:pt idx="14">
                  <c:v>-11.848539340289278</c:v>
                </c:pt>
                <c:pt idx="15">
                  <c:v>-11.864498406141763</c:v>
                </c:pt>
                <c:pt idx="16">
                  <c:v>-12.125843892731684</c:v>
                </c:pt>
                <c:pt idx="17">
                  <c:v>-12.643810083208013</c:v>
                </c:pt>
                <c:pt idx="18">
                  <c:v>-12.373548851239345</c:v>
                </c:pt>
                <c:pt idx="19">
                  <c:v>-12.433464935966153</c:v>
                </c:pt>
                <c:pt idx="20">
                  <c:v>-12.54545747784422</c:v>
                </c:pt>
                <c:pt idx="21">
                  <c:v>-12.979828190133322</c:v>
                </c:pt>
                <c:pt idx="22">
                  <c:v>-12.782162506036219</c:v>
                </c:pt>
                <c:pt idx="23">
                  <c:v>-13.208290799559382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'11 MAI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MAI 23 '!$Q$9:$Q$32</c:f>
              <c:numCache>
                <c:formatCode>0.00</c:formatCode>
                <c:ptCount val="24"/>
                <c:pt idx="0">
                  <c:v>22.17</c:v>
                </c:pt>
                <c:pt idx="1">
                  <c:v>22.15</c:v>
                </c:pt>
                <c:pt idx="2">
                  <c:v>22.15</c:v>
                </c:pt>
                <c:pt idx="3">
                  <c:v>22.15</c:v>
                </c:pt>
                <c:pt idx="4">
                  <c:v>22.14</c:v>
                </c:pt>
                <c:pt idx="5">
                  <c:v>21.96</c:v>
                </c:pt>
                <c:pt idx="6">
                  <c:v>22.03</c:v>
                </c:pt>
                <c:pt idx="7">
                  <c:v>21.88</c:v>
                </c:pt>
                <c:pt idx="8">
                  <c:v>22.08</c:v>
                </c:pt>
                <c:pt idx="9">
                  <c:v>22.08</c:v>
                </c:pt>
                <c:pt idx="10">
                  <c:v>22.05</c:v>
                </c:pt>
                <c:pt idx="11">
                  <c:v>22.15</c:v>
                </c:pt>
                <c:pt idx="12">
                  <c:v>22.08</c:v>
                </c:pt>
                <c:pt idx="13">
                  <c:v>21.87</c:v>
                </c:pt>
                <c:pt idx="14">
                  <c:v>21.96</c:v>
                </c:pt>
                <c:pt idx="15">
                  <c:v>21.96</c:v>
                </c:pt>
                <c:pt idx="16">
                  <c:v>21.98</c:v>
                </c:pt>
                <c:pt idx="17">
                  <c:v>21.98</c:v>
                </c:pt>
                <c:pt idx="18">
                  <c:v>21.99</c:v>
                </c:pt>
                <c:pt idx="19">
                  <c:v>21.99</c:v>
                </c:pt>
                <c:pt idx="20">
                  <c:v>21.99</c:v>
                </c:pt>
                <c:pt idx="21">
                  <c:v>22.01</c:v>
                </c:pt>
                <c:pt idx="22">
                  <c:v>22.01</c:v>
                </c:pt>
                <c:pt idx="23">
                  <c:v>22.01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'11 MAI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MAI 23 '!$AE$9:$AE$32</c:f>
              <c:numCache>
                <c:formatCode>0.00</c:formatCode>
                <c:ptCount val="24"/>
                <c:pt idx="0">
                  <c:v>90.58</c:v>
                </c:pt>
                <c:pt idx="1">
                  <c:v>88.86</c:v>
                </c:pt>
                <c:pt idx="2">
                  <c:v>89.75</c:v>
                </c:pt>
                <c:pt idx="3">
                  <c:v>89.26</c:v>
                </c:pt>
                <c:pt idx="4">
                  <c:v>89.24</c:v>
                </c:pt>
                <c:pt idx="5">
                  <c:v>91.96</c:v>
                </c:pt>
                <c:pt idx="6">
                  <c:v>90.16</c:v>
                </c:pt>
                <c:pt idx="7">
                  <c:v>89.74</c:v>
                </c:pt>
                <c:pt idx="8">
                  <c:v>89.3</c:v>
                </c:pt>
                <c:pt idx="9">
                  <c:v>88.82</c:v>
                </c:pt>
                <c:pt idx="10">
                  <c:v>90.31</c:v>
                </c:pt>
                <c:pt idx="11">
                  <c:v>89.56</c:v>
                </c:pt>
                <c:pt idx="12">
                  <c:v>88.57</c:v>
                </c:pt>
                <c:pt idx="13">
                  <c:v>89.77</c:v>
                </c:pt>
                <c:pt idx="14">
                  <c:v>89.44</c:v>
                </c:pt>
                <c:pt idx="15">
                  <c:v>89.62</c:v>
                </c:pt>
                <c:pt idx="16">
                  <c:v>89.54</c:v>
                </c:pt>
                <c:pt idx="17">
                  <c:v>92.47</c:v>
                </c:pt>
                <c:pt idx="18">
                  <c:v>90.02</c:v>
                </c:pt>
                <c:pt idx="19">
                  <c:v>90.19</c:v>
                </c:pt>
                <c:pt idx="20">
                  <c:v>87.12</c:v>
                </c:pt>
                <c:pt idx="21">
                  <c:v>90.51</c:v>
                </c:pt>
                <c:pt idx="22">
                  <c:v>88</c:v>
                </c:pt>
                <c:pt idx="23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'11 MAI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MAI 23 '!$AK$9:$AK$32</c:f>
              <c:numCache>
                <c:formatCode>0.00</c:formatCode>
                <c:ptCount val="24"/>
                <c:pt idx="0">
                  <c:v>107.53289548346231</c:v>
                </c:pt>
                <c:pt idx="1">
                  <c:v>101.72274734505018</c:v>
                </c:pt>
                <c:pt idx="2">
                  <c:v>102.3782673298558</c:v>
                </c:pt>
                <c:pt idx="3">
                  <c:v>100.90399942883873</c:v>
                </c:pt>
                <c:pt idx="4">
                  <c:v>97.217369248515638</c:v>
                </c:pt>
                <c:pt idx="5">
                  <c:v>100.76298869288659</c:v>
                </c:pt>
                <c:pt idx="6">
                  <c:v>108.54580120846833</c:v>
                </c:pt>
                <c:pt idx="7">
                  <c:v>119.77709154616522</c:v>
                </c:pt>
                <c:pt idx="8">
                  <c:v>134.28267724604206</c:v>
                </c:pt>
                <c:pt idx="9">
                  <c:v>129.47762855938797</c:v>
                </c:pt>
                <c:pt idx="10">
                  <c:v>132.32276567633735</c:v>
                </c:pt>
                <c:pt idx="11">
                  <c:v>128.58761570417573</c:v>
                </c:pt>
                <c:pt idx="12">
                  <c:v>126.26550834443546</c:v>
                </c:pt>
                <c:pt idx="13">
                  <c:v>129.1794296535233</c:v>
                </c:pt>
                <c:pt idx="14">
                  <c:v>137.69931504057192</c:v>
                </c:pt>
                <c:pt idx="15">
                  <c:v>135.47603176196745</c:v>
                </c:pt>
                <c:pt idx="16">
                  <c:v>125.98772595308037</c:v>
                </c:pt>
                <c:pt idx="17">
                  <c:v>121.46450119172199</c:v>
                </c:pt>
                <c:pt idx="18">
                  <c:v>124.29439865316942</c:v>
                </c:pt>
                <c:pt idx="19">
                  <c:v>120.49799022886614</c:v>
                </c:pt>
                <c:pt idx="20">
                  <c:v>118.91377042211317</c:v>
                </c:pt>
                <c:pt idx="21">
                  <c:v>99.707684400770162</c:v>
                </c:pt>
                <c:pt idx="22">
                  <c:v>113.80425494851195</c:v>
                </c:pt>
                <c:pt idx="23">
                  <c:v>104.60492731232515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'11 MAI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MAI 23 '!$AM$9:$AM$32</c:f>
              <c:numCache>
                <c:formatCode>0.00</c:formatCode>
                <c:ptCount val="24"/>
                <c:pt idx="0">
                  <c:v>194.86758214834126</c:v>
                </c:pt>
                <c:pt idx="1">
                  <c:v>188.87762485278333</c:v>
                </c:pt>
                <c:pt idx="2">
                  <c:v>180.03784597934916</c:v>
                </c:pt>
                <c:pt idx="3">
                  <c:v>183.14507773604066</c:v>
                </c:pt>
                <c:pt idx="4">
                  <c:v>189.3491937744374</c:v>
                </c:pt>
                <c:pt idx="5">
                  <c:v>174.14926630972269</c:v>
                </c:pt>
                <c:pt idx="6">
                  <c:v>165.90961264729322</c:v>
                </c:pt>
                <c:pt idx="7">
                  <c:v>191.48804392404747</c:v>
                </c:pt>
                <c:pt idx="8">
                  <c:v>201.86570326982164</c:v>
                </c:pt>
                <c:pt idx="9">
                  <c:v>204.97946910708285</c:v>
                </c:pt>
                <c:pt idx="10">
                  <c:v>205.7696180794749</c:v>
                </c:pt>
                <c:pt idx="11">
                  <c:v>214.12177559920008</c:v>
                </c:pt>
                <c:pt idx="12">
                  <c:v>176.15440932763161</c:v>
                </c:pt>
                <c:pt idx="13">
                  <c:v>176.72025514326381</c:v>
                </c:pt>
                <c:pt idx="14">
                  <c:v>197.74922429971738</c:v>
                </c:pt>
                <c:pt idx="15">
                  <c:v>199.41846664417434</c:v>
                </c:pt>
                <c:pt idx="16">
                  <c:v>200.52811793965134</c:v>
                </c:pt>
                <c:pt idx="17">
                  <c:v>187.06930889148606</c:v>
                </c:pt>
                <c:pt idx="18">
                  <c:v>193.96915019806994</c:v>
                </c:pt>
                <c:pt idx="19">
                  <c:v>195.68547470710007</c:v>
                </c:pt>
                <c:pt idx="20">
                  <c:v>193.38168705573105</c:v>
                </c:pt>
                <c:pt idx="21">
                  <c:v>198.20214378936319</c:v>
                </c:pt>
                <c:pt idx="22">
                  <c:v>190.96790755752431</c:v>
                </c:pt>
                <c:pt idx="23">
                  <c:v>185.37336348723423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'11 MAI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MAI 23 '!$F$9:$F$32</c:f>
              <c:numCache>
                <c:formatCode>General</c:formatCode>
                <c:ptCount val="24"/>
                <c:pt idx="0">
                  <c:v>199.11</c:v>
                </c:pt>
                <c:pt idx="1">
                  <c:v>189.38</c:v>
                </c:pt>
                <c:pt idx="2">
                  <c:v>182.14</c:v>
                </c:pt>
                <c:pt idx="3">
                  <c:v>182.76</c:v>
                </c:pt>
                <c:pt idx="4">
                  <c:v>181.8</c:v>
                </c:pt>
                <c:pt idx="5">
                  <c:v>163.06</c:v>
                </c:pt>
                <c:pt idx="6">
                  <c:v>142.5</c:v>
                </c:pt>
                <c:pt idx="7">
                  <c:v>127.52</c:v>
                </c:pt>
                <c:pt idx="8">
                  <c:v>126.37</c:v>
                </c:pt>
                <c:pt idx="9">
                  <c:v>113.99</c:v>
                </c:pt>
                <c:pt idx="10">
                  <c:v>109.17</c:v>
                </c:pt>
                <c:pt idx="11">
                  <c:v>123.9</c:v>
                </c:pt>
                <c:pt idx="12">
                  <c:v>117.78</c:v>
                </c:pt>
                <c:pt idx="13">
                  <c:v>127.12</c:v>
                </c:pt>
                <c:pt idx="14">
                  <c:v>134.29</c:v>
                </c:pt>
                <c:pt idx="15">
                  <c:v>150.38</c:v>
                </c:pt>
                <c:pt idx="16">
                  <c:v>170.47</c:v>
                </c:pt>
                <c:pt idx="17">
                  <c:v>184.06</c:v>
                </c:pt>
                <c:pt idx="18">
                  <c:v>227.59</c:v>
                </c:pt>
                <c:pt idx="19">
                  <c:v>222.18</c:v>
                </c:pt>
                <c:pt idx="20">
                  <c:v>220.2</c:v>
                </c:pt>
                <c:pt idx="21">
                  <c:v>224</c:v>
                </c:pt>
                <c:pt idx="22">
                  <c:v>209.55</c:v>
                </c:pt>
                <c:pt idx="23">
                  <c:v>208.54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'11 MAI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MAI 23 '!$G$9:$G$32</c:f>
              <c:numCache>
                <c:formatCode>0.00</c:formatCode>
                <c:ptCount val="24"/>
                <c:pt idx="0">
                  <c:v>127.31025046417071</c:v>
                </c:pt>
                <c:pt idx="1">
                  <c:v>119.01913532848955</c:v>
                </c:pt>
                <c:pt idx="2">
                  <c:v>115.19950344721434</c:v>
                </c:pt>
                <c:pt idx="3">
                  <c:v>114.59410791201904</c:v>
                </c:pt>
                <c:pt idx="4">
                  <c:v>113.67080245968465</c:v>
                </c:pt>
                <c:pt idx="5">
                  <c:v>100.60435759713474</c:v>
                </c:pt>
                <c:pt idx="6">
                  <c:v>99.526562318011159</c:v>
                </c:pt>
                <c:pt idx="7">
                  <c:v>103.36600003537038</c:v>
                </c:pt>
                <c:pt idx="8">
                  <c:v>105.78521721033323</c:v>
                </c:pt>
                <c:pt idx="9">
                  <c:v>95.498633279070106</c:v>
                </c:pt>
                <c:pt idx="10">
                  <c:v>90.72096947845985</c:v>
                </c:pt>
                <c:pt idx="11">
                  <c:v>103.93413893887485</c:v>
                </c:pt>
                <c:pt idx="12">
                  <c:v>100.27571229221667</c:v>
                </c:pt>
                <c:pt idx="13">
                  <c:v>98.351157229857762</c:v>
                </c:pt>
                <c:pt idx="14">
                  <c:v>108.8309561079996</c:v>
                </c:pt>
                <c:pt idx="15">
                  <c:v>109.87756161092017</c:v>
                </c:pt>
                <c:pt idx="16">
                  <c:v>113.74301348518223</c:v>
                </c:pt>
                <c:pt idx="17">
                  <c:v>119.0938329219131</c:v>
                </c:pt>
                <c:pt idx="18">
                  <c:v>154.52043195062603</c:v>
                </c:pt>
                <c:pt idx="19">
                  <c:v>148.2592268230195</c:v>
                </c:pt>
                <c:pt idx="20">
                  <c:v>144.23955673590066</c:v>
                </c:pt>
                <c:pt idx="21">
                  <c:v>147.89452512452269</c:v>
                </c:pt>
                <c:pt idx="22">
                  <c:v>133.99614904711876</c:v>
                </c:pt>
                <c:pt idx="23">
                  <c:v>134.08230159270224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'11 MAI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MAI 23 '!$H$9:$H$32</c:f>
              <c:numCache>
                <c:formatCode>0.00</c:formatCode>
                <c:ptCount val="24"/>
                <c:pt idx="0">
                  <c:v>64.116603258235486</c:v>
                </c:pt>
                <c:pt idx="1">
                  <c:v>63.047454724090031</c:v>
                </c:pt>
                <c:pt idx="2">
                  <c:v>59.902203620094525</c:v>
                </c:pt>
                <c:pt idx="3">
                  <c:v>61.104039420200777</c:v>
                </c:pt>
                <c:pt idx="4">
                  <c:v>61.103824461582846</c:v>
                </c:pt>
                <c:pt idx="5">
                  <c:v>56.088041090508852</c:v>
                </c:pt>
                <c:pt idx="6">
                  <c:v>37.066769484158996</c:v>
                </c:pt>
                <c:pt idx="7">
                  <c:v>18.008695463134458</c:v>
                </c:pt>
                <c:pt idx="8">
                  <c:v>14.165122191633372</c:v>
                </c:pt>
                <c:pt idx="9">
                  <c:v>12.067146184902867</c:v>
                </c:pt>
                <c:pt idx="10">
                  <c:v>12.152868209338649</c:v>
                </c:pt>
                <c:pt idx="11">
                  <c:v>13.55570033362299</c:v>
                </c:pt>
                <c:pt idx="12">
                  <c:v>11.111606741033867</c:v>
                </c:pt>
                <c:pt idx="13">
                  <c:v>22.130305050533327</c:v>
                </c:pt>
                <c:pt idx="14">
                  <c:v>19.326279203576888</c:v>
                </c:pt>
                <c:pt idx="15">
                  <c:v>33.564084312294682</c:v>
                </c:pt>
                <c:pt idx="16">
                  <c:v>49.571654880645809</c:v>
                </c:pt>
                <c:pt idx="17">
                  <c:v>57.854914959967147</c:v>
                </c:pt>
                <c:pt idx="18">
                  <c:v>64.304190709090079</c:v>
                </c:pt>
                <c:pt idx="19">
                  <c:v>65.360974315362284</c:v>
                </c:pt>
                <c:pt idx="20">
                  <c:v>67.47588382699314</c:v>
                </c:pt>
                <c:pt idx="21">
                  <c:v>67.476516533864284</c:v>
                </c:pt>
                <c:pt idx="22">
                  <c:v>67.473988233671477</c:v>
                </c:pt>
                <c:pt idx="23">
                  <c:v>66.416215359413968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'11 MAI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MAI 23 '!$I$9:$I$32</c:f>
              <c:numCache>
                <c:formatCode>0.00</c:formatCode>
                <c:ptCount val="24"/>
                <c:pt idx="0">
                  <c:v>7.6831462775938331</c:v>
                </c:pt>
                <c:pt idx="1">
                  <c:v>7.3134099474204088</c:v>
                </c:pt>
                <c:pt idx="2">
                  <c:v>7.0382929326911192</c:v>
                </c:pt>
                <c:pt idx="3">
                  <c:v>7.0618526677801565</c:v>
                </c:pt>
                <c:pt idx="4">
                  <c:v>7.0253730787325122</c:v>
                </c:pt>
                <c:pt idx="5">
                  <c:v>6.3676013123564399</c:v>
                </c:pt>
                <c:pt idx="6">
                  <c:v>5.9066681978298146</c:v>
                </c:pt>
                <c:pt idx="7">
                  <c:v>6.1453045014951879</c:v>
                </c:pt>
                <c:pt idx="8">
                  <c:v>6.4196605980334009</c:v>
                </c:pt>
                <c:pt idx="9">
                  <c:v>6.4242205360270628</c:v>
                </c:pt>
                <c:pt idx="10">
                  <c:v>6.2961623122015151</c:v>
                </c:pt>
                <c:pt idx="11">
                  <c:v>6.4101607275021291</c:v>
                </c:pt>
                <c:pt idx="12">
                  <c:v>6.3926809667494791</c:v>
                </c:pt>
                <c:pt idx="13">
                  <c:v>6.6385377196089035</c:v>
                </c:pt>
                <c:pt idx="14">
                  <c:v>6.132764688423519</c:v>
                </c:pt>
                <c:pt idx="15">
                  <c:v>6.9383540767851439</c:v>
                </c:pt>
                <c:pt idx="16">
                  <c:v>7.155331634171942</c:v>
                </c:pt>
                <c:pt idx="17">
                  <c:v>7.111252118119749</c:v>
                </c:pt>
                <c:pt idx="18">
                  <c:v>8.765377340283889</c:v>
                </c:pt>
                <c:pt idx="19">
                  <c:v>8.5597988616182175</c:v>
                </c:pt>
                <c:pt idx="20">
                  <c:v>8.4845594371061832</c:v>
                </c:pt>
                <c:pt idx="21">
                  <c:v>8.6289583416130409</c:v>
                </c:pt>
                <c:pt idx="22">
                  <c:v>8.0798627192097552</c:v>
                </c:pt>
                <c:pt idx="23">
                  <c:v>8.0414830478837853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'11 MAI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MAI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1.1000000000000001</c:v>
                </c:pt>
                <c:pt idx="6">
                  <c:v>4.2</c:v>
                </c:pt>
                <c:pt idx="7">
                  <c:v>8.4</c:v>
                </c:pt>
                <c:pt idx="8">
                  <c:v>5.6</c:v>
                </c:pt>
                <c:pt idx="9">
                  <c:v>16.3</c:v>
                </c:pt>
                <c:pt idx="10">
                  <c:v>17.5</c:v>
                </c:pt>
                <c:pt idx="11">
                  <c:v>11.2</c:v>
                </c:pt>
                <c:pt idx="12">
                  <c:v>16.8</c:v>
                </c:pt>
                <c:pt idx="13">
                  <c:v>14.2</c:v>
                </c:pt>
                <c:pt idx="14">
                  <c:v>3.8</c:v>
                </c:pt>
                <c:pt idx="15">
                  <c:v>3.6</c:v>
                </c:pt>
                <c:pt idx="16">
                  <c:v>1.9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'11 MAI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'11 MAI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'11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'11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'11 MAI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'11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'11 MAI 23 '!$AJ$9:$AJ$32</c:f>
              <c:numCache>
                <c:formatCode>0.00</c:formatCode>
                <c:ptCount val="24"/>
                <c:pt idx="0">
                  <c:v>127.31025046417071</c:v>
                </c:pt>
                <c:pt idx="1">
                  <c:v>119.01913532848955</c:v>
                </c:pt>
                <c:pt idx="2">
                  <c:v>115.19950344721434</c:v>
                </c:pt>
                <c:pt idx="3">
                  <c:v>114.59410791201904</c:v>
                </c:pt>
                <c:pt idx="4">
                  <c:v>113.67080245968465</c:v>
                </c:pt>
                <c:pt idx="5">
                  <c:v>101.70435759713473</c:v>
                </c:pt>
                <c:pt idx="6">
                  <c:v>103.72656231801116</c:v>
                </c:pt>
                <c:pt idx="7">
                  <c:v>111.76600003537038</c:v>
                </c:pt>
                <c:pt idx="8">
                  <c:v>111.38521721033322</c:v>
                </c:pt>
                <c:pt idx="9">
                  <c:v>111.7986332790701</c:v>
                </c:pt>
                <c:pt idx="10">
                  <c:v>108.22096947845985</c:v>
                </c:pt>
                <c:pt idx="11">
                  <c:v>115.13413893887486</c:v>
                </c:pt>
                <c:pt idx="12">
                  <c:v>117.07571229221666</c:v>
                </c:pt>
                <c:pt idx="13">
                  <c:v>112.55115722985776</c:v>
                </c:pt>
                <c:pt idx="14">
                  <c:v>112.63095610799959</c:v>
                </c:pt>
                <c:pt idx="15">
                  <c:v>113.47756161092016</c:v>
                </c:pt>
                <c:pt idx="16">
                  <c:v>115.64301348518224</c:v>
                </c:pt>
                <c:pt idx="17">
                  <c:v>119.0938329219131</c:v>
                </c:pt>
                <c:pt idx="18">
                  <c:v>154.52043195062603</c:v>
                </c:pt>
                <c:pt idx="19">
                  <c:v>148.2592268230195</c:v>
                </c:pt>
                <c:pt idx="20">
                  <c:v>144.23955673590066</c:v>
                </c:pt>
                <c:pt idx="21">
                  <c:v>147.89452512452269</c:v>
                </c:pt>
                <c:pt idx="22">
                  <c:v>133.99614904711876</c:v>
                </c:pt>
                <c:pt idx="23">
                  <c:v>134.08230159270224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'11 MAI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'11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'11 MAI 23 '!$AL$9:$AL$32</c:f>
              <c:numCache>
                <c:formatCode>0.00</c:formatCode>
                <c:ptCount val="24"/>
                <c:pt idx="0">
                  <c:v>64.116603258235486</c:v>
                </c:pt>
                <c:pt idx="1">
                  <c:v>63.047454724090031</c:v>
                </c:pt>
                <c:pt idx="2">
                  <c:v>59.902203620094525</c:v>
                </c:pt>
                <c:pt idx="3">
                  <c:v>61.104039420200777</c:v>
                </c:pt>
                <c:pt idx="4">
                  <c:v>61.103824461582846</c:v>
                </c:pt>
                <c:pt idx="5">
                  <c:v>56.418041090508851</c:v>
                </c:pt>
                <c:pt idx="6">
                  <c:v>42.726769484158993</c:v>
                </c:pt>
                <c:pt idx="7">
                  <c:v>40.728695463134457</c:v>
                </c:pt>
                <c:pt idx="8">
                  <c:v>48.055122191633373</c:v>
                </c:pt>
                <c:pt idx="9">
                  <c:v>47.757146184902865</c:v>
                </c:pt>
                <c:pt idx="10">
                  <c:v>48.092868209338647</c:v>
                </c:pt>
                <c:pt idx="11">
                  <c:v>44.065700333622992</c:v>
                </c:pt>
                <c:pt idx="12">
                  <c:v>41.681606741033868</c:v>
                </c:pt>
                <c:pt idx="13">
                  <c:v>52.430305050533327</c:v>
                </c:pt>
                <c:pt idx="14">
                  <c:v>39.546279203576887</c:v>
                </c:pt>
                <c:pt idx="15">
                  <c:v>59.094084312294683</c:v>
                </c:pt>
                <c:pt idx="16">
                  <c:v>62.421654880645811</c:v>
                </c:pt>
                <c:pt idx="17">
                  <c:v>57.854914959967147</c:v>
                </c:pt>
                <c:pt idx="18">
                  <c:v>64.304190709090079</c:v>
                </c:pt>
                <c:pt idx="19">
                  <c:v>65.360974315362284</c:v>
                </c:pt>
                <c:pt idx="20">
                  <c:v>67.47588382699314</c:v>
                </c:pt>
                <c:pt idx="21">
                  <c:v>67.476516533864284</c:v>
                </c:pt>
                <c:pt idx="22">
                  <c:v>67.473988233671477</c:v>
                </c:pt>
                <c:pt idx="23">
                  <c:v>66.416215359413968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G52" sqref="G52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0" t="s">
        <v>102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45057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90</v>
      </c>
      <c r="AG4" s="209"/>
      <c r="AH4" s="209"/>
      <c r="AI4" s="209"/>
      <c r="AJ4" s="187" t="s">
        <v>103</v>
      </c>
      <c r="AK4" s="188"/>
      <c r="AL4" s="187" t="s">
        <v>104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91</v>
      </c>
      <c r="S6" s="194"/>
      <c r="T6" s="194"/>
      <c r="U6" s="194"/>
      <c r="V6" s="194"/>
      <c r="W6" s="194"/>
      <c r="X6" s="194"/>
      <c r="Y6" s="194"/>
      <c r="Z6" s="193" t="s">
        <v>92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89</v>
      </c>
      <c r="Y7" s="160"/>
      <c r="Z7" s="144" t="s">
        <v>3</v>
      </c>
      <c r="AA7" s="158"/>
      <c r="AB7" s="158"/>
      <c r="AC7" s="145"/>
      <c r="AD7" s="150" t="s">
        <v>89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136.6</v>
      </c>
      <c r="C9" s="51">
        <f t="shared" ref="C9:C32" si="0">AK9-AE9</f>
        <v>16.952895483462314</v>
      </c>
      <c r="D9" s="52">
        <f t="shared" ref="D9:D32" si="1">AM9-Y9</f>
        <v>132.65758214834125</v>
      </c>
      <c r="E9" s="59">
        <f t="shared" ref="E9:E32" si="2">(AG9+AI9)-Q9</f>
        <v>-13.010477631803575</v>
      </c>
      <c r="F9" s="76">
        <v>199.11</v>
      </c>
      <c r="G9" s="52">
        <f t="shared" ref="G9:G32" si="3">AJ9-AD9</f>
        <v>127.31025046417071</v>
      </c>
      <c r="H9" s="52">
        <f t="shared" ref="H9:H32" si="4">AL9-X9</f>
        <v>64.116603258235486</v>
      </c>
      <c r="I9" s="53">
        <f t="shared" ref="I9:I32" si="5">(AH9+AF9)-P9</f>
        <v>7.6831462775938331</v>
      </c>
      <c r="J9" s="58">
        <v>0</v>
      </c>
      <c r="K9" s="84">
        <v>22.17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22.17</v>
      </c>
      <c r="R9" s="91">
        <v>0</v>
      </c>
      <c r="S9" s="84">
        <v>0</v>
      </c>
      <c r="T9" s="84">
        <v>0</v>
      </c>
      <c r="U9" s="84">
        <v>0</v>
      </c>
      <c r="V9" s="68">
        <v>0</v>
      </c>
      <c r="W9" s="90">
        <v>62.21</v>
      </c>
      <c r="X9" s="94">
        <f>R9+T9+V9</f>
        <v>0</v>
      </c>
      <c r="Y9" s="95">
        <f>S9+U9+W9</f>
        <v>62.21</v>
      </c>
      <c r="Z9" s="91">
        <v>0</v>
      </c>
      <c r="AA9" s="84">
        <v>0</v>
      </c>
      <c r="AB9" s="84">
        <v>0</v>
      </c>
      <c r="AC9" s="84">
        <v>90.58</v>
      </c>
      <c r="AD9" s="96">
        <f>Z9+AB9</f>
        <v>0</v>
      </c>
      <c r="AE9" s="52">
        <f>AA9+AC9</f>
        <v>90.58</v>
      </c>
      <c r="AF9" s="116">
        <v>0.12151236559139778</v>
      </c>
      <c r="AG9" s="117">
        <v>0.44775309139784947</v>
      </c>
      <c r="AH9" s="54">
        <f t="shared" ref="AH9:AH32" si="6">(F9+P9+X9+AD9)-(AJ9+AL9+AF9)</f>
        <v>7.561633912002435</v>
      </c>
      <c r="AI9" s="63">
        <f t="shared" ref="AI9:AI32" si="7">(B9+Q9+Y9+AE9)-(AM9+AK9+AG9)</f>
        <v>8.7117692767985773</v>
      </c>
      <c r="AJ9" s="64">
        <v>127.31025046417071</v>
      </c>
      <c r="AK9" s="61">
        <v>107.53289548346231</v>
      </c>
      <c r="AL9" s="66">
        <v>64.116603258235486</v>
      </c>
      <c r="AM9" s="61">
        <v>194.86758214834126</v>
      </c>
      <c r="AS9" s="121"/>
      <c r="BA9" s="42"/>
      <c r="BB9" s="42"/>
    </row>
    <row r="10" spans="1:54" ht="15.75" x14ac:dyDescent="0.25">
      <c r="A10" s="25">
        <v>2</v>
      </c>
      <c r="B10" s="69">
        <v>125.7</v>
      </c>
      <c r="C10" s="51">
        <f t="shared" si="0"/>
        <v>12.862747345050181</v>
      </c>
      <c r="D10" s="52">
        <f t="shared" si="1"/>
        <v>126.16762485278332</v>
      </c>
      <c r="E10" s="59">
        <f t="shared" si="2"/>
        <v>-13.330372197833469</v>
      </c>
      <c r="F10" s="68">
        <v>189.38</v>
      </c>
      <c r="G10" s="52">
        <f t="shared" si="3"/>
        <v>119.01913532848955</v>
      </c>
      <c r="H10" s="52">
        <f t="shared" si="4"/>
        <v>63.047454724090031</v>
      </c>
      <c r="I10" s="53">
        <f t="shared" si="5"/>
        <v>7.3134099474204088</v>
      </c>
      <c r="J10" s="58">
        <v>0</v>
      </c>
      <c r="K10" s="81">
        <v>22.15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22.15</v>
      </c>
      <c r="R10" s="91">
        <v>0</v>
      </c>
      <c r="S10" s="84">
        <v>0</v>
      </c>
      <c r="T10" s="84">
        <v>0</v>
      </c>
      <c r="U10" s="84">
        <v>0</v>
      </c>
      <c r="V10" s="84">
        <v>0</v>
      </c>
      <c r="W10" s="84">
        <v>62.71</v>
      </c>
      <c r="X10" s="94">
        <f t="shared" ref="X10:X32" si="10">R10+T10+V10</f>
        <v>0</v>
      </c>
      <c r="Y10" s="95">
        <f t="shared" ref="Y10:Y32" si="11">S10+U10+W10</f>
        <v>62.71</v>
      </c>
      <c r="Z10" s="91">
        <v>0</v>
      </c>
      <c r="AA10" s="84">
        <v>0</v>
      </c>
      <c r="AB10" s="84">
        <v>0</v>
      </c>
      <c r="AC10" s="84">
        <v>88.86</v>
      </c>
      <c r="AD10" s="96">
        <f t="shared" ref="AD10:AD32" si="12">Z10+AB10</f>
        <v>0</v>
      </c>
      <c r="AE10" s="52">
        <f t="shared" ref="AE10:AE32" si="13">AA10+AC10</f>
        <v>88.86</v>
      </c>
      <c r="AF10" s="118">
        <v>0.12151236559139778</v>
      </c>
      <c r="AG10" s="117">
        <v>0.44775309139784947</v>
      </c>
      <c r="AH10" s="54">
        <f t="shared" si="6"/>
        <v>7.1918975818290107</v>
      </c>
      <c r="AI10" s="63">
        <f t="shared" si="7"/>
        <v>8.3718747107686795</v>
      </c>
      <c r="AJ10" s="64">
        <v>119.01913532848955</v>
      </c>
      <c r="AK10" s="61">
        <v>101.72274734505018</v>
      </c>
      <c r="AL10" s="66">
        <v>63.047454724090031</v>
      </c>
      <c r="AM10" s="61">
        <v>188.87762485278333</v>
      </c>
      <c r="AS10" s="121"/>
      <c r="BA10" s="42"/>
      <c r="BB10" s="42"/>
    </row>
    <row r="11" spans="1:54" ht="15" customHeight="1" x14ac:dyDescent="0.25">
      <c r="A11" s="25">
        <v>3</v>
      </c>
      <c r="B11" s="69">
        <v>116.42</v>
      </c>
      <c r="C11" s="51">
        <f t="shared" si="0"/>
        <v>12.628267329855802</v>
      </c>
      <c r="D11" s="52">
        <f t="shared" si="1"/>
        <v>117.35784597934915</v>
      </c>
      <c r="E11" s="59">
        <f t="shared" si="2"/>
        <v>-13.566113309204923</v>
      </c>
      <c r="F11" s="68">
        <v>182.14</v>
      </c>
      <c r="G11" s="52">
        <f t="shared" si="3"/>
        <v>115.19950344721434</v>
      </c>
      <c r="H11" s="52">
        <f t="shared" si="4"/>
        <v>59.902203620094525</v>
      </c>
      <c r="I11" s="53">
        <f t="shared" si="5"/>
        <v>7.0382929326911192</v>
      </c>
      <c r="J11" s="58">
        <v>0</v>
      </c>
      <c r="K11" s="81">
        <v>22.15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22.15</v>
      </c>
      <c r="R11" s="91">
        <v>0</v>
      </c>
      <c r="S11" s="84">
        <v>0</v>
      </c>
      <c r="T11" s="84">
        <v>0</v>
      </c>
      <c r="U11" s="84">
        <v>0</v>
      </c>
      <c r="V11" s="84">
        <v>0</v>
      </c>
      <c r="W11" s="84">
        <v>62.68</v>
      </c>
      <c r="X11" s="94">
        <f t="shared" si="10"/>
        <v>0</v>
      </c>
      <c r="Y11" s="95">
        <f t="shared" si="11"/>
        <v>62.68</v>
      </c>
      <c r="Z11" s="91">
        <v>0</v>
      </c>
      <c r="AA11" s="84">
        <v>0</v>
      </c>
      <c r="AB11" s="84">
        <v>0</v>
      </c>
      <c r="AC11" s="84">
        <v>89.75</v>
      </c>
      <c r="AD11" s="96">
        <f t="shared" si="12"/>
        <v>0</v>
      </c>
      <c r="AE11" s="52">
        <f t="shared" si="13"/>
        <v>89.75</v>
      </c>
      <c r="AF11" s="118">
        <v>0.12151236559139778</v>
      </c>
      <c r="AG11" s="117">
        <v>0.44775309139784947</v>
      </c>
      <c r="AH11" s="54">
        <f t="shared" si="6"/>
        <v>6.9167805670997211</v>
      </c>
      <c r="AI11" s="63">
        <f t="shared" si="7"/>
        <v>8.1361335993972261</v>
      </c>
      <c r="AJ11" s="64">
        <v>115.19950344721434</v>
      </c>
      <c r="AK11" s="61">
        <v>102.3782673298558</v>
      </c>
      <c r="AL11" s="66">
        <v>59.902203620094525</v>
      </c>
      <c r="AM11" s="61">
        <v>180.03784597934916</v>
      </c>
      <c r="AS11" s="121"/>
      <c r="BA11" s="42"/>
      <c r="BB11" s="42"/>
    </row>
    <row r="12" spans="1:54" ht="15" customHeight="1" x14ac:dyDescent="0.25">
      <c r="A12" s="25">
        <v>4</v>
      </c>
      <c r="B12" s="69">
        <v>119.03</v>
      </c>
      <c r="C12" s="51">
        <f t="shared" si="0"/>
        <v>11.643999428838725</v>
      </c>
      <c r="D12" s="52">
        <f t="shared" si="1"/>
        <v>120.90507773604065</v>
      </c>
      <c r="E12" s="59">
        <f t="shared" si="2"/>
        <v>-13.519077164879377</v>
      </c>
      <c r="F12" s="68">
        <v>182.76</v>
      </c>
      <c r="G12" s="52">
        <f t="shared" si="3"/>
        <v>114.59410791201904</v>
      </c>
      <c r="H12" s="52">
        <f t="shared" si="4"/>
        <v>61.104039420200777</v>
      </c>
      <c r="I12" s="53">
        <f t="shared" si="5"/>
        <v>7.0618526677801565</v>
      </c>
      <c r="J12" s="58">
        <v>0</v>
      </c>
      <c r="K12" s="81">
        <v>22.15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22.15</v>
      </c>
      <c r="R12" s="91">
        <v>0</v>
      </c>
      <c r="S12" s="84">
        <v>0</v>
      </c>
      <c r="T12" s="84">
        <v>0</v>
      </c>
      <c r="U12" s="84">
        <v>0</v>
      </c>
      <c r="V12" s="84">
        <v>0</v>
      </c>
      <c r="W12" s="84">
        <v>62.24</v>
      </c>
      <c r="X12" s="94">
        <f t="shared" si="10"/>
        <v>0</v>
      </c>
      <c r="Y12" s="95">
        <f t="shared" si="11"/>
        <v>62.24</v>
      </c>
      <c r="Z12" s="91">
        <v>0</v>
      </c>
      <c r="AA12" s="84">
        <v>0</v>
      </c>
      <c r="AB12" s="84">
        <v>0</v>
      </c>
      <c r="AC12" s="84">
        <v>89.26</v>
      </c>
      <c r="AD12" s="96">
        <f t="shared" si="12"/>
        <v>0</v>
      </c>
      <c r="AE12" s="52">
        <f t="shared" si="13"/>
        <v>89.26</v>
      </c>
      <c r="AF12" s="118">
        <v>0.12151236559139778</v>
      </c>
      <c r="AG12" s="117">
        <v>0.44775309139784947</v>
      </c>
      <c r="AH12" s="54">
        <f t="shared" si="6"/>
        <v>6.9403403021887584</v>
      </c>
      <c r="AI12" s="63">
        <f t="shared" si="7"/>
        <v>8.1831697437227717</v>
      </c>
      <c r="AJ12" s="64">
        <v>114.59410791201904</v>
      </c>
      <c r="AK12" s="61">
        <v>100.90399942883873</v>
      </c>
      <c r="AL12" s="66">
        <v>61.104039420200777</v>
      </c>
      <c r="AM12" s="61">
        <v>183.14507773604066</v>
      </c>
      <c r="AS12" s="121"/>
      <c r="BA12" s="42"/>
      <c r="BB12" s="42"/>
    </row>
    <row r="13" spans="1:54" ht="15.75" x14ac:dyDescent="0.25">
      <c r="A13" s="25">
        <v>5</v>
      </c>
      <c r="B13" s="69">
        <v>121.33</v>
      </c>
      <c r="C13" s="51">
        <f t="shared" si="0"/>
        <v>7.9773692485156431</v>
      </c>
      <c r="D13" s="52">
        <f t="shared" si="1"/>
        <v>126.78919377443739</v>
      </c>
      <c r="E13" s="59">
        <f t="shared" si="2"/>
        <v>-13.436563022953003</v>
      </c>
      <c r="F13" s="68">
        <v>181.8</v>
      </c>
      <c r="G13" s="52">
        <f t="shared" si="3"/>
        <v>113.67080245968465</v>
      </c>
      <c r="H13" s="52">
        <f t="shared" si="4"/>
        <v>61.103824461582846</v>
      </c>
      <c r="I13" s="53">
        <f t="shared" si="5"/>
        <v>7.0253730787325122</v>
      </c>
      <c r="J13" s="58">
        <v>0</v>
      </c>
      <c r="K13" s="81">
        <v>22.14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22.14</v>
      </c>
      <c r="R13" s="91">
        <v>0</v>
      </c>
      <c r="S13" s="84">
        <v>0</v>
      </c>
      <c r="T13" s="84">
        <v>0</v>
      </c>
      <c r="U13" s="84">
        <v>0</v>
      </c>
      <c r="V13" s="84">
        <v>0</v>
      </c>
      <c r="W13" s="84">
        <v>62.56</v>
      </c>
      <c r="X13" s="94">
        <f t="shared" si="10"/>
        <v>0</v>
      </c>
      <c r="Y13" s="95">
        <f t="shared" si="11"/>
        <v>62.56</v>
      </c>
      <c r="Z13" s="91">
        <v>0</v>
      </c>
      <c r="AA13" s="84">
        <v>0</v>
      </c>
      <c r="AB13" s="84">
        <v>0</v>
      </c>
      <c r="AC13" s="84">
        <v>89.24</v>
      </c>
      <c r="AD13" s="96">
        <f t="shared" si="12"/>
        <v>0</v>
      </c>
      <c r="AE13" s="52">
        <f t="shared" si="13"/>
        <v>89.24</v>
      </c>
      <c r="AF13" s="118">
        <v>0.12151236559139778</v>
      </c>
      <c r="AG13" s="117">
        <v>0.44775309139784947</v>
      </c>
      <c r="AH13" s="54">
        <f t="shared" si="6"/>
        <v>6.903860713141114</v>
      </c>
      <c r="AI13" s="63">
        <f t="shared" si="7"/>
        <v>8.2556838856491481</v>
      </c>
      <c r="AJ13" s="64">
        <v>113.67080245968465</v>
      </c>
      <c r="AK13" s="61">
        <v>97.217369248515638</v>
      </c>
      <c r="AL13" s="66">
        <v>61.103824461582846</v>
      </c>
      <c r="AM13" s="61">
        <v>189.3491937744374</v>
      </c>
      <c r="AS13" s="121"/>
      <c r="BA13" s="42"/>
      <c r="BB13" s="42"/>
    </row>
    <row r="14" spans="1:54" ht="15.75" customHeight="1" x14ac:dyDescent="0.25">
      <c r="A14" s="25">
        <v>6</v>
      </c>
      <c r="B14" s="69">
        <v>106.67</v>
      </c>
      <c r="C14" s="51">
        <f t="shared" si="0"/>
        <v>8.8029886928866006</v>
      </c>
      <c r="D14" s="52">
        <f t="shared" si="1"/>
        <v>111.45926630972269</v>
      </c>
      <c r="E14" s="59">
        <f t="shared" si="2"/>
        <v>-13.592255002609306</v>
      </c>
      <c r="F14" s="68">
        <v>163.06</v>
      </c>
      <c r="G14" s="52">
        <f t="shared" si="3"/>
        <v>100.60435759713474</v>
      </c>
      <c r="H14" s="52">
        <f t="shared" si="4"/>
        <v>56.088041090508852</v>
      </c>
      <c r="I14" s="53">
        <f t="shared" si="5"/>
        <v>6.3676013123564399</v>
      </c>
      <c r="J14" s="58">
        <v>0</v>
      </c>
      <c r="K14" s="81">
        <v>21.96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21.96</v>
      </c>
      <c r="R14" s="91">
        <v>0.33</v>
      </c>
      <c r="S14" s="84">
        <v>0</v>
      </c>
      <c r="T14" s="84">
        <v>0</v>
      </c>
      <c r="U14" s="84">
        <v>0</v>
      </c>
      <c r="V14" s="84">
        <v>0</v>
      </c>
      <c r="W14" s="84">
        <v>62.69</v>
      </c>
      <c r="X14" s="94">
        <f t="shared" si="10"/>
        <v>0.33</v>
      </c>
      <c r="Y14" s="95">
        <f t="shared" si="11"/>
        <v>62.69</v>
      </c>
      <c r="Z14" s="91">
        <v>1.1000000000000001</v>
      </c>
      <c r="AA14" s="84">
        <v>0</v>
      </c>
      <c r="AB14" s="84">
        <v>0</v>
      </c>
      <c r="AC14" s="84">
        <v>91.96</v>
      </c>
      <c r="AD14" s="96">
        <f t="shared" si="12"/>
        <v>1.1000000000000001</v>
      </c>
      <c r="AE14" s="52">
        <f t="shared" si="13"/>
        <v>91.96</v>
      </c>
      <c r="AF14" s="118">
        <v>0.12151236559139778</v>
      </c>
      <c r="AG14" s="117">
        <v>0.44775309139784947</v>
      </c>
      <c r="AH14" s="54">
        <f t="shared" si="6"/>
        <v>6.2460889467650418</v>
      </c>
      <c r="AI14" s="63">
        <f t="shared" si="7"/>
        <v>7.9199919059928447</v>
      </c>
      <c r="AJ14" s="64">
        <v>101.70435759713473</v>
      </c>
      <c r="AK14" s="61">
        <v>100.76298869288659</v>
      </c>
      <c r="AL14" s="66">
        <v>56.418041090508851</v>
      </c>
      <c r="AM14" s="61">
        <v>174.14926630972269</v>
      </c>
      <c r="AS14" s="121"/>
      <c r="BA14" s="42"/>
      <c r="BB14" s="42"/>
    </row>
    <row r="15" spans="1:54" ht="15.75" x14ac:dyDescent="0.25">
      <c r="A15" s="25">
        <v>7</v>
      </c>
      <c r="B15" s="69">
        <v>107.54</v>
      </c>
      <c r="C15" s="51">
        <f t="shared" si="0"/>
        <v>18.385801208468337</v>
      </c>
      <c r="D15" s="52">
        <f t="shared" si="1"/>
        <v>102.82961264729322</v>
      </c>
      <c r="E15" s="59">
        <f t="shared" si="2"/>
        <v>-13.675413855761583</v>
      </c>
      <c r="F15" s="68">
        <v>142.5</v>
      </c>
      <c r="G15" s="52">
        <f t="shared" si="3"/>
        <v>99.526562318011159</v>
      </c>
      <c r="H15" s="52">
        <f t="shared" si="4"/>
        <v>37.066769484158996</v>
      </c>
      <c r="I15" s="53">
        <f t="shared" si="5"/>
        <v>5.9066681978298146</v>
      </c>
      <c r="J15" s="58">
        <v>0</v>
      </c>
      <c r="K15" s="81">
        <v>22.03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22.03</v>
      </c>
      <c r="R15" s="91">
        <v>5.66</v>
      </c>
      <c r="S15" s="84">
        <v>0</v>
      </c>
      <c r="T15" s="84">
        <v>0</v>
      </c>
      <c r="U15" s="84">
        <v>0</v>
      </c>
      <c r="V15" s="84">
        <v>0</v>
      </c>
      <c r="W15" s="84">
        <v>63.08</v>
      </c>
      <c r="X15" s="94">
        <f t="shared" si="10"/>
        <v>5.66</v>
      </c>
      <c r="Y15" s="95">
        <f t="shared" si="11"/>
        <v>63.08</v>
      </c>
      <c r="Z15" s="91">
        <v>4.2</v>
      </c>
      <c r="AA15" s="84">
        <v>0</v>
      </c>
      <c r="AB15" s="84">
        <v>0</v>
      </c>
      <c r="AC15" s="84">
        <v>90.16</v>
      </c>
      <c r="AD15" s="96">
        <f t="shared" si="12"/>
        <v>4.2</v>
      </c>
      <c r="AE15" s="52">
        <f t="shared" si="13"/>
        <v>90.16</v>
      </c>
      <c r="AF15" s="118">
        <v>0.12151236559139778</v>
      </c>
      <c r="AG15" s="117">
        <v>0.44775309139784947</v>
      </c>
      <c r="AH15" s="54">
        <f t="shared" si="6"/>
        <v>5.7851558322384165</v>
      </c>
      <c r="AI15" s="63">
        <f t="shared" si="7"/>
        <v>7.9068330528405681</v>
      </c>
      <c r="AJ15" s="64">
        <v>103.72656231801116</v>
      </c>
      <c r="AK15" s="61">
        <v>108.54580120846833</v>
      </c>
      <c r="AL15" s="66">
        <v>42.726769484158993</v>
      </c>
      <c r="AM15" s="61">
        <v>165.90961264729322</v>
      </c>
      <c r="AS15" s="121"/>
      <c r="BA15" s="42"/>
      <c r="BB15" s="42"/>
    </row>
    <row r="16" spans="1:54" ht="15.75" x14ac:dyDescent="0.25">
      <c r="A16" s="25">
        <v>8</v>
      </c>
      <c r="B16" s="69">
        <v>147.05000000000001</v>
      </c>
      <c r="C16" s="51">
        <f t="shared" si="0"/>
        <v>30.037091546165229</v>
      </c>
      <c r="D16" s="52">
        <f t="shared" si="1"/>
        <v>129.47804392404748</v>
      </c>
      <c r="E16" s="59">
        <f t="shared" si="2"/>
        <v>-12.465135470212697</v>
      </c>
      <c r="F16" s="68">
        <v>127.52</v>
      </c>
      <c r="G16" s="52">
        <f t="shared" si="3"/>
        <v>103.36600003537038</v>
      </c>
      <c r="H16" s="52">
        <f t="shared" si="4"/>
        <v>18.008695463134458</v>
      </c>
      <c r="I16" s="53">
        <f t="shared" si="5"/>
        <v>6.1453045014951879</v>
      </c>
      <c r="J16" s="58">
        <v>0</v>
      </c>
      <c r="K16" s="81">
        <v>21.88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21.88</v>
      </c>
      <c r="R16" s="91">
        <v>22.72</v>
      </c>
      <c r="S16" s="84">
        <v>0</v>
      </c>
      <c r="T16" s="84">
        <v>0</v>
      </c>
      <c r="U16" s="84">
        <v>0</v>
      </c>
      <c r="V16" s="84">
        <v>0</v>
      </c>
      <c r="W16" s="84">
        <v>62.01</v>
      </c>
      <c r="X16" s="94">
        <f t="shared" si="10"/>
        <v>22.72</v>
      </c>
      <c r="Y16" s="95">
        <f t="shared" si="11"/>
        <v>62.01</v>
      </c>
      <c r="Z16" s="91">
        <v>8.4</v>
      </c>
      <c r="AA16" s="84">
        <v>0</v>
      </c>
      <c r="AB16" s="84">
        <v>0</v>
      </c>
      <c r="AC16" s="84">
        <v>89.74</v>
      </c>
      <c r="AD16" s="96">
        <f t="shared" si="12"/>
        <v>8.4</v>
      </c>
      <c r="AE16" s="52">
        <f t="shared" si="13"/>
        <v>89.74</v>
      </c>
      <c r="AF16" s="118">
        <v>0.12151236559139778</v>
      </c>
      <c r="AG16" s="117">
        <v>0.44775309139784947</v>
      </c>
      <c r="AH16" s="54">
        <f t="shared" si="6"/>
        <v>6.0237921359037898</v>
      </c>
      <c r="AI16" s="63">
        <f t="shared" si="7"/>
        <v>8.9671114383894519</v>
      </c>
      <c r="AJ16" s="64">
        <v>111.76600003537038</v>
      </c>
      <c r="AK16" s="61">
        <v>119.77709154616522</v>
      </c>
      <c r="AL16" s="66">
        <v>40.728695463134457</v>
      </c>
      <c r="AM16" s="61">
        <v>191.48804392404747</v>
      </c>
      <c r="AS16" s="121"/>
      <c r="BA16" s="42"/>
      <c r="BB16" s="42"/>
    </row>
    <row r="17" spans="1:54" ht="15.75" x14ac:dyDescent="0.25">
      <c r="A17" s="25">
        <v>9</v>
      </c>
      <c r="B17" s="69">
        <v>173.1</v>
      </c>
      <c r="C17" s="51">
        <f t="shared" si="0"/>
        <v>44.982677246042059</v>
      </c>
      <c r="D17" s="52">
        <f t="shared" si="1"/>
        <v>140.06570326982165</v>
      </c>
      <c r="E17" s="59">
        <f t="shared" si="2"/>
        <v>-11.948380515863612</v>
      </c>
      <c r="F17" s="68">
        <v>126.37</v>
      </c>
      <c r="G17" s="52">
        <f t="shared" si="3"/>
        <v>105.78521721033323</v>
      </c>
      <c r="H17" s="52">
        <f t="shared" si="4"/>
        <v>14.165122191633372</v>
      </c>
      <c r="I17" s="53">
        <f t="shared" si="5"/>
        <v>6.4196605980334009</v>
      </c>
      <c r="J17" s="58">
        <v>0</v>
      </c>
      <c r="K17" s="81">
        <v>22.08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22.08</v>
      </c>
      <c r="R17" s="91">
        <v>33.89</v>
      </c>
      <c r="S17" s="84">
        <v>0</v>
      </c>
      <c r="T17" s="84">
        <v>0</v>
      </c>
      <c r="U17" s="84">
        <v>0</v>
      </c>
      <c r="V17" s="84">
        <v>0</v>
      </c>
      <c r="W17" s="84">
        <v>61.8</v>
      </c>
      <c r="X17" s="94">
        <f t="shared" si="10"/>
        <v>33.89</v>
      </c>
      <c r="Y17" s="95">
        <f t="shared" si="11"/>
        <v>61.8</v>
      </c>
      <c r="Z17" s="91">
        <v>5.6</v>
      </c>
      <c r="AA17" s="84">
        <v>0</v>
      </c>
      <c r="AB17" s="84">
        <v>0</v>
      </c>
      <c r="AC17" s="84">
        <v>89.3</v>
      </c>
      <c r="AD17" s="96">
        <f t="shared" si="12"/>
        <v>5.6</v>
      </c>
      <c r="AE17" s="52">
        <f t="shared" si="13"/>
        <v>89.3</v>
      </c>
      <c r="AF17" s="118">
        <v>0.12151236559139778</v>
      </c>
      <c r="AG17" s="117">
        <v>0.44775309139784947</v>
      </c>
      <c r="AH17" s="54">
        <f t="shared" si="6"/>
        <v>6.2981482324420028</v>
      </c>
      <c r="AI17" s="63">
        <f t="shared" si="7"/>
        <v>9.6838663927385369</v>
      </c>
      <c r="AJ17" s="64">
        <v>111.38521721033322</v>
      </c>
      <c r="AK17" s="61">
        <v>134.28267724604206</v>
      </c>
      <c r="AL17" s="66">
        <v>48.055122191633373</v>
      </c>
      <c r="AM17" s="61">
        <v>201.86570326982164</v>
      </c>
      <c r="AS17" s="121"/>
      <c r="BA17" s="42"/>
      <c r="BB17" s="42"/>
    </row>
    <row r="18" spans="1:54" ht="15.75" x14ac:dyDescent="0.25">
      <c r="A18" s="25">
        <v>10</v>
      </c>
      <c r="B18" s="69">
        <v>171.42000000000002</v>
      </c>
      <c r="C18" s="51">
        <f t="shared" si="0"/>
        <v>40.657628559387973</v>
      </c>
      <c r="D18" s="52">
        <f t="shared" si="1"/>
        <v>142.75946910708285</v>
      </c>
      <c r="E18" s="59">
        <f t="shared" si="2"/>
        <v>-11.997097666470829</v>
      </c>
      <c r="F18" s="68">
        <v>113.99</v>
      </c>
      <c r="G18" s="52">
        <f t="shared" si="3"/>
        <v>95.498633279070106</v>
      </c>
      <c r="H18" s="52">
        <f t="shared" si="4"/>
        <v>12.067146184902867</v>
      </c>
      <c r="I18" s="53">
        <f t="shared" si="5"/>
        <v>6.4242205360270628</v>
      </c>
      <c r="J18" s="58">
        <v>0</v>
      </c>
      <c r="K18" s="81">
        <v>22.08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22.08</v>
      </c>
      <c r="R18" s="91">
        <v>35.69</v>
      </c>
      <c r="S18" s="84">
        <v>0</v>
      </c>
      <c r="T18" s="84">
        <v>0</v>
      </c>
      <c r="U18" s="84">
        <v>0</v>
      </c>
      <c r="V18" s="84">
        <v>0</v>
      </c>
      <c r="W18" s="84">
        <v>62.22</v>
      </c>
      <c r="X18" s="94">
        <f t="shared" si="10"/>
        <v>35.69</v>
      </c>
      <c r="Y18" s="95">
        <f t="shared" si="11"/>
        <v>62.22</v>
      </c>
      <c r="Z18" s="91">
        <v>16.3</v>
      </c>
      <c r="AA18" s="84">
        <v>0</v>
      </c>
      <c r="AB18" s="84">
        <v>0</v>
      </c>
      <c r="AC18" s="84">
        <v>88.82</v>
      </c>
      <c r="AD18" s="96">
        <f t="shared" si="12"/>
        <v>16.3</v>
      </c>
      <c r="AE18" s="52">
        <f t="shared" si="13"/>
        <v>88.82</v>
      </c>
      <c r="AF18" s="118">
        <v>0.12151236559139778</v>
      </c>
      <c r="AG18" s="117">
        <v>0.44775309139784947</v>
      </c>
      <c r="AH18" s="54">
        <f t="shared" si="6"/>
        <v>6.3027081704356647</v>
      </c>
      <c r="AI18" s="63">
        <f t="shared" si="7"/>
        <v>9.6351492421313196</v>
      </c>
      <c r="AJ18" s="64">
        <v>111.7986332790701</v>
      </c>
      <c r="AK18" s="61">
        <v>129.47762855938797</v>
      </c>
      <c r="AL18" s="66">
        <v>47.757146184902865</v>
      </c>
      <c r="AM18" s="61">
        <v>204.97946910708285</v>
      </c>
      <c r="AS18" s="121"/>
      <c r="BA18" s="42"/>
      <c r="BB18" s="42"/>
    </row>
    <row r="19" spans="1:54" ht="15.75" x14ac:dyDescent="0.25">
      <c r="A19" s="25">
        <v>11</v>
      </c>
      <c r="B19" s="69">
        <v>174.82</v>
      </c>
      <c r="C19" s="51">
        <f t="shared" si="0"/>
        <v>42.012765676337352</v>
      </c>
      <c r="D19" s="52">
        <f t="shared" si="1"/>
        <v>144.6696180794749</v>
      </c>
      <c r="E19" s="59">
        <f t="shared" si="2"/>
        <v>-11.8623837558122</v>
      </c>
      <c r="F19" s="68">
        <v>109.17</v>
      </c>
      <c r="G19" s="52">
        <f t="shared" si="3"/>
        <v>90.72096947845985</v>
      </c>
      <c r="H19" s="52">
        <f t="shared" si="4"/>
        <v>12.152868209338649</v>
      </c>
      <c r="I19" s="53">
        <f t="shared" si="5"/>
        <v>6.2961623122015151</v>
      </c>
      <c r="J19" s="58">
        <v>0</v>
      </c>
      <c r="K19" s="81">
        <v>22.05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22.05</v>
      </c>
      <c r="R19" s="91">
        <v>35.94</v>
      </c>
      <c r="S19" s="84">
        <v>0</v>
      </c>
      <c r="T19" s="84">
        <v>0</v>
      </c>
      <c r="U19" s="84">
        <v>0</v>
      </c>
      <c r="V19" s="84">
        <v>0</v>
      </c>
      <c r="W19" s="84">
        <v>61.1</v>
      </c>
      <c r="X19" s="94">
        <f t="shared" si="10"/>
        <v>35.94</v>
      </c>
      <c r="Y19" s="95">
        <f t="shared" si="11"/>
        <v>61.1</v>
      </c>
      <c r="Z19" s="91">
        <v>17.5</v>
      </c>
      <c r="AA19" s="84">
        <v>0</v>
      </c>
      <c r="AB19" s="84">
        <v>0</v>
      </c>
      <c r="AC19" s="84">
        <v>90.31</v>
      </c>
      <c r="AD19" s="96">
        <f t="shared" si="12"/>
        <v>17.5</v>
      </c>
      <c r="AE19" s="52">
        <f t="shared" si="13"/>
        <v>90.31</v>
      </c>
      <c r="AF19" s="118">
        <v>0.12151236559139778</v>
      </c>
      <c r="AG19" s="117">
        <v>0.44775309139784947</v>
      </c>
      <c r="AH19" s="54">
        <f t="shared" si="6"/>
        <v>6.174649946610117</v>
      </c>
      <c r="AI19" s="63">
        <f t="shared" si="7"/>
        <v>9.7398631527899511</v>
      </c>
      <c r="AJ19" s="64">
        <v>108.22096947845985</v>
      </c>
      <c r="AK19" s="61">
        <v>132.32276567633735</v>
      </c>
      <c r="AL19" s="66">
        <v>48.092868209338647</v>
      </c>
      <c r="AM19" s="61">
        <v>205.7696180794749</v>
      </c>
      <c r="AS19" s="121"/>
      <c r="BA19" s="42"/>
      <c r="BB19" s="42"/>
    </row>
    <row r="20" spans="1:54" ht="15.75" x14ac:dyDescent="0.25">
      <c r="A20" s="25">
        <v>12</v>
      </c>
      <c r="B20" s="69">
        <v>179.9</v>
      </c>
      <c r="C20" s="51">
        <f t="shared" si="0"/>
        <v>39.02761570417573</v>
      </c>
      <c r="D20" s="52">
        <f t="shared" si="1"/>
        <v>152.70177559920006</v>
      </c>
      <c r="E20" s="59">
        <f t="shared" si="2"/>
        <v>-11.829391303375758</v>
      </c>
      <c r="F20" s="68">
        <v>123.9</v>
      </c>
      <c r="G20" s="52">
        <f t="shared" si="3"/>
        <v>103.93413893887485</v>
      </c>
      <c r="H20" s="52">
        <f t="shared" si="4"/>
        <v>13.55570033362299</v>
      </c>
      <c r="I20" s="53">
        <f t="shared" si="5"/>
        <v>6.4101607275021291</v>
      </c>
      <c r="J20" s="58">
        <v>0</v>
      </c>
      <c r="K20" s="81">
        <v>22.15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22.15</v>
      </c>
      <c r="R20" s="91">
        <v>30.51</v>
      </c>
      <c r="S20" s="84">
        <v>0</v>
      </c>
      <c r="T20" s="84">
        <v>0</v>
      </c>
      <c r="U20" s="84">
        <v>0</v>
      </c>
      <c r="V20" s="84">
        <v>0</v>
      </c>
      <c r="W20" s="84">
        <v>61.42</v>
      </c>
      <c r="X20" s="94">
        <f t="shared" si="10"/>
        <v>30.51</v>
      </c>
      <c r="Y20" s="95">
        <f t="shared" si="11"/>
        <v>61.42</v>
      </c>
      <c r="Z20" s="91">
        <v>11.2</v>
      </c>
      <c r="AA20" s="84">
        <v>0</v>
      </c>
      <c r="AB20" s="84">
        <v>0</v>
      </c>
      <c r="AC20" s="84">
        <v>89.56</v>
      </c>
      <c r="AD20" s="96">
        <f t="shared" si="12"/>
        <v>11.2</v>
      </c>
      <c r="AE20" s="52">
        <f t="shared" si="13"/>
        <v>89.56</v>
      </c>
      <c r="AF20" s="118">
        <v>0.12151236559139778</v>
      </c>
      <c r="AG20" s="117">
        <v>0.44775309139784947</v>
      </c>
      <c r="AH20" s="54">
        <f t="shared" si="6"/>
        <v>6.288648361910731</v>
      </c>
      <c r="AI20" s="63">
        <f t="shared" si="7"/>
        <v>9.8728556052263912</v>
      </c>
      <c r="AJ20" s="64">
        <v>115.13413893887486</v>
      </c>
      <c r="AK20" s="61">
        <v>128.58761570417573</v>
      </c>
      <c r="AL20" s="66">
        <v>44.065700333622992</v>
      </c>
      <c r="AM20" s="61">
        <v>214.12177559920008</v>
      </c>
      <c r="AS20" s="121"/>
      <c r="BA20" s="42"/>
      <c r="BB20" s="42"/>
    </row>
    <row r="21" spans="1:54" ht="15.75" x14ac:dyDescent="0.25">
      <c r="A21" s="25">
        <v>13</v>
      </c>
      <c r="B21" s="69">
        <v>143.03</v>
      </c>
      <c r="C21" s="51">
        <f t="shared" si="0"/>
        <v>37.695508344435467</v>
      </c>
      <c r="D21" s="52">
        <f t="shared" si="1"/>
        <v>118.25440932763161</v>
      </c>
      <c r="E21" s="59">
        <f t="shared" si="2"/>
        <v>-12.919917672067008</v>
      </c>
      <c r="F21" s="68">
        <v>117.78</v>
      </c>
      <c r="G21" s="52">
        <f t="shared" si="3"/>
        <v>100.27571229221667</v>
      </c>
      <c r="H21" s="52">
        <f t="shared" si="4"/>
        <v>11.111606741033867</v>
      </c>
      <c r="I21" s="53">
        <f t="shared" si="5"/>
        <v>6.3926809667494791</v>
      </c>
      <c r="J21" s="58">
        <v>0</v>
      </c>
      <c r="K21" s="81">
        <v>22.08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22.08</v>
      </c>
      <c r="R21" s="91">
        <v>30.57</v>
      </c>
      <c r="S21" s="84">
        <v>0</v>
      </c>
      <c r="T21" s="84">
        <v>0</v>
      </c>
      <c r="U21" s="84">
        <v>13.32</v>
      </c>
      <c r="V21" s="84">
        <v>0</v>
      </c>
      <c r="W21" s="84">
        <v>44.58</v>
      </c>
      <c r="X21" s="94">
        <f t="shared" si="10"/>
        <v>30.57</v>
      </c>
      <c r="Y21" s="95">
        <f t="shared" si="11"/>
        <v>57.9</v>
      </c>
      <c r="Z21" s="91">
        <v>16.8</v>
      </c>
      <c r="AA21" s="84">
        <v>0</v>
      </c>
      <c r="AB21" s="84">
        <v>0</v>
      </c>
      <c r="AC21" s="84">
        <v>88.57</v>
      </c>
      <c r="AD21" s="96">
        <f t="shared" si="12"/>
        <v>16.8</v>
      </c>
      <c r="AE21" s="52">
        <f t="shared" si="13"/>
        <v>88.57</v>
      </c>
      <c r="AF21" s="118">
        <v>0.12151236559139778</v>
      </c>
      <c r="AG21" s="117">
        <v>0.44775309139784947</v>
      </c>
      <c r="AH21" s="54">
        <f t="shared" si="6"/>
        <v>6.2711686011580809</v>
      </c>
      <c r="AI21" s="63">
        <f t="shared" si="7"/>
        <v>8.7123292365351404</v>
      </c>
      <c r="AJ21" s="64">
        <v>117.07571229221666</v>
      </c>
      <c r="AK21" s="61">
        <v>126.26550834443546</v>
      </c>
      <c r="AL21" s="66">
        <v>41.681606741033868</v>
      </c>
      <c r="AM21" s="61">
        <v>176.15440932763161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162.38</v>
      </c>
      <c r="C22" s="51">
        <f t="shared" si="0"/>
        <v>39.409429653523304</v>
      </c>
      <c r="D22" s="52">
        <f t="shared" si="1"/>
        <v>135.5802551432638</v>
      </c>
      <c r="E22" s="59">
        <f t="shared" si="2"/>
        <v>-12.609684796787153</v>
      </c>
      <c r="F22" s="68">
        <v>127.12</v>
      </c>
      <c r="G22" s="52">
        <f t="shared" si="3"/>
        <v>98.351157229857762</v>
      </c>
      <c r="H22" s="52">
        <f t="shared" si="4"/>
        <v>22.130305050533327</v>
      </c>
      <c r="I22" s="53">
        <f t="shared" si="5"/>
        <v>6.6385377196089035</v>
      </c>
      <c r="J22" s="58">
        <v>0</v>
      </c>
      <c r="K22" s="81">
        <v>21.87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21.87</v>
      </c>
      <c r="R22" s="91">
        <v>30.3</v>
      </c>
      <c r="S22" s="84">
        <v>0</v>
      </c>
      <c r="T22" s="84">
        <v>0</v>
      </c>
      <c r="U22" s="84">
        <v>11.76</v>
      </c>
      <c r="V22" s="84">
        <v>0</v>
      </c>
      <c r="W22" s="84">
        <v>29.38</v>
      </c>
      <c r="X22" s="94">
        <f t="shared" si="10"/>
        <v>30.3</v>
      </c>
      <c r="Y22" s="95">
        <f t="shared" si="11"/>
        <v>41.14</v>
      </c>
      <c r="Z22" s="91">
        <v>14.2</v>
      </c>
      <c r="AA22" s="84">
        <v>0</v>
      </c>
      <c r="AB22" s="84">
        <v>0</v>
      </c>
      <c r="AC22" s="84">
        <v>89.77</v>
      </c>
      <c r="AD22" s="96">
        <f t="shared" si="12"/>
        <v>14.2</v>
      </c>
      <c r="AE22" s="52">
        <f t="shared" si="13"/>
        <v>89.77</v>
      </c>
      <c r="AF22" s="118">
        <v>0.12151236559139778</v>
      </c>
      <c r="AG22" s="117">
        <v>0.44775309139784947</v>
      </c>
      <c r="AH22" s="54">
        <f t="shared" si="6"/>
        <v>6.5170253540175054</v>
      </c>
      <c r="AI22" s="63">
        <f t="shared" si="7"/>
        <v>8.8125621118149979</v>
      </c>
      <c r="AJ22" s="64">
        <v>112.55115722985776</v>
      </c>
      <c r="AK22" s="61">
        <v>129.1794296535233</v>
      </c>
      <c r="AL22" s="66">
        <v>52.430305050533327</v>
      </c>
      <c r="AM22" s="61">
        <v>176.72025514326381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217.51999999999998</v>
      </c>
      <c r="C23" s="51">
        <f t="shared" si="0"/>
        <v>48.25931504057192</v>
      </c>
      <c r="D23" s="52">
        <f t="shared" si="1"/>
        <v>181.10922429971737</v>
      </c>
      <c r="E23" s="59">
        <f t="shared" si="2"/>
        <v>-11.848539340289278</v>
      </c>
      <c r="F23" s="68">
        <v>134.29</v>
      </c>
      <c r="G23" s="52">
        <f t="shared" si="3"/>
        <v>108.8309561079996</v>
      </c>
      <c r="H23" s="52">
        <f t="shared" si="4"/>
        <v>19.326279203576888</v>
      </c>
      <c r="I23" s="53">
        <f t="shared" si="5"/>
        <v>6.132764688423519</v>
      </c>
      <c r="J23" s="58">
        <v>0</v>
      </c>
      <c r="K23" s="81">
        <v>21.96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21.96</v>
      </c>
      <c r="R23" s="91">
        <v>20.22</v>
      </c>
      <c r="S23" s="84">
        <v>0</v>
      </c>
      <c r="T23" s="84">
        <v>0</v>
      </c>
      <c r="U23" s="84">
        <v>12.57</v>
      </c>
      <c r="V23" s="84">
        <v>0</v>
      </c>
      <c r="W23" s="84">
        <v>4.07</v>
      </c>
      <c r="X23" s="94">
        <f t="shared" si="10"/>
        <v>20.22</v>
      </c>
      <c r="Y23" s="95">
        <f t="shared" si="11"/>
        <v>16.64</v>
      </c>
      <c r="Z23" s="91">
        <v>3.8</v>
      </c>
      <c r="AA23" s="84">
        <v>0</v>
      </c>
      <c r="AB23" s="84">
        <v>0</v>
      </c>
      <c r="AC23" s="84">
        <v>89.44</v>
      </c>
      <c r="AD23" s="96">
        <f t="shared" si="12"/>
        <v>3.8</v>
      </c>
      <c r="AE23" s="52">
        <f t="shared" si="13"/>
        <v>89.44</v>
      </c>
      <c r="AF23" s="118">
        <v>0.12151236559139778</v>
      </c>
      <c r="AG23" s="117">
        <v>0.44775309139784947</v>
      </c>
      <c r="AH23" s="54">
        <f t="shared" si="6"/>
        <v>6.0112523228321209</v>
      </c>
      <c r="AI23" s="63">
        <f t="shared" si="7"/>
        <v>9.6637075683128728</v>
      </c>
      <c r="AJ23" s="64">
        <v>112.63095610799959</v>
      </c>
      <c r="AK23" s="61">
        <v>137.69931504057192</v>
      </c>
      <c r="AL23" s="66">
        <v>39.546279203576887</v>
      </c>
      <c r="AM23" s="61">
        <v>197.74922429971738</v>
      </c>
      <c r="AS23" s="121"/>
      <c r="BA23" s="42"/>
      <c r="BB23" s="42"/>
    </row>
    <row r="24" spans="1:54" ht="15.75" x14ac:dyDescent="0.25">
      <c r="A24" s="25">
        <v>16</v>
      </c>
      <c r="B24" s="69">
        <v>200.51</v>
      </c>
      <c r="C24" s="51">
        <f t="shared" si="0"/>
        <v>45.856031761967444</v>
      </c>
      <c r="D24" s="52">
        <f t="shared" si="1"/>
        <v>166.51846664417434</v>
      </c>
      <c r="E24" s="59">
        <f t="shared" si="2"/>
        <v>-11.864498406141763</v>
      </c>
      <c r="F24" s="68">
        <v>150.38</v>
      </c>
      <c r="G24" s="52">
        <f t="shared" si="3"/>
        <v>109.87756161092017</v>
      </c>
      <c r="H24" s="52">
        <f t="shared" si="4"/>
        <v>33.564084312294682</v>
      </c>
      <c r="I24" s="53">
        <f t="shared" si="5"/>
        <v>6.9383540767851439</v>
      </c>
      <c r="J24" s="58">
        <v>0</v>
      </c>
      <c r="K24" s="81">
        <v>21.96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21.96</v>
      </c>
      <c r="R24" s="91">
        <v>25.53</v>
      </c>
      <c r="S24" s="84">
        <v>0</v>
      </c>
      <c r="T24" s="84">
        <v>0</v>
      </c>
      <c r="U24" s="84">
        <v>0</v>
      </c>
      <c r="V24" s="84">
        <v>0</v>
      </c>
      <c r="W24" s="84">
        <v>32.9</v>
      </c>
      <c r="X24" s="94">
        <f t="shared" si="10"/>
        <v>25.53</v>
      </c>
      <c r="Y24" s="95">
        <f t="shared" si="11"/>
        <v>32.9</v>
      </c>
      <c r="Z24" s="91">
        <v>3.6</v>
      </c>
      <c r="AA24" s="84">
        <v>0</v>
      </c>
      <c r="AB24" s="84">
        <v>0</v>
      </c>
      <c r="AC24" s="84">
        <v>89.62</v>
      </c>
      <c r="AD24" s="96">
        <f t="shared" si="12"/>
        <v>3.6</v>
      </c>
      <c r="AE24" s="52">
        <f t="shared" si="13"/>
        <v>89.62</v>
      </c>
      <c r="AF24" s="118">
        <v>0.12151236559139778</v>
      </c>
      <c r="AG24" s="117">
        <v>0.44775309139784947</v>
      </c>
      <c r="AH24" s="54">
        <f t="shared" si="6"/>
        <v>6.8168417111937458</v>
      </c>
      <c r="AI24" s="63">
        <f t="shared" si="7"/>
        <v>9.647748502460388</v>
      </c>
      <c r="AJ24" s="64">
        <v>113.47756161092016</v>
      </c>
      <c r="AK24" s="61">
        <v>135.47603176196745</v>
      </c>
      <c r="AL24" s="66">
        <v>59.094084312294683</v>
      </c>
      <c r="AM24" s="61">
        <v>199.41846664417434</v>
      </c>
      <c r="AS24" s="121"/>
      <c r="BA24" s="42"/>
      <c r="BB24" s="42"/>
    </row>
    <row r="25" spans="1:54" ht="15.75" x14ac:dyDescent="0.25">
      <c r="A25" s="25">
        <v>17</v>
      </c>
      <c r="B25" s="69">
        <v>163.47</v>
      </c>
      <c r="C25" s="51">
        <f t="shared" si="0"/>
        <v>36.447725953080365</v>
      </c>
      <c r="D25" s="52">
        <f t="shared" si="1"/>
        <v>139.14811793965134</v>
      </c>
      <c r="E25" s="59">
        <f t="shared" si="2"/>
        <v>-12.125843892731684</v>
      </c>
      <c r="F25" s="68">
        <v>170.47</v>
      </c>
      <c r="G25" s="52">
        <f t="shared" si="3"/>
        <v>113.74301348518223</v>
      </c>
      <c r="H25" s="52">
        <f t="shared" si="4"/>
        <v>49.571654880645809</v>
      </c>
      <c r="I25" s="53">
        <f t="shared" si="5"/>
        <v>7.155331634171942</v>
      </c>
      <c r="J25" s="58">
        <v>0</v>
      </c>
      <c r="K25" s="81">
        <v>21.98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21.98</v>
      </c>
      <c r="R25" s="91">
        <v>12.85</v>
      </c>
      <c r="S25" s="84">
        <v>0</v>
      </c>
      <c r="T25" s="84">
        <v>0</v>
      </c>
      <c r="U25" s="84">
        <v>0</v>
      </c>
      <c r="V25" s="84">
        <v>0</v>
      </c>
      <c r="W25" s="84">
        <v>61.38</v>
      </c>
      <c r="X25" s="94">
        <f t="shared" si="10"/>
        <v>12.85</v>
      </c>
      <c r="Y25" s="95">
        <f t="shared" si="11"/>
        <v>61.38</v>
      </c>
      <c r="Z25" s="91">
        <v>1.9</v>
      </c>
      <c r="AA25" s="84">
        <v>0</v>
      </c>
      <c r="AB25" s="84">
        <v>0</v>
      </c>
      <c r="AC25" s="84">
        <v>89.54</v>
      </c>
      <c r="AD25" s="96">
        <f t="shared" si="12"/>
        <v>1.9</v>
      </c>
      <c r="AE25" s="52">
        <f t="shared" si="13"/>
        <v>89.54</v>
      </c>
      <c r="AF25" s="118">
        <v>0.12151236559139778</v>
      </c>
      <c r="AG25" s="117">
        <v>0.44775309139784947</v>
      </c>
      <c r="AH25" s="54">
        <f t="shared" si="6"/>
        <v>7.0338192685805438</v>
      </c>
      <c r="AI25" s="63">
        <f t="shared" si="7"/>
        <v>9.4064030158704668</v>
      </c>
      <c r="AJ25" s="64">
        <v>115.64301348518224</v>
      </c>
      <c r="AK25" s="61">
        <v>125.98772595308037</v>
      </c>
      <c r="AL25" s="66">
        <v>62.421654880645811</v>
      </c>
      <c r="AM25" s="61">
        <v>200.52811793965134</v>
      </c>
      <c r="AS25" s="121"/>
      <c r="BA25" s="42"/>
      <c r="BB25" s="42"/>
    </row>
    <row r="26" spans="1:54" ht="15.75" x14ac:dyDescent="0.25">
      <c r="A26" s="25">
        <v>18</v>
      </c>
      <c r="B26" s="69">
        <v>141.57</v>
      </c>
      <c r="C26" s="51">
        <f t="shared" si="0"/>
        <v>28.994501191721994</v>
      </c>
      <c r="D26" s="52">
        <f t="shared" si="1"/>
        <v>125.21930889148607</v>
      </c>
      <c r="E26" s="59">
        <f t="shared" si="2"/>
        <v>-12.643810083208013</v>
      </c>
      <c r="F26" s="68">
        <v>184.06</v>
      </c>
      <c r="G26" s="52">
        <f t="shared" si="3"/>
        <v>119.0938329219131</v>
      </c>
      <c r="H26" s="52">
        <f t="shared" si="4"/>
        <v>57.854914959967147</v>
      </c>
      <c r="I26" s="53">
        <f t="shared" si="5"/>
        <v>7.111252118119749</v>
      </c>
      <c r="J26" s="58">
        <v>0</v>
      </c>
      <c r="K26" s="81">
        <v>21.98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21.98</v>
      </c>
      <c r="R26" s="91">
        <v>0</v>
      </c>
      <c r="S26" s="84">
        <v>0</v>
      </c>
      <c r="T26" s="84">
        <v>0</v>
      </c>
      <c r="U26" s="84">
        <v>0</v>
      </c>
      <c r="V26" s="84">
        <v>0</v>
      </c>
      <c r="W26" s="84">
        <v>61.85</v>
      </c>
      <c r="X26" s="94">
        <f t="shared" si="10"/>
        <v>0</v>
      </c>
      <c r="Y26" s="95">
        <f t="shared" si="11"/>
        <v>61.85</v>
      </c>
      <c r="Z26" s="91">
        <v>0</v>
      </c>
      <c r="AA26" s="84">
        <v>0</v>
      </c>
      <c r="AB26" s="84">
        <v>0</v>
      </c>
      <c r="AC26" s="84">
        <v>92.47</v>
      </c>
      <c r="AD26" s="96">
        <f t="shared" si="12"/>
        <v>0</v>
      </c>
      <c r="AE26" s="52">
        <f t="shared" si="13"/>
        <v>92.47</v>
      </c>
      <c r="AF26" s="118">
        <v>0.12151236559139778</v>
      </c>
      <c r="AG26" s="117">
        <v>0.44775309139784947</v>
      </c>
      <c r="AH26" s="54">
        <f t="shared" si="6"/>
        <v>6.9897397525283509</v>
      </c>
      <c r="AI26" s="63">
        <f t="shared" si="7"/>
        <v>8.8884368253941375</v>
      </c>
      <c r="AJ26" s="64">
        <v>119.0938329219131</v>
      </c>
      <c r="AK26" s="61">
        <v>121.46450119172199</v>
      </c>
      <c r="AL26" s="128">
        <v>57.854914959967147</v>
      </c>
      <c r="AM26" s="61">
        <v>187.06930889148606</v>
      </c>
      <c r="AS26" s="121"/>
      <c r="BA26" s="42"/>
      <c r="BB26" s="42"/>
    </row>
    <row r="27" spans="1:54" ht="15.75" x14ac:dyDescent="0.25">
      <c r="A27" s="25">
        <v>19</v>
      </c>
      <c r="B27" s="69">
        <v>154.82999999999998</v>
      </c>
      <c r="C27" s="51">
        <f t="shared" si="0"/>
        <v>34.274398653169428</v>
      </c>
      <c r="D27" s="52">
        <f t="shared" si="1"/>
        <v>132.92915019806995</v>
      </c>
      <c r="E27" s="59">
        <f t="shared" si="2"/>
        <v>-12.373548851239345</v>
      </c>
      <c r="F27" s="68">
        <v>227.59</v>
      </c>
      <c r="G27" s="52">
        <f t="shared" si="3"/>
        <v>154.52043195062603</v>
      </c>
      <c r="H27" s="52">
        <f t="shared" si="4"/>
        <v>64.304190709090079</v>
      </c>
      <c r="I27" s="53">
        <f t="shared" si="5"/>
        <v>8.765377340283889</v>
      </c>
      <c r="J27" s="58">
        <v>0</v>
      </c>
      <c r="K27" s="81">
        <v>21.99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21.99</v>
      </c>
      <c r="R27" s="91">
        <v>0</v>
      </c>
      <c r="S27" s="84">
        <v>0</v>
      </c>
      <c r="T27" s="84">
        <v>0</v>
      </c>
      <c r="U27" s="84">
        <v>0</v>
      </c>
      <c r="V27" s="84">
        <v>0</v>
      </c>
      <c r="W27" s="84">
        <v>61.04</v>
      </c>
      <c r="X27" s="94">
        <f t="shared" si="10"/>
        <v>0</v>
      </c>
      <c r="Y27" s="95">
        <f t="shared" si="11"/>
        <v>61.04</v>
      </c>
      <c r="Z27" s="91">
        <v>0</v>
      </c>
      <c r="AA27" s="84">
        <v>0</v>
      </c>
      <c r="AB27" s="84">
        <v>0</v>
      </c>
      <c r="AC27" s="84">
        <v>90.02</v>
      </c>
      <c r="AD27" s="96">
        <f t="shared" si="12"/>
        <v>0</v>
      </c>
      <c r="AE27" s="52">
        <f t="shared" si="13"/>
        <v>90.02</v>
      </c>
      <c r="AF27" s="118">
        <v>0.12151236559139778</v>
      </c>
      <c r="AG27" s="117">
        <v>0.44775309139784947</v>
      </c>
      <c r="AH27" s="54">
        <f t="shared" si="6"/>
        <v>8.6438649746924909</v>
      </c>
      <c r="AI27" s="63">
        <f t="shared" si="7"/>
        <v>9.1686980573628034</v>
      </c>
      <c r="AJ27" s="64">
        <v>154.52043195062603</v>
      </c>
      <c r="AK27" s="61">
        <v>124.29439865316942</v>
      </c>
      <c r="AL27" s="128">
        <v>64.304190709090079</v>
      </c>
      <c r="AM27" s="61">
        <v>193.96915019806994</v>
      </c>
      <c r="AS27" s="121"/>
      <c r="BA27" s="42"/>
      <c r="BB27" s="42"/>
    </row>
    <row r="28" spans="1:54" ht="15.75" x14ac:dyDescent="0.25">
      <c r="A28" s="25">
        <v>20</v>
      </c>
      <c r="B28" s="69">
        <v>152.45999999999998</v>
      </c>
      <c r="C28" s="51">
        <f t="shared" si="0"/>
        <v>30.307990228866146</v>
      </c>
      <c r="D28" s="52">
        <f t="shared" si="1"/>
        <v>134.58547470710008</v>
      </c>
      <c r="E28" s="59">
        <f t="shared" si="2"/>
        <v>-12.433464935966153</v>
      </c>
      <c r="F28" s="68">
        <v>222.18</v>
      </c>
      <c r="G28" s="52">
        <f t="shared" si="3"/>
        <v>148.2592268230195</v>
      </c>
      <c r="H28" s="52">
        <f t="shared" si="4"/>
        <v>65.360974315362284</v>
      </c>
      <c r="I28" s="53">
        <f t="shared" si="5"/>
        <v>8.5597988616182175</v>
      </c>
      <c r="J28" s="58">
        <v>0</v>
      </c>
      <c r="K28" s="81">
        <v>21.99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21.99</v>
      </c>
      <c r="R28" s="91">
        <v>0</v>
      </c>
      <c r="S28" s="84">
        <v>0</v>
      </c>
      <c r="T28" s="84">
        <v>0</v>
      </c>
      <c r="U28" s="84">
        <v>0</v>
      </c>
      <c r="V28" s="84">
        <v>0</v>
      </c>
      <c r="W28" s="84">
        <v>61.1</v>
      </c>
      <c r="X28" s="94">
        <f t="shared" si="10"/>
        <v>0</v>
      </c>
      <c r="Y28" s="95">
        <f t="shared" si="11"/>
        <v>61.1</v>
      </c>
      <c r="Z28" s="91">
        <v>0</v>
      </c>
      <c r="AA28" s="84">
        <v>0</v>
      </c>
      <c r="AB28" s="84">
        <v>0</v>
      </c>
      <c r="AC28" s="84">
        <v>90.19</v>
      </c>
      <c r="AD28" s="96">
        <f t="shared" si="12"/>
        <v>0</v>
      </c>
      <c r="AE28" s="52">
        <f t="shared" si="13"/>
        <v>90.19</v>
      </c>
      <c r="AF28" s="118">
        <v>0.12151236559139778</v>
      </c>
      <c r="AG28" s="117">
        <v>0.44775309139784947</v>
      </c>
      <c r="AH28" s="54">
        <f t="shared" si="6"/>
        <v>8.4382864960268193</v>
      </c>
      <c r="AI28" s="63">
        <f t="shared" si="7"/>
        <v>9.1087819726359953</v>
      </c>
      <c r="AJ28" s="64">
        <v>148.2592268230195</v>
      </c>
      <c r="AK28" s="61">
        <v>120.49799022886614</v>
      </c>
      <c r="AL28" s="128">
        <v>65.360974315362284</v>
      </c>
      <c r="AM28" s="61">
        <v>195.68547470710007</v>
      </c>
      <c r="AS28" s="121"/>
      <c r="BA28" s="42"/>
      <c r="BB28" s="42"/>
    </row>
    <row r="29" spans="1:54" ht="15.75" x14ac:dyDescent="0.25">
      <c r="A29" s="25">
        <v>21</v>
      </c>
      <c r="B29" s="69">
        <v>150.13</v>
      </c>
      <c r="C29" s="51">
        <f t="shared" si="0"/>
        <v>31.79377042211317</v>
      </c>
      <c r="D29" s="52">
        <f t="shared" si="1"/>
        <v>130.88168705573105</v>
      </c>
      <c r="E29" s="59">
        <f t="shared" si="2"/>
        <v>-12.54545747784422</v>
      </c>
      <c r="F29" s="68">
        <v>220.2</v>
      </c>
      <c r="G29" s="52">
        <f t="shared" si="3"/>
        <v>144.23955673590066</v>
      </c>
      <c r="H29" s="52">
        <f t="shared" si="4"/>
        <v>67.47588382699314</v>
      </c>
      <c r="I29" s="53">
        <f t="shared" si="5"/>
        <v>8.4845594371061832</v>
      </c>
      <c r="J29" s="58">
        <v>0</v>
      </c>
      <c r="K29" s="81">
        <v>21.99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21.99</v>
      </c>
      <c r="R29" s="91">
        <v>0</v>
      </c>
      <c r="S29" s="84">
        <v>0</v>
      </c>
      <c r="T29" s="84">
        <v>0</v>
      </c>
      <c r="U29" s="84">
        <v>0</v>
      </c>
      <c r="V29" s="84">
        <v>0</v>
      </c>
      <c r="W29" s="84">
        <v>62.5</v>
      </c>
      <c r="X29" s="94">
        <f t="shared" si="10"/>
        <v>0</v>
      </c>
      <c r="Y29" s="95">
        <f t="shared" si="11"/>
        <v>62.5</v>
      </c>
      <c r="Z29" s="91">
        <v>0</v>
      </c>
      <c r="AA29" s="84">
        <v>0</v>
      </c>
      <c r="AB29" s="84">
        <v>0</v>
      </c>
      <c r="AC29" s="84">
        <v>87.12</v>
      </c>
      <c r="AD29" s="96">
        <f t="shared" si="12"/>
        <v>0</v>
      </c>
      <c r="AE29" s="52">
        <f t="shared" si="13"/>
        <v>87.12</v>
      </c>
      <c r="AF29" s="118">
        <v>0.12151236559139778</v>
      </c>
      <c r="AG29" s="117">
        <v>0.44775309139784947</v>
      </c>
      <c r="AH29" s="54">
        <f t="shared" si="6"/>
        <v>8.3630470715147851</v>
      </c>
      <c r="AI29" s="63">
        <f t="shared" si="7"/>
        <v>8.9967894307579286</v>
      </c>
      <c r="AJ29" s="64">
        <v>144.23955673590066</v>
      </c>
      <c r="AK29" s="61">
        <v>118.91377042211317</v>
      </c>
      <c r="AL29" s="128">
        <v>67.47588382699314</v>
      </c>
      <c r="AM29" s="61">
        <v>193.38168705573105</v>
      </c>
      <c r="AS29" s="121"/>
      <c r="BA29" s="42"/>
      <c r="BB29" s="42"/>
    </row>
    <row r="30" spans="1:54" ht="15.75" x14ac:dyDescent="0.25">
      <c r="A30" s="25">
        <v>22</v>
      </c>
      <c r="B30" s="69">
        <v>132.01999999999998</v>
      </c>
      <c r="C30" s="51">
        <f t="shared" si="0"/>
        <v>9.1976844007701573</v>
      </c>
      <c r="D30" s="52">
        <f t="shared" si="1"/>
        <v>135.80214378936319</v>
      </c>
      <c r="E30" s="59">
        <f t="shared" si="2"/>
        <v>-12.979828190133322</v>
      </c>
      <c r="F30" s="68">
        <v>224</v>
      </c>
      <c r="G30" s="52">
        <f t="shared" si="3"/>
        <v>147.89452512452269</v>
      </c>
      <c r="H30" s="52">
        <f t="shared" si="4"/>
        <v>67.476516533864284</v>
      </c>
      <c r="I30" s="53">
        <f t="shared" si="5"/>
        <v>8.6289583416130409</v>
      </c>
      <c r="J30" s="58">
        <v>0</v>
      </c>
      <c r="K30" s="81">
        <v>22.01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22.01</v>
      </c>
      <c r="R30" s="91">
        <v>0</v>
      </c>
      <c r="S30" s="84"/>
      <c r="T30" s="84">
        <v>0</v>
      </c>
      <c r="U30" s="84">
        <v>0</v>
      </c>
      <c r="V30" s="84">
        <v>0</v>
      </c>
      <c r="W30" s="84">
        <v>62.4</v>
      </c>
      <c r="X30" s="94">
        <f t="shared" si="10"/>
        <v>0</v>
      </c>
      <c r="Y30" s="95">
        <f t="shared" si="11"/>
        <v>62.4</v>
      </c>
      <c r="Z30" s="91">
        <v>0</v>
      </c>
      <c r="AA30" s="84">
        <v>0</v>
      </c>
      <c r="AB30" s="84">
        <v>0</v>
      </c>
      <c r="AC30" s="84">
        <v>90.51</v>
      </c>
      <c r="AD30" s="96">
        <f t="shared" si="12"/>
        <v>0</v>
      </c>
      <c r="AE30" s="52">
        <f t="shared" si="13"/>
        <v>90.51</v>
      </c>
      <c r="AF30" s="118">
        <v>0.12151236559139778</v>
      </c>
      <c r="AG30" s="117">
        <v>0.44775309139784947</v>
      </c>
      <c r="AH30" s="54">
        <f t="shared" si="6"/>
        <v>8.5074459760216428</v>
      </c>
      <c r="AI30" s="63">
        <f t="shared" si="7"/>
        <v>8.5824187184688299</v>
      </c>
      <c r="AJ30" s="64">
        <v>147.89452512452269</v>
      </c>
      <c r="AK30" s="61">
        <v>99.707684400770162</v>
      </c>
      <c r="AL30" s="128">
        <v>67.476516533864284</v>
      </c>
      <c r="AM30" s="61">
        <v>198.20214378936319</v>
      </c>
      <c r="AS30" s="121"/>
      <c r="BA30" s="42"/>
      <c r="BB30" s="42"/>
    </row>
    <row r="31" spans="1:54" ht="15.75" x14ac:dyDescent="0.25">
      <c r="A31" s="25">
        <v>23</v>
      </c>
      <c r="B31" s="69">
        <v>142.4</v>
      </c>
      <c r="C31" s="51">
        <f t="shared" si="0"/>
        <v>25.804254948511954</v>
      </c>
      <c r="D31" s="52">
        <f t="shared" si="1"/>
        <v>129.37790755752431</v>
      </c>
      <c r="E31" s="59">
        <f t="shared" si="2"/>
        <v>-12.782162506036219</v>
      </c>
      <c r="F31" s="68">
        <v>209.55</v>
      </c>
      <c r="G31" s="52">
        <f t="shared" si="3"/>
        <v>133.99614904711876</v>
      </c>
      <c r="H31" s="52">
        <f t="shared" si="4"/>
        <v>67.473988233671477</v>
      </c>
      <c r="I31" s="53">
        <f t="shared" si="5"/>
        <v>8.0798627192097552</v>
      </c>
      <c r="J31" s="58">
        <v>0</v>
      </c>
      <c r="K31" s="81">
        <v>22.01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22.01</v>
      </c>
      <c r="R31" s="91">
        <v>0</v>
      </c>
      <c r="S31" s="84">
        <v>0</v>
      </c>
      <c r="T31" s="84">
        <v>0</v>
      </c>
      <c r="U31" s="84">
        <v>0</v>
      </c>
      <c r="V31" s="84">
        <v>0</v>
      </c>
      <c r="W31" s="84">
        <v>61.59</v>
      </c>
      <c r="X31" s="94">
        <f t="shared" si="10"/>
        <v>0</v>
      </c>
      <c r="Y31" s="95">
        <f t="shared" si="11"/>
        <v>61.59</v>
      </c>
      <c r="Z31" s="91">
        <v>0</v>
      </c>
      <c r="AA31" s="84">
        <v>0</v>
      </c>
      <c r="AB31" s="84">
        <v>0</v>
      </c>
      <c r="AC31" s="84">
        <v>88</v>
      </c>
      <c r="AD31" s="96">
        <f t="shared" si="12"/>
        <v>0</v>
      </c>
      <c r="AE31" s="52">
        <f t="shared" si="13"/>
        <v>88</v>
      </c>
      <c r="AF31" s="118">
        <v>0.12151236559139778</v>
      </c>
      <c r="AG31" s="117">
        <v>0.44775309139784947</v>
      </c>
      <c r="AH31" s="54">
        <f t="shared" si="6"/>
        <v>7.9583503536183571</v>
      </c>
      <c r="AI31" s="63">
        <f t="shared" si="7"/>
        <v>8.780084402565933</v>
      </c>
      <c r="AJ31" s="64">
        <v>133.99614904711876</v>
      </c>
      <c r="AK31" s="61">
        <v>113.80425494851195</v>
      </c>
      <c r="AL31" s="128">
        <v>67.473988233671477</v>
      </c>
      <c r="AM31" s="61">
        <v>190.96790755752431</v>
      </c>
      <c r="AS31" s="121"/>
      <c r="BA31" s="42"/>
      <c r="BB31" s="42"/>
    </row>
    <row r="32" spans="1:54" ht="16.5" thickBot="1" x14ac:dyDescent="0.3">
      <c r="A32" s="26">
        <v>24</v>
      </c>
      <c r="B32" s="70">
        <v>126.48</v>
      </c>
      <c r="C32" s="55">
        <f t="shared" si="0"/>
        <v>16.604927312325145</v>
      </c>
      <c r="D32" s="52">
        <f t="shared" si="1"/>
        <v>123.08336348723424</v>
      </c>
      <c r="E32" s="59">
        <f t="shared" si="2"/>
        <v>-13.208290799559382</v>
      </c>
      <c r="F32" s="71">
        <v>208.54</v>
      </c>
      <c r="G32" s="56">
        <f t="shared" si="3"/>
        <v>134.08230159270224</v>
      </c>
      <c r="H32" s="52">
        <f t="shared" si="4"/>
        <v>66.416215359413968</v>
      </c>
      <c r="I32" s="53">
        <f t="shared" si="5"/>
        <v>8.0414830478837853</v>
      </c>
      <c r="J32" s="58">
        <v>0</v>
      </c>
      <c r="K32" s="81">
        <v>22.01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22.01</v>
      </c>
      <c r="R32" s="91">
        <v>0</v>
      </c>
      <c r="S32" s="84">
        <v>0</v>
      </c>
      <c r="T32" s="84">
        <v>0</v>
      </c>
      <c r="U32" s="84">
        <v>0</v>
      </c>
      <c r="V32" s="84">
        <v>0</v>
      </c>
      <c r="W32" s="84">
        <v>62.29</v>
      </c>
      <c r="X32" s="94">
        <f t="shared" si="10"/>
        <v>0</v>
      </c>
      <c r="Y32" s="95">
        <f t="shared" si="11"/>
        <v>62.29</v>
      </c>
      <c r="Z32" s="92">
        <v>0</v>
      </c>
      <c r="AA32" s="93">
        <v>0</v>
      </c>
      <c r="AB32" s="93">
        <v>0</v>
      </c>
      <c r="AC32" s="93">
        <v>88</v>
      </c>
      <c r="AD32" s="96">
        <f t="shared" si="12"/>
        <v>0</v>
      </c>
      <c r="AE32" s="52">
        <f t="shared" si="13"/>
        <v>88</v>
      </c>
      <c r="AF32" s="118">
        <v>0.12151236559139778</v>
      </c>
      <c r="AG32" s="117">
        <v>0.44775309139784947</v>
      </c>
      <c r="AH32" s="54">
        <f t="shared" si="6"/>
        <v>7.9199706822923872</v>
      </c>
      <c r="AI32" s="63">
        <f t="shared" si="7"/>
        <v>8.3539561090427696</v>
      </c>
      <c r="AJ32" s="65">
        <v>134.08230159270224</v>
      </c>
      <c r="AK32" s="62">
        <v>104.60492731232515</v>
      </c>
      <c r="AL32" s="129">
        <v>66.416215359413968</v>
      </c>
      <c r="AM32" s="62">
        <v>185.37336348723423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217.51999999999998</v>
      </c>
      <c r="C33" s="40">
        <f t="shared" ref="C33:AE33" si="14">MAX(C9:C32)</f>
        <v>48.25931504057192</v>
      </c>
      <c r="D33" s="40">
        <f t="shared" si="14"/>
        <v>181.10922429971737</v>
      </c>
      <c r="E33" s="40">
        <f t="shared" si="14"/>
        <v>-11.829391303375758</v>
      </c>
      <c r="F33" s="40">
        <f t="shared" si="14"/>
        <v>227.59</v>
      </c>
      <c r="G33" s="40">
        <f t="shared" si="14"/>
        <v>154.52043195062603</v>
      </c>
      <c r="H33" s="40">
        <f t="shared" si="14"/>
        <v>67.476516533864284</v>
      </c>
      <c r="I33" s="40">
        <f t="shared" si="14"/>
        <v>8.765377340283889</v>
      </c>
      <c r="J33" s="40">
        <f t="shared" si="14"/>
        <v>0</v>
      </c>
      <c r="K33" s="40">
        <f t="shared" si="14"/>
        <v>22.17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22.17</v>
      </c>
      <c r="R33" s="40">
        <f t="shared" si="14"/>
        <v>35.94</v>
      </c>
      <c r="S33" s="40">
        <f t="shared" si="14"/>
        <v>0</v>
      </c>
      <c r="T33" s="40">
        <f t="shared" si="14"/>
        <v>0</v>
      </c>
      <c r="U33" s="40">
        <f t="shared" si="14"/>
        <v>13.32</v>
      </c>
      <c r="V33" s="40">
        <f t="shared" si="14"/>
        <v>0</v>
      </c>
      <c r="W33" s="40">
        <f t="shared" si="14"/>
        <v>63.08</v>
      </c>
      <c r="X33" s="40">
        <f t="shared" si="14"/>
        <v>35.94</v>
      </c>
      <c r="Y33" s="40">
        <f t="shared" si="14"/>
        <v>63.08</v>
      </c>
      <c r="Z33" s="40"/>
      <c r="AA33" s="40"/>
      <c r="AB33" s="40"/>
      <c r="AC33" s="40"/>
      <c r="AD33" s="40">
        <f t="shared" si="14"/>
        <v>17.5</v>
      </c>
      <c r="AE33" s="40">
        <f t="shared" si="14"/>
        <v>92.47</v>
      </c>
      <c r="AF33" s="40">
        <f t="shared" ref="AF33:AM33" si="15">MAX(AF9:AF32)</f>
        <v>0.12151236559139778</v>
      </c>
      <c r="AG33" s="40">
        <f t="shared" si="15"/>
        <v>0.44775309139784947</v>
      </c>
      <c r="AH33" s="40">
        <f t="shared" si="15"/>
        <v>8.6438649746924909</v>
      </c>
      <c r="AI33" s="40">
        <f t="shared" si="15"/>
        <v>9.8728556052263912</v>
      </c>
      <c r="AJ33" s="40">
        <f t="shared" si="15"/>
        <v>154.52043195062603</v>
      </c>
      <c r="AK33" s="40">
        <f t="shared" si="15"/>
        <v>137.69931504057192</v>
      </c>
      <c r="AL33" s="40">
        <f t="shared" si="15"/>
        <v>67.476516533864284</v>
      </c>
      <c r="AM33" s="130">
        <f t="shared" si="15"/>
        <v>214.12177559920008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150.00571428571422</v>
      </c>
      <c r="C34" s="41">
        <f t="shared" ref="C34:AE34" si="16">AVERAGE(C9:C33,C9:C32)</f>
        <v>28.357022159205236</v>
      </c>
      <c r="D34" s="41">
        <f t="shared" si="16"/>
        <v>134.32183406605719</v>
      </c>
      <c r="E34" s="41">
        <f t="shared" si="16"/>
        <v>-12.672751163284563</v>
      </c>
      <c r="F34" s="41">
        <f t="shared" si="16"/>
        <v>169.455306122449</v>
      </c>
      <c r="G34" s="41">
        <f t="shared" si="16"/>
        <v>117.5369109945357</v>
      </c>
      <c r="H34" s="41">
        <f t="shared" si="16"/>
        <v>44.823809829995234</v>
      </c>
      <c r="I34" s="41">
        <f t="shared" si="16"/>
        <v>7.1593266412807797</v>
      </c>
      <c r="J34" s="41">
        <f t="shared" si="16"/>
        <v>0</v>
      </c>
      <c r="K34" s="41">
        <f t="shared" si="16"/>
        <v>22.036938775510205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22.036938775510205</v>
      </c>
      <c r="R34" s="41">
        <f t="shared" si="16"/>
        <v>12.333877551020409</v>
      </c>
      <c r="S34" s="41">
        <f t="shared" si="16"/>
        <v>0</v>
      </c>
      <c r="T34" s="41">
        <f t="shared" si="16"/>
        <v>0</v>
      </c>
      <c r="U34" s="41">
        <f t="shared" si="16"/>
        <v>1.8085714285714287</v>
      </c>
      <c r="V34" s="41">
        <f t="shared" si="16"/>
        <v>0</v>
      </c>
      <c r="W34" s="41">
        <f t="shared" si="16"/>
        <v>56.462857142857146</v>
      </c>
      <c r="X34" s="41">
        <f t="shared" si="16"/>
        <v>12.333877551020409</v>
      </c>
      <c r="Y34" s="41">
        <f t="shared" si="16"/>
        <v>57.999591836734687</v>
      </c>
      <c r="Z34" s="41">
        <f>AVERAGE(Z9:Z33,Z9:Z32)</f>
        <v>4.3583333333333334</v>
      </c>
      <c r="AA34" s="41">
        <f>AVERAGE(AA9:AA33,AA9:AA32)</f>
        <v>0</v>
      </c>
      <c r="AB34" s="41">
        <f>AVERAGE(AB9:AB33,AB9:AB32)</f>
        <v>0</v>
      </c>
      <c r="AC34" s="41">
        <f t="shared" si="16"/>
        <v>89.616249999999994</v>
      </c>
      <c r="AD34" s="41">
        <f t="shared" si="16"/>
        <v>4.6265306122448981</v>
      </c>
      <c r="AE34" s="41">
        <f t="shared" si="16"/>
        <v>89.674489795918376</v>
      </c>
      <c r="AF34" s="41">
        <f t="shared" ref="AF34:AM34" si="17">AVERAGE(AF9:AF33,AF9:AF32)</f>
        <v>0.12151236559139783</v>
      </c>
      <c r="AG34" s="41">
        <f t="shared" si="17"/>
        <v>0.44775309139784975</v>
      </c>
      <c r="AH34" s="41">
        <f t="shared" si="17"/>
        <v>7.0378142756893833</v>
      </c>
      <c r="AI34" s="41">
        <f t="shared" si="17"/>
        <v>8.9160263575624867</v>
      </c>
      <c r="AJ34" s="41">
        <f t="shared" si="17"/>
        <v>121.80629874963773</v>
      </c>
      <c r="AK34" s="41">
        <f t="shared" si="17"/>
        <v>117.96967522042971</v>
      </c>
      <c r="AL34" s="41">
        <f t="shared" si="17"/>
        <v>56.424217993260541</v>
      </c>
      <c r="AM34" s="131">
        <f t="shared" si="17"/>
        <v>191.70780450074054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95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96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97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94</v>
      </c>
      <c r="B37" s="142"/>
      <c r="C37" s="142"/>
      <c r="D37" s="141" t="s">
        <v>101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98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93</v>
      </c>
      <c r="AM37" s="134"/>
      <c r="AN37" s="134"/>
      <c r="AO37" s="139"/>
      <c r="AP37" s="133" t="s">
        <v>99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526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291.97000000000003</v>
      </c>
      <c r="Z38" s="212"/>
      <c r="AA38" s="8" t="s">
        <v>21</v>
      </c>
      <c r="AB38" s="5" t="s">
        <v>23</v>
      </c>
      <c r="AC38" s="30"/>
      <c r="AD38" s="213">
        <v>55.5</v>
      </c>
      <c r="AE38" s="212"/>
      <c r="AF38" s="7" t="s">
        <v>21</v>
      </c>
      <c r="AG38" s="5" t="s">
        <v>24</v>
      </c>
      <c r="AH38" s="6"/>
      <c r="AI38" s="213">
        <v>1354.354</v>
      </c>
      <c r="AJ38" s="212"/>
      <c r="AK38" s="100" t="s">
        <v>21</v>
      </c>
      <c r="AL38" s="99" t="s">
        <v>24</v>
      </c>
      <c r="AM38" s="212">
        <v>109.25830000000001</v>
      </c>
      <c r="AN38" s="214"/>
      <c r="AO38" s="8" t="s">
        <v>21</v>
      </c>
      <c r="AP38" s="5" t="s">
        <v>24</v>
      </c>
      <c r="AQ38" s="212">
        <v>2090.8000000000002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4009.59</v>
      </c>
      <c r="C39" s="11" t="s">
        <v>21</v>
      </c>
      <c r="D39" s="9" t="s">
        <v>71</v>
      </c>
      <c r="E39" s="10">
        <v>3590</v>
      </c>
      <c r="F39" s="12" t="s">
        <v>21</v>
      </c>
      <c r="G39" s="98"/>
      <c r="H39" s="101" t="s">
        <v>25</v>
      </c>
      <c r="I39" s="102"/>
      <c r="J39" s="103">
        <v>22.17</v>
      </c>
      <c r="K39" s="104" t="s">
        <v>62</v>
      </c>
      <c r="L39" s="105">
        <v>130.041666666677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35.94</v>
      </c>
      <c r="Z39" s="102" t="s">
        <v>62</v>
      </c>
      <c r="AA39" s="108">
        <v>130.458333333344</v>
      </c>
      <c r="AB39" s="106" t="s">
        <v>25</v>
      </c>
      <c r="AC39" s="109"/>
      <c r="AD39" s="103">
        <v>14.74</v>
      </c>
      <c r="AE39" s="104" t="s">
        <v>72</v>
      </c>
      <c r="AF39" s="108">
        <v>0.62152777777777779</v>
      </c>
      <c r="AG39" s="106" t="s">
        <v>25</v>
      </c>
      <c r="AH39" s="102"/>
      <c r="AI39" s="103">
        <v>63.08</v>
      </c>
      <c r="AJ39" s="102" t="s">
        <v>77</v>
      </c>
      <c r="AK39" s="107">
        <v>130.291666666677</v>
      </c>
      <c r="AL39" s="101" t="s">
        <v>25</v>
      </c>
      <c r="AM39" s="102">
        <v>17.5</v>
      </c>
      <c r="AN39" s="103" t="s">
        <v>77</v>
      </c>
      <c r="AO39" s="111">
        <v>130.458333333344</v>
      </c>
      <c r="AP39" s="106" t="s">
        <v>25</v>
      </c>
      <c r="AQ39" s="102">
        <v>92.47</v>
      </c>
      <c r="AR39" s="104"/>
      <c r="AS39" s="107">
        <v>130.75000000001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555.46999999999991</v>
      </c>
      <c r="F42" s="44" t="s">
        <v>69</v>
      </c>
      <c r="G42" s="47">
        <v>130.791666666677</v>
      </c>
    </row>
    <row r="43" spans="1:45" ht="32.25" customHeight="1" thickBot="1" x14ac:dyDescent="0.3">
      <c r="A43" s="169" t="s">
        <v>70</v>
      </c>
      <c r="B43" s="170"/>
      <c r="C43" s="170"/>
      <c r="D43" s="171"/>
      <c r="E43" s="77" t="s">
        <v>75</v>
      </c>
      <c r="F43" s="78"/>
      <c r="G43" s="79">
        <v>61.04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 t="s">
        <v>76</v>
      </c>
      <c r="F44" s="78"/>
      <c r="G44" s="79">
        <v>90.02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274.39</v>
      </c>
      <c r="F45" s="83" t="s">
        <v>72</v>
      </c>
      <c r="G45" s="48">
        <v>130.916666666677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288.76</v>
      </c>
      <c r="F46" s="80" t="s">
        <v>72</v>
      </c>
      <c r="G46" s="60">
        <v>130.791666666677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11 MAI 23 </vt:lpstr>
      <vt:lpstr>'11 MAI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2023-05-12T06:05:36Z</dcterms:modified>
</cp:coreProperties>
</file>