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37C1D9A3-D664-47F5-AC1C-15A9C6922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 AVR 23 " sheetId="3" r:id="rId1"/>
  </sheets>
  <definedNames>
    <definedName name="_xlnm.Print_Area" localSheetId="0">'13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<sst xmlns="http://schemas.openxmlformats.org/spreadsheetml/2006/main" count="140" uniqueCount="108">
  <si>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</si>
  <si>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</si>
  <si>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</si>
  <si>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</si>
  <si>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</si>
  <si>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</si>
  <si>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</si>
  <si>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</si>
  <si>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</si>
  <si>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</si>
  <si>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</si>
  <si>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</si>
  <si>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</si>
  <si>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</si>
  <si>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</si>
  <si>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</si>
  <si>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</si>
  <si>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</si>
  <si>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</si>
  <si>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</si>
  <si>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</si>
  <si>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</si>
  <si>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</si>
  <si>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</si>
  <si>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</si>
  <si>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</si>
  <si>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</si>
  <si>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</si>
  <si>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</si>
  <si>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</si>
  <si>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</si>
  <si>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</si>
  <si>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</si>
  <si>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</si>
  <si>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</si>
  <si>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</si>
  <si>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</si>
  <si>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</si>
  <si>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</si>
  <si>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</si>
  <si>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</si>
  <si>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</si>
  <si>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</si>
  <si>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</si>
  <si>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</si>
  <si>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</si>
  <si>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</si>
  <si>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</si>
  <si>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</si>
  <si>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</si>
  <si>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</si>
  <si>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</si>
  <si>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</si>
  <si>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</si>
  <si>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</si>
  <si>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</si>
  <si>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</si>
  <si>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</si>
  <si>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</si>
  <si>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</si>
  <si>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</si>
  <si>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</si>
  <si>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</si>
  <si>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</si>
  <si>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</si>
  <si>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</si>
  <si>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</si>
  <si>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</si>
  <si>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</si>
  <si>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</si>
  <si>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</si>
  <si>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</si>
  <si>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</si>
  <si>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</si>
  <si>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</si>
  <si>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</si>
  <si>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</si>
  <si>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</si>
  <si>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</si>
  <si>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</si>
  <si>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</si>
  <si>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</si>
  <si>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</si>
  <si>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</si>
  <si>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</si>
  <si>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</si>
  <si>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</si>
  <si>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</si>
  <si>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</si>
  <si>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</si>
  <si>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</si>
  <si>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</si>
  <si>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</si>
  <si>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</si>
  <si>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</si>
  <si>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</si>
  <si>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</si>
  <si>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</si>
  <si>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</si>
  <si>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</si>
  <si>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</si>
  <si>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</si>
  <si>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</si>
  <si>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</si>
  <si>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</si>
  <si>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DOSSA</t>
  </si>
  <si>
    <t>TETE et TAGBA</t>
  </si>
  <si>
    <t>TAGBA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</si>
</sst>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6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10" fillId="5" borderId="72" xfId="1" applyFont="1" applyFill="1" applyBorder="1" applyAlignment="1">
      <alignment horizontal="center" vertical="center"/>
    </xf>
    <xf numFmtId="0" fontId="10" fillId="5" borderId="73" xfId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'13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'!$B$9:$B$32</c:f>
              <c:numCache>
                <c:formatCode>General</c:formatCode>
                <c:ptCount val="24"/>
                <c:pt idx="0">
                  <c:v>104.25999999999999</c:v>
                </c:pt>
                <c:pt idx="1">
                  <c:v>112.75</c:v>
                </c:pt>
                <c:pt idx="2">
                  <c:v>114.69</c:v>
                </c:pt>
                <c:pt idx="3">
                  <c:v>110.7</c:v>
                </c:pt>
                <c:pt idx="4">
                  <c:v>107.69999999999999</c:v>
                </c:pt>
                <c:pt idx="5">
                  <c:v>101.67</c:v>
                </c:pt>
                <c:pt idx="6">
                  <c:v>98.12</c:v>
                </c:pt>
                <c:pt idx="7">
                  <c:v>112.87</c:v>
                </c:pt>
                <c:pt idx="8">
                  <c:v>142.17000000000002</c:v>
                </c:pt>
                <c:pt idx="9">
                  <c:v>138.44</c:v>
                </c:pt>
                <c:pt idx="10">
                  <c:v>138.54</c:v>
                </c:pt>
                <c:pt idx="11">
                  <c:v>136.19999999999999</c:v>
                </c:pt>
                <c:pt idx="12">
                  <c:v>134.66</c:v>
                </c:pt>
                <c:pt idx="13">
                  <c:v>133.5</c:v>
                </c:pt>
                <c:pt idx="14">
                  <c:v>140.35</c:v>
                </c:pt>
                <c:pt idx="15">
                  <c:v>141.39000000000001</c:v>
                </c:pt>
                <c:pt idx="16">
                  <c:v>140.79</c:v>
                </c:pt>
                <c:pt idx="17">
                  <c:v>111.95</c:v>
                </c:pt>
                <c:pt idx="18">
                  <c:v>137.92000000000002</c:v>
                </c:pt>
                <c:pt idx="19">
                  <c:v>131.08000000000001</c:v>
                </c:pt>
                <c:pt idx="20">
                  <c:v>132.34</c:v>
                </c:pt>
                <c:pt idx="21">
                  <c:v>124.65</c:v>
                </c:pt>
                <c:pt idx="22">
                  <c:v>126.32</c:v>
                </c:pt>
                <c:pt idx="23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'13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'!$C$9:$C$32</c:f>
              <c:numCache>
                <c:formatCode>General</c:formatCode>
                <c:ptCount val="24"/>
                <c:pt idx="0">
                  <c:v>19.183683029605994</c:v>
                </c:pt>
                <c:pt idx="1">
                  <c:v>17.349514397265981</c:v>
                </c:pt>
                <c:pt idx="2">
                  <c:v>16.766777578365719</c:v>
                </c:pt>
                <c:pt idx="3">
                  <c:v>16.863692455181429</c:v>
                </c:pt>
                <c:pt idx="4">
                  <c:v>17.349197350133505</c:v>
                </c:pt>
                <c:pt idx="5">
                  <c:v>18.883592791925938</c:v>
                </c:pt>
                <c:pt idx="6">
                  <c:v>19.883826893692593</c:v>
                </c:pt>
                <c:pt idx="7">
                  <c:v>20.564944307001856</c:v>
                </c:pt>
                <c:pt idx="8">
                  <c:v>22.091409935138859</c:v>
                </c:pt>
                <c:pt idx="9">
                  <c:v>22.577494727344387</c:v>
                </c:pt>
                <c:pt idx="10">
                  <c:v>14.718136511088186</c:v>
                </c:pt>
                <c:pt idx="11">
                  <c:v>18.710854915713263</c:v>
                </c:pt>
                <c:pt idx="12">
                  <c:v>19.701690605105718</c:v>
                </c:pt>
                <c:pt idx="13">
                  <c:v>20.4302527603664</c:v>
                </c:pt>
                <c:pt idx="14">
                  <c:v>19.750516590408807</c:v>
                </c:pt>
                <c:pt idx="15">
                  <c:v>20.760954765768673</c:v>
                </c:pt>
                <c:pt idx="16">
                  <c:v>20.566273948854544</c:v>
                </c:pt>
                <c:pt idx="17">
                  <c:v>22.750564418221003</c:v>
                </c:pt>
                <c:pt idx="18">
                  <c:v>25.501720998562813</c:v>
                </c:pt>
                <c:pt idx="19">
                  <c:v>25.977203866061256</c:v>
                </c:pt>
                <c:pt idx="20">
                  <c:v>24.22868144838062</c:v>
                </c:pt>
                <c:pt idx="21">
                  <c:v>23.0138101102383</c:v>
                </c:pt>
                <c:pt idx="22">
                  <c:v>22.518506700594003</c:v>
                </c:pt>
                <c:pt idx="23">
                  <c:v>21.002908194594809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'13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'!$D$9:$D$32</c:f>
              <c:numCache>
                <c:formatCode>0.00</c:formatCode>
                <c:ptCount val="24"/>
                <c:pt idx="0">
                  <c:v>79.764407159483156</c:v>
                </c:pt>
                <c:pt idx="1">
                  <c:v>90.544870026448649</c:v>
                </c:pt>
                <c:pt idx="2">
                  <c:v>93.013287515191337</c:v>
                </c:pt>
                <c:pt idx="3">
                  <c:v>89.033331304638736</c:v>
                </c:pt>
                <c:pt idx="4">
                  <c:v>85.635745267056421</c:v>
                </c:pt>
                <c:pt idx="5">
                  <c:v>78.230107647718654</c:v>
                </c:pt>
                <c:pt idx="6">
                  <c:v>73.777592126724429</c:v>
                </c:pt>
                <c:pt idx="7">
                  <c:v>87.434600301225998</c:v>
                </c:pt>
                <c:pt idx="8">
                  <c:v>114.67082065863121</c:v>
                </c:pt>
                <c:pt idx="9">
                  <c:v>110.2990573805958</c:v>
                </c:pt>
                <c:pt idx="10">
                  <c:v>118.24469572616643</c:v>
                </c:pt>
                <c:pt idx="11">
                  <c:v>111.98001667380478</c:v>
                </c:pt>
                <c:pt idx="12">
                  <c:v>109.49146057363275</c:v>
                </c:pt>
                <c:pt idx="13">
                  <c:v>107.62781817321022</c:v>
                </c:pt>
                <c:pt idx="14">
                  <c:v>115.00075584875012</c:v>
                </c:pt>
                <c:pt idx="15">
                  <c:v>114.98803806476914</c:v>
                </c:pt>
                <c:pt idx="16">
                  <c:v>114.77507705105816</c:v>
                </c:pt>
                <c:pt idx="17">
                  <c:v>84.354459872490438</c:v>
                </c:pt>
                <c:pt idx="18">
                  <c:v>106.84139123605925</c:v>
                </c:pt>
                <c:pt idx="19">
                  <c:v>99.739546278223543</c:v>
                </c:pt>
                <c:pt idx="20">
                  <c:v>102.69542922655891</c:v>
                </c:pt>
                <c:pt idx="21">
                  <c:v>96.436178318770317</c:v>
                </c:pt>
                <c:pt idx="22">
                  <c:v>98.544362340969002</c:v>
                </c:pt>
                <c:pt idx="23">
                  <c:v>98.291200298103902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'13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'!$E$9:$E$32</c:f>
              <c:numCache>
                <c:formatCode>0.00</c:formatCode>
                <c:ptCount val="24"/>
                <c:pt idx="0">
                  <c:v>5.3119098109108647</c:v>
                </c:pt>
                <c:pt idx="1">
                  <c:v>4.8556155762853805</c:v>
                </c:pt>
                <c:pt idx="2">
                  <c:v>4.9099349064429489</c:v>
                </c:pt>
                <c:pt idx="3">
                  <c:v>4.8029762401798521</c:v>
                </c:pt>
                <c:pt idx="4">
                  <c:v>4.7150573828100804</c:v>
                </c:pt>
                <c:pt idx="5">
                  <c:v>4.5562995603554057</c:v>
                </c:pt>
                <c:pt idx="6">
                  <c:v>4.458580979582969</c:v>
                </c:pt>
                <c:pt idx="7">
                  <c:v>4.8704553917721469</c:v>
                </c:pt>
                <c:pt idx="8">
                  <c:v>5.4077694062299386</c:v>
                </c:pt>
                <c:pt idx="9">
                  <c:v>5.563447892059834</c:v>
                </c:pt>
                <c:pt idx="10">
                  <c:v>5.5771677627453826</c:v>
                </c:pt>
                <c:pt idx="11">
                  <c:v>5.5091284104819422</c:v>
                </c:pt>
                <c:pt idx="12">
                  <c:v>5.4668488212615287</c:v>
                </c:pt>
                <c:pt idx="13">
                  <c:v>5.441929066423377</c:v>
                </c:pt>
                <c:pt idx="14">
                  <c:v>5.5987275608410769</c:v>
                </c:pt>
                <c:pt idx="15">
                  <c:v>5.6410071694622062</c:v>
                </c:pt>
                <c:pt idx="16">
                  <c:v>5.4486490000873076</c:v>
                </c:pt>
                <c:pt idx="17">
                  <c:v>4.8449757092885832</c:v>
                </c:pt>
                <c:pt idx="18">
                  <c:v>5.5768877653779683</c:v>
                </c:pt>
                <c:pt idx="19">
                  <c:v>5.3632498557152317</c:v>
                </c:pt>
                <c:pt idx="20">
                  <c:v>5.415889325060455</c:v>
                </c:pt>
                <c:pt idx="21">
                  <c:v>5.2000115709913999</c:v>
                </c:pt>
                <c:pt idx="22">
                  <c:v>5.2571309584369956</c:v>
                </c:pt>
                <c:pt idx="23">
                  <c:v>5.205891507301267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'13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'13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'13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'!$AK$9:$AK$32</c:f>
              <c:numCache>
                <c:formatCode>0.00</c:formatCode>
                <c:ptCount val="24"/>
                <c:pt idx="0">
                  <c:v>19.183683029605994</c:v>
                </c:pt>
                <c:pt idx="1">
                  <c:v>17.349514397265981</c:v>
                </c:pt>
                <c:pt idx="2">
                  <c:v>16.766777578365719</c:v>
                </c:pt>
                <c:pt idx="3">
                  <c:v>16.863692455181429</c:v>
                </c:pt>
                <c:pt idx="4">
                  <c:v>17.349197350133505</c:v>
                </c:pt>
                <c:pt idx="5">
                  <c:v>18.883592791925938</c:v>
                </c:pt>
                <c:pt idx="6">
                  <c:v>19.883826893692593</c:v>
                </c:pt>
                <c:pt idx="7">
                  <c:v>20.564944307001856</c:v>
                </c:pt>
                <c:pt idx="8">
                  <c:v>22.091409935138859</c:v>
                </c:pt>
                <c:pt idx="9">
                  <c:v>22.577494727344387</c:v>
                </c:pt>
                <c:pt idx="10">
                  <c:v>14.718136511088186</c:v>
                </c:pt>
                <c:pt idx="11">
                  <c:v>18.710854915713263</c:v>
                </c:pt>
                <c:pt idx="12">
                  <c:v>19.701690605105718</c:v>
                </c:pt>
                <c:pt idx="13">
                  <c:v>20.4302527603664</c:v>
                </c:pt>
                <c:pt idx="14">
                  <c:v>19.750516590408807</c:v>
                </c:pt>
                <c:pt idx="15">
                  <c:v>20.760954765768673</c:v>
                </c:pt>
                <c:pt idx="16">
                  <c:v>20.566273948854544</c:v>
                </c:pt>
                <c:pt idx="17">
                  <c:v>22.750564418221003</c:v>
                </c:pt>
                <c:pt idx="18">
                  <c:v>25.501720998562813</c:v>
                </c:pt>
                <c:pt idx="19">
                  <c:v>25.977203866061256</c:v>
                </c:pt>
                <c:pt idx="20">
                  <c:v>24.22868144838062</c:v>
                </c:pt>
                <c:pt idx="21">
                  <c:v>23.0138101102383</c:v>
                </c:pt>
                <c:pt idx="22">
                  <c:v>22.518506700594003</c:v>
                </c:pt>
                <c:pt idx="23">
                  <c:v>21.002908194594809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'13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'!$AM$9:$AM$32</c:f>
              <c:numCache>
                <c:formatCode>0.00</c:formatCode>
                <c:ptCount val="24"/>
                <c:pt idx="0">
                  <c:v>160.75440715948315</c:v>
                </c:pt>
                <c:pt idx="1">
                  <c:v>147.67487002644864</c:v>
                </c:pt>
                <c:pt idx="2">
                  <c:v>150.14328751519133</c:v>
                </c:pt>
                <c:pt idx="3">
                  <c:v>146.33333130463873</c:v>
                </c:pt>
                <c:pt idx="4">
                  <c:v>142.79574526705642</c:v>
                </c:pt>
                <c:pt idx="5">
                  <c:v>135.75010764771866</c:v>
                </c:pt>
                <c:pt idx="6">
                  <c:v>131.35759212672443</c:v>
                </c:pt>
                <c:pt idx="7">
                  <c:v>144.97460030122599</c:v>
                </c:pt>
                <c:pt idx="8">
                  <c:v>162.10082065863122</c:v>
                </c:pt>
                <c:pt idx="9">
                  <c:v>167.0190573805958</c:v>
                </c:pt>
                <c:pt idx="10">
                  <c:v>175.35469572616643</c:v>
                </c:pt>
                <c:pt idx="11">
                  <c:v>169.00001667380479</c:v>
                </c:pt>
                <c:pt idx="12">
                  <c:v>166.54146057363275</c:v>
                </c:pt>
                <c:pt idx="13">
                  <c:v>164.94781817321021</c:v>
                </c:pt>
                <c:pt idx="14">
                  <c:v>171.07075584875011</c:v>
                </c:pt>
                <c:pt idx="15">
                  <c:v>171.52803806476913</c:v>
                </c:pt>
                <c:pt idx="16">
                  <c:v>165.04507705105817</c:v>
                </c:pt>
                <c:pt idx="17">
                  <c:v>141.90445987249043</c:v>
                </c:pt>
                <c:pt idx="18">
                  <c:v>164.56139123605925</c:v>
                </c:pt>
                <c:pt idx="19">
                  <c:v>156.66954627822355</c:v>
                </c:pt>
                <c:pt idx="20">
                  <c:v>160.24542922655891</c:v>
                </c:pt>
                <c:pt idx="21">
                  <c:v>153.96617831877032</c:v>
                </c:pt>
                <c:pt idx="22">
                  <c:v>156.44436234096901</c:v>
                </c:pt>
                <c:pt idx="23">
                  <c:v>156.1812002981039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'13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'!$F$9:$F$32</c:f>
              <c:numCache>
                <c:formatCode>General</c:formatCode>
                <c:ptCount val="24"/>
                <c:pt idx="0">
                  <c:v>226.28</c:v>
                </c:pt>
                <c:pt idx="1">
                  <c:v>261.62</c:v>
                </c:pt>
                <c:pt idx="2">
                  <c:v>259.58999999999997</c:v>
                </c:pt>
                <c:pt idx="3">
                  <c:v>258.52999999999997</c:v>
                </c:pt>
                <c:pt idx="4">
                  <c:v>252.57</c:v>
                </c:pt>
                <c:pt idx="5">
                  <c:v>241.56</c:v>
                </c:pt>
                <c:pt idx="6">
                  <c:v>234.96</c:v>
                </c:pt>
                <c:pt idx="7">
                  <c:v>241.63</c:v>
                </c:pt>
                <c:pt idx="8">
                  <c:v>235.03</c:v>
                </c:pt>
                <c:pt idx="9">
                  <c:v>244.02</c:v>
                </c:pt>
                <c:pt idx="10">
                  <c:v>227.76</c:v>
                </c:pt>
                <c:pt idx="11">
                  <c:v>225.09</c:v>
                </c:pt>
                <c:pt idx="12">
                  <c:v>228.53</c:v>
                </c:pt>
                <c:pt idx="13">
                  <c:v>246.17</c:v>
                </c:pt>
                <c:pt idx="14">
                  <c:v>252.18</c:v>
                </c:pt>
                <c:pt idx="15">
                  <c:v>284.79000000000002</c:v>
                </c:pt>
                <c:pt idx="16">
                  <c:v>271.27</c:v>
                </c:pt>
                <c:pt idx="17">
                  <c:v>249.99</c:v>
                </c:pt>
                <c:pt idx="18">
                  <c:v>285.92</c:v>
                </c:pt>
                <c:pt idx="19">
                  <c:v>282.68</c:v>
                </c:pt>
                <c:pt idx="20">
                  <c:v>285.38</c:v>
                </c:pt>
                <c:pt idx="21">
                  <c:v>293.77</c:v>
                </c:pt>
                <c:pt idx="22">
                  <c:v>288.25</c:v>
                </c:pt>
                <c:pt idx="23">
                  <c:v>274.76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'13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'!$G$9:$G$32</c:f>
              <c:numCache>
                <c:formatCode>0.00</c:formatCode>
                <c:ptCount val="24"/>
                <c:pt idx="0">
                  <c:v>137.11745750533376</c:v>
                </c:pt>
                <c:pt idx="1">
                  <c:v>165.17959325223768</c:v>
                </c:pt>
                <c:pt idx="2">
                  <c:v>163.84548736499744</c:v>
                </c:pt>
                <c:pt idx="3">
                  <c:v>163.86623227814579</c:v>
                </c:pt>
                <c:pt idx="4">
                  <c:v>158.72243171297202</c:v>
                </c:pt>
                <c:pt idx="5">
                  <c:v>147.08228300287078</c:v>
                </c:pt>
                <c:pt idx="6">
                  <c:v>149.56136455119042</c:v>
                </c:pt>
                <c:pt idx="7">
                  <c:v>170.05119482296084</c:v>
                </c:pt>
                <c:pt idx="8">
                  <c:v>170.59016373382812</c:v>
                </c:pt>
                <c:pt idx="9">
                  <c:v>175.84421090534923</c:v>
                </c:pt>
                <c:pt idx="10">
                  <c:v>165.54172669131827</c:v>
                </c:pt>
                <c:pt idx="11">
                  <c:v>165.57006662115077</c:v>
                </c:pt>
                <c:pt idx="12">
                  <c:v>163.55362608514707</c:v>
                </c:pt>
                <c:pt idx="13">
                  <c:v>179.91072149144861</c:v>
                </c:pt>
                <c:pt idx="14">
                  <c:v>181.11749512717756</c:v>
                </c:pt>
                <c:pt idx="15">
                  <c:v>186.64579382026668</c:v>
                </c:pt>
                <c:pt idx="16">
                  <c:v>169.30925623514779</c:v>
                </c:pt>
                <c:pt idx="17">
                  <c:v>175.04216811231515</c:v>
                </c:pt>
                <c:pt idx="18">
                  <c:v>198.10865762839282</c:v>
                </c:pt>
                <c:pt idx="19">
                  <c:v>193.47470043082748</c:v>
                </c:pt>
                <c:pt idx="20">
                  <c:v>195.029840648088</c:v>
                </c:pt>
                <c:pt idx="21">
                  <c:v>191.22233364501881</c:v>
                </c:pt>
                <c:pt idx="22">
                  <c:v>182.48524733479493</c:v>
                </c:pt>
                <c:pt idx="23">
                  <c:v>174.6333827156931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'13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'!$H$9:$H$32</c:f>
              <c:numCache>
                <c:formatCode>0.00</c:formatCode>
                <c:ptCount val="24"/>
                <c:pt idx="0">
                  <c:v>77.365182533965339</c:v>
                </c:pt>
                <c:pt idx="1">
                  <c:v>83.269543044721118</c:v>
                </c:pt>
                <c:pt idx="2">
                  <c:v>84.051386125802395</c:v>
                </c:pt>
                <c:pt idx="3">
                  <c:v>82.994579691382896</c:v>
                </c:pt>
                <c:pt idx="4">
                  <c:v>82.396486090603219</c:v>
                </c:pt>
                <c:pt idx="5">
                  <c:v>83.415728080449554</c:v>
                </c:pt>
                <c:pt idx="6">
                  <c:v>74.377683599101573</c:v>
                </c:pt>
                <c:pt idx="7">
                  <c:v>59.822982621538856</c:v>
                </c:pt>
                <c:pt idx="8">
                  <c:v>52.274398498450324</c:v>
                </c:pt>
                <c:pt idx="9">
                  <c:v>55.583635368068606</c:v>
                </c:pt>
                <c:pt idx="10">
                  <c:v>50.189627458406264</c:v>
                </c:pt>
                <c:pt idx="11">
                  <c:v>47.357535433569758</c:v>
                </c:pt>
                <c:pt idx="12">
                  <c:v>52.680983652372518</c:v>
                </c:pt>
                <c:pt idx="13">
                  <c:v>53.696003208483361</c:v>
                </c:pt>
                <c:pt idx="14">
                  <c:v>58.819551601849277</c:v>
                </c:pt>
                <c:pt idx="15">
                  <c:v>85.088856704354981</c:v>
                </c:pt>
                <c:pt idx="16">
                  <c:v>89.587457922580484</c:v>
                </c:pt>
                <c:pt idx="17">
                  <c:v>63.428354193728275</c:v>
                </c:pt>
                <c:pt idx="18">
                  <c:v>75.033378592585308</c:v>
                </c:pt>
                <c:pt idx="19">
                  <c:v>76.569068229826328</c:v>
                </c:pt>
                <c:pt idx="20">
                  <c:v>77.626532695098433</c:v>
                </c:pt>
                <c:pt idx="21">
                  <c:v>89.521955381422188</c:v>
                </c:pt>
                <c:pt idx="22">
                  <c:v>92.89217383698815</c:v>
                </c:pt>
                <c:pt idx="23">
                  <c:v>87.766630691464982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'13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'!$I$9:$I$32</c:f>
              <c:numCache>
                <c:formatCode>0.00</c:formatCode>
                <c:ptCount val="24"/>
                <c:pt idx="0">
                  <c:v>11.79735996070089</c:v>
                </c:pt>
                <c:pt idx="1">
                  <c:v>13.170863703041233</c:v>
                </c:pt>
                <c:pt idx="2">
                  <c:v>11.693126509200125</c:v>
                </c:pt>
                <c:pt idx="3">
                  <c:v>11.669188030471288</c:v>
                </c:pt>
                <c:pt idx="4">
                  <c:v>11.451082196424762</c:v>
                </c:pt>
                <c:pt idx="5">
                  <c:v>11.061988916679708</c:v>
                </c:pt>
                <c:pt idx="6">
                  <c:v>11.020951849708025</c:v>
                </c:pt>
                <c:pt idx="7">
                  <c:v>11.7558225555003</c:v>
                </c:pt>
                <c:pt idx="8">
                  <c:v>12.16543776772154</c:v>
                </c:pt>
                <c:pt idx="9">
                  <c:v>12.592153726582195</c:v>
                </c:pt>
                <c:pt idx="10">
                  <c:v>12.028645850275508</c:v>
                </c:pt>
                <c:pt idx="11">
                  <c:v>12.162397945279521</c:v>
                </c:pt>
                <c:pt idx="12">
                  <c:v>12.295390262480465</c:v>
                </c:pt>
                <c:pt idx="13">
                  <c:v>12.563275300068041</c:v>
                </c:pt>
                <c:pt idx="14">
                  <c:v>12.242953270973215</c:v>
                </c:pt>
                <c:pt idx="15">
                  <c:v>13.055349475378376</c:v>
                </c:pt>
                <c:pt idx="16">
                  <c:v>12.373285842271697</c:v>
                </c:pt>
                <c:pt idx="17">
                  <c:v>11.519477693956572</c:v>
                </c:pt>
                <c:pt idx="18">
                  <c:v>12.777963779021901</c:v>
                </c:pt>
                <c:pt idx="19">
                  <c:v>12.636231339346194</c:v>
                </c:pt>
                <c:pt idx="20">
                  <c:v>12.723626656813634</c:v>
                </c:pt>
                <c:pt idx="21">
                  <c:v>13.025710973558956</c:v>
                </c:pt>
                <c:pt idx="22">
                  <c:v>12.8725788282169</c:v>
                </c:pt>
                <c:pt idx="23">
                  <c:v>12.359986592841905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'13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'!$AD$9:$AD$32</c:f>
              <c:numCache>
                <c:formatCode>0.00</c:formatCode>
                <c:ptCount val="24"/>
                <c:pt idx="0">
                  <c:v>73</c:v>
                </c:pt>
                <c:pt idx="1">
                  <c:v>73.13</c:v>
                </c:pt>
                <c:pt idx="2">
                  <c:v>36.270000000000003</c:v>
                </c:pt>
                <c:pt idx="3">
                  <c:v>36.700000000000003</c:v>
                </c:pt>
                <c:pt idx="4">
                  <c:v>36.92</c:v>
                </c:pt>
                <c:pt idx="5">
                  <c:v>37.36</c:v>
                </c:pt>
                <c:pt idx="6">
                  <c:v>41.66</c:v>
                </c:pt>
                <c:pt idx="7">
                  <c:v>45.77</c:v>
                </c:pt>
                <c:pt idx="8">
                  <c:v>51.4</c:v>
                </c:pt>
                <c:pt idx="9">
                  <c:v>52.930000000000007</c:v>
                </c:pt>
                <c:pt idx="10">
                  <c:v>49.739999999999995</c:v>
                </c:pt>
                <c:pt idx="11">
                  <c:v>55.69</c:v>
                </c:pt>
                <c:pt idx="12">
                  <c:v>54.55</c:v>
                </c:pt>
                <c:pt idx="13">
                  <c:v>43.81</c:v>
                </c:pt>
                <c:pt idx="14">
                  <c:v>51.22</c:v>
                </c:pt>
                <c:pt idx="15">
                  <c:v>43.38</c:v>
                </c:pt>
                <c:pt idx="16">
                  <c:v>40.43</c:v>
                </c:pt>
                <c:pt idx="17">
                  <c:v>41.3</c:v>
                </c:pt>
                <c:pt idx="18">
                  <c:v>38.49</c:v>
                </c:pt>
                <c:pt idx="19">
                  <c:v>38</c:v>
                </c:pt>
                <c:pt idx="20">
                  <c:v>37.6</c:v>
                </c:pt>
                <c:pt idx="21">
                  <c:v>37.159999999999997</c:v>
                </c:pt>
                <c:pt idx="22">
                  <c:v>38.65</c:v>
                </c:pt>
                <c:pt idx="23">
                  <c:v>38.65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'13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'13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'13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'13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'13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'13 AVR 23 '!$AJ$9:$AJ$32</c:f>
              <c:numCache>
                <c:formatCode>0.00</c:formatCode>
                <c:ptCount val="24"/>
                <c:pt idx="0">
                  <c:v>210.11745750533376</c:v>
                </c:pt>
                <c:pt idx="1">
                  <c:v>238.30959325223768</c:v>
                </c:pt>
                <c:pt idx="2">
                  <c:v>200.11548736499745</c:v>
                </c:pt>
                <c:pt idx="3">
                  <c:v>200.56623227814578</c:v>
                </c:pt>
                <c:pt idx="4">
                  <c:v>195.64243171297204</c:v>
                </c:pt>
                <c:pt idx="5">
                  <c:v>184.44228300287077</c:v>
                </c:pt>
                <c:pt idx="6">
                  <c:v>191.22136455119042</c:v>
                </c:pt>
                <c:pt idx="7">
                  <c:v>215.82119482296085</c:v>
                </c:pt>
                <c:pt idx="8">
                  <c:v>221.99016373382813</c:v>
                </c:pt>
                <c:pt idx="9">
                  <c:v>228.77421090534924</c:v>
                </c:pt>
                <c:pt idx="10">
                  <c:v>215.28172669131826</c:v>
                </c:pt>
                <c:pt idx="11">
                  <c:v>221.26006662115077</c:v>
                </c:pt>
                <c:pt idx="12">
                  <c:v>218.10362608514708</c:v>
                </c:pt>
                <c:pt idx="13">
                  <c:v>223.72072149144861</c:v>
                </c:pt>
                <c:pt idx="14">
                  <c:v>232.33749512717756</c:v>
                </c:pt>
                <c:pt idx="15">
                  <c:v>230.02579382026667</c:v>
                </c:pt>
                <c:pt idx="16">
                  <c:v>209.73925623514779</c:v>
                </c:pt>
                <c:pt idx="17">
                  <c:v>216.34216811231516</c:v>
                </c:pt>
                <c:pt idx="18">
                  <c:v>236.59865762839283</c:v>
                </c:pt>
                <c:pt idx="19">
                  <c:v>231.47470043082748</c:v>
                </c:pt>
                <c:pt idx="20">
                  <c:v>232.62984064808799</c:v>
                </c:pt>
                <c:pt idx="21">
                  <c:v>228.3823336450188</c:v>
                </c:pt>
                <c:pt idx="22">
                  <c:v>221.13524733479494</c:v>
                </c:pt>
                <c:pt idx="23">
                  <c:v>213.28338271569311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'13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'13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'13 AVR 23 '!$AL$9:$AL$32</c:f>
              <c:numCache>
                <c:formatCode>0.00</c:formatCode>
                <c:ptCount val="24"/>
                <c:pt idx="0">
                  <c:v>77.365182533965339</c:v>
                </c:pt>
                <c:pt idx="1">
                  <c:v>83.269543044721118</c:v>
                </c:pt>
                <c:pt idx="2">
                  <c:v>84.051386125802395</c:v>
                </c:pt>
                <c:pt idx="3">
                  <c:v>82.994579691382896</c:v>
                </c:pt>
                <c:pt idx="4">
                  <c:v>82.396486090603219</c:v>
                </c:pt>
                <c:pt idx="5">
                  <c:v>83.745728080449553</c:v>
                </c:pt>
                <c:pt idx="6">
                  <c:v>75.92768359910157</c:v>
                </c:pt>
                <c:pt idx="7">
                  <c:v>69.932982621538855</c:v>
                </c:pt>
                <c:pt idx="8">
                  <c:v>74.134398498450324</c:v>
                </c:pt>
                <c:pt idx="9">
                  <c:v>78.153635368068606</c:v>
                </c:pt>
                <c:pt idx="10">
                  <c:v>77.379627458406262</c:v>
                </c:pt>
                <c:pt idx="11">
                  <c:v>74.787535433569758</c:v>
                </c:pt>
                <c:pt idx="12">
                  <c:v>81.310983652372514</c:v>
                </c:pt>
                <c:pt idx="13">
                  <c:v>82.476003208483363</c:v>
                </c:pt>
                <c:pt idx="14">
                  <c:v>65.749551601849276</c:v>
                </c:pt>
                <c:pt idx="15">
                  <c:v>88.628856704354988</c:v>
                </c:pt>
                <c:pt idx="16">
                  <c:v>91.647457922580486</c:v>
                </c:pt>
                <c:pt idx="17">
                  <c:v>63.428354193728275</c:v>
                </c:pt>
                <c:pt idx="18">
                  <c:v>75.033378592585308</c:v>
                </c:pt>
                <c:pt idx="19">
                  <c:v>76.569068229826328</c:v>
                </c:pt>
                <c:pt idx="20">
                  <c:v>77.626532695098433</c:v>
                </c:pt>
                <c:pt idx="21">
                  <c:v>89.521955381422188</c:v>
                </c:pt>
                <c:pt idx="22">
                  <c:v>92.89217383698815</c:v>
                </c:pt>
                <c:pt idx="23">
                  <c:v>87.766630691464982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14" zoomScale="85" zoomScaleNormal="85" zoomScaleSheetLayoutView="85" workbookViewId="0">
      <selection activeCell="AP37" sqref="AP37:AS3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3" t="s">
        <v>102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</row>
    <row r="2" spans="1:54" ht="20.25" x14ac:dyDescent="0.25">
      <c r="A2" s="144">
        <v>45029</v>
      </c>
      <c r="B2" s="144"/>
      <c r="C2" s="144"/>
      <c r="D2" s="144"/>
      <c r="E2" s="144"/>
      <c r="F2" s="144"/>
      <c r="G2" s="144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5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74" t="s">
        <v>90</v>
      </c>
      <c r="AG4" s="175"/>
      <c r="AH4" s="175"/>
      <c r="AI4" s="175"/>
      <c r="AJ4" s="150" t="s">
        <v>103</v>
      </c>
      <c r="AK4" s="151"/>
      <c r="AL4" s="150" t="s">
        <v>104</v>
      </c>
      <c r="AM4" s="151"/>
      <c r="AN4" s="137" t="s">
        <v>68</v>
      </c>
      <c r="AO4" s="138"/>
      <c r="AP4" s="138"/>
      <c r="AQ4" s="138"/>
      <c r="AR4" s="138"/>
      <c r="AS4" s="139"/>
    </row>
    <row r="5" spans="1:54" ht="15.75" customHeight="1" thickBot="1" x14ac:dyDescent="0.3">
      <c r="B5" s="147"/>
      <c r="C5" s="148"/>
      <c r="D5" s="148"/>
      <c r="E5" s="148"/>
      <c r="F5" s="148"/>
      <c r="G5" s="148"/>
      <c r="H5" s="148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76"/>
      <c r="AG5" s="177"/>
      <c r="AH5" s="177"/>
      <c r="AI5" s="177"/>
      <c r="AJ5" s="152"/>
      <c r="AK5" s="153"/>
      <c r="AL5" s="152"/>
      <c r="AM5" s="153"/>
      <c r="AN5" s="140"/>
      <c r="AO5" s="141"/>
      <c r="AP5" s="141"/>
      <c r="AQ5" s="141"/>
      <c r="AR5" s="141"/>
      <c r="AS5" s="142"/>
    </row>
    <row r="6" spans="1:54" ht="18.75" customHeight="1" thickBot="1" x14ac:dyDescent="0.3">
      <c r="B6" s="165" t="s">
        <v>1</v>
      </c>
      <c r="C6" s="166"/>
      <c r="D6" s="166"/>
      <c r="E6" s="166"/>
      <c r="F6" s="166"/>
      <c r="G6" s="166"/>
      <c r="H6" s="166"/>
      <c r="I6" s="167"/>
      <c r="J6" s="165" t="s">
        <v>73</v>
      </c>
      <c r="K6" s="168"/>
      <c r="L6" s="166"/>
      <c r="M6" s="166"/>
      <c r="N6" s="166"/>
      <c r="O6" s="166"/>
      <c r="P6" s="167"/>
      <c r="Q6" s="169"/>
      <c r="R6" s="159" t="s">
        <v>91</v>
      </c>
      <c r="S6" s="160"/>
      <c r="T6" s="160"/>
      <c r="U6" s="160"/>
      <c r="V6" s="160"/>
      <c r="W6" s="160"/>
      <c r="X6" s="160"/>
      <c r="Y6" s="160"/>
      <c r="Z6" s="159" t="s">
        <v>92</v>
      </c>
      <c r="AA6" s="160"/>
      <c r="AB6" s="160"/>
      <c r="AC6" s="160"/>
      <c r="AD6" s="160"/>
      <c r="AE6" s="160"/>
      <c r="AF6" s="161" t="s">
        <v>14</v>
      </c>
      <c r="AG6" s="162"/>
      <c r="AH6" s="170" t="s">
        <v>11</v>
      </c>
      <c r="AI6" s="171"/>
      <c r="AJ6" s="152"/>
      <c r="AK6" s="153"/>
      <c r="AL6" s="152"/>
      <c r="AM6" s="153"/>
      <c r="AN6" s="140"/>
      <c r="AO6" s="141"/>
      <c r="AP6" s="141"/>
      <c r="AQ6" s="141"/>
      <c r="AR6" s="141"/>
      <c r="AS6" s="142"/>
    </row>
    <row r="7" spans="1:54" ht="36.75" customHeight="1" thickBot="1" x14ac:dyDescent="0.3">
      <c r="B7" s="206" t="s">
        <v>12</v>
      </c>
      <c r="C7" s="207"/>
      <c r="D7" s="207"/>
      <c r="E7" s="208"/>
      <c r="F7" s="207" t="s">
        <v>13</v>
      </c>
      <c r="G7" s="207"/>
      <c r="H7" s="207"/>
      <c r="I7" s="209"/>
      <c r="J7" s="181" t="s">
        <v>7</v>
      </c>
      <c r="K7" s="157"/>
      <c r="L7" s="156" t="s">
        <v>8</v>
      </c>
      <c r="M7" s="157"/>
      <c r="N7" s="156" t="s">
        <v>9</v>
      </c>
      <c r="O7" s="157"/>
      <c r="P7" s="156" t="s">
        <v>10</v>
      </c>
      <c r="Q7" s="158"/>
      <c r="R7" s="181" t="s">
        <v>4</v>
      </c>
      <c r="S7" s="182"/>
      <c r="T7" s="182"/>
      <c r="U7" s="182"/>
      <c r="V7" s="182"/>
      <c r="W7" s="182"/>
      <c r="X7" s="156" t="s">
        <v>89</v>
      </c>
      <c r="Y7" s="158"/>
      <c r="Z7" s="181" t="s">
        <v>3</v>
      </c>
      <c r="AA7" s="182"/>
      <c r="AB7" s="182"/>
      <c r="AC7" s="157"/>
      <c r="AD7" s="210" t="s">
        <v>89</v>
      </c>
      <c r="AE7" s="210"/>
      <c r="AF7" s="163"/>
      <c r="AG7" s="164"/>
      <c r="AH7" s="172"/>
      <c r="AI7" s="173"/>
      <c r="AJ7" s="154"/>
      <c r="AK7" s="155"/>
      <c r="AL7" s="154"/>
      <c r="AM7" s="155"/>
      <c r="AN7" s="140"/>
      <c r="AO7" s="141"/>
      <c r="AP7" s="141"/>
      <c r="AQ7" s="141"/>
      <c r="AR7" s="141"/>
      <c r="AS7" s="142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104.25999999999999</v>
      </c>
      <c r="C9" s="51">
        <f t="shared" ref="C9:C32" si="0">AK9-AE9</f>
        <v>19.183683029605994</v>
      </c>
      <c r="D9" s="52">
        <f t="shared" ref="D9:D32" si="1">AM9-Y9</f>
        <v>79.764407159483156</v>
      </c>
      <c r="E9" s="59">
        <f t="shared" ref="E9:E32" si="2">(AG9+AI9)-Q9</f>
        <v>5.3119098109108647</v>
      </c>
      <c r="F9" s="76">
        <v>226.28</v>
      </c>
      <c r="G9" s="52">
        <f t="shared" ref="G9:G32" si="3">AJ9-AD9</f>
        <v>137.11745750533376</v>
      </c>
      <c r="H9" s="52">
        <f t="shared" ref="H9:H32" si="4">AL9-X9</f>
        <v>77.365182533965339</v>
      </c>
      <c r="I9" s="53">
        <f t="shared" ref="I9:I32" si="5">(AH9+AF9)-P9</f>
        <v>11.79735996070089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80.989999999999995</v>
      </c>
      <c r="V9" s="84">
        <v>0</v>
      </c>
      <c r="W9" s="84">
        <v>0</v>
      </c>
      <c r="X9" s="93">
        <f>R9+T9+V9</f>
        <v>0</v>
      </c>
      <c r="Y9" s="94">
        <f>S9+U9+W9</f>
        <v>80.989999999999995</v>
      </c>
      <c r="Z9" s="90">
        <v>0</v>
      </c>
      <c r="AA9" s="84">
        <v>0</v>
      </c>
      <c r="AB9" s="84">
        <v>73</v>
      </c>
      <c r="AC9" s="84">
        <v>0</v>
      </c>
      <c r="AD9" s="95">
        <f>Z9+AB9</f>
        <v>73</v>
      </c>
      <c r="AE9" s="52">
        <f>AA9+AC9</f>
        <v>0</v>
      </c>
      <c r="AF9" s="115">
        <v>0.44084650537634407</v>
      </c>
      <c r="AG9" s="116">
        <v>0.1284189516129032</v>
      </c>
      <c r="AH9" s="54">
        <f t="shared" ref="AH9:AH32" si="6">(F9+P9+X9+AD9)-(AJ9+AL9+AF9)</f>
        <v>11.356513455324546</v>
      </c>
      <c r="AI9" s="63">
        <f t="shared" ref="AI9:AI32" si="7">(B9+Q9+Y9+AE9)-(AM9+AK9+AG9)</f>
        <v>5.1834908592979616</v>
      </c>
      <c r="AJ9" s="64">
        <v>210.11745750533376</v>
      </c>
      <c r="AK9" s="61">
        <v>19.183683029605994</v>
      </c>
      <c r="AL9" s="66">
        <v>77.365182533965339</v>
      </c>
      <c r="AM9" s="61">
        <v>160.75440715948315</v>
      </c>
      <c r="AS9" s="120"/>
      <c r="BA9" s="42"/>
      <c r="BB9" s="42"/>
    </row>
    <row r="10" spans="1:54" ht="15.75" x14ac:dyDescent="0.25">
      <c r="A10" s="25">
        <v>2</v>
      </c>
      <c r="B10" s="69">
        <v>112.75</v>
      </c>
      <c r="C10" s="51">
        <f t="shared" si="0"/>
        <v>17.349514397265981</v>
      </c>
      <c r="D10" s="52">
        <f t="shared" si="1"/>
        <v>90.544870026448649</v>
      </c>
      <c r="E10" s="59">
        <f t="shared" si="2"/>
        <v>4.8556155762853805</v>
      </c>
      <c r="F10" s="68">
        <v>261.62</v>
      </c>
      <c r="G10" s="52">
        <f t="shared" si="3"/>
        <v>165.17959325223768</v>
      </c>
      <c r="H10" s="52">
        <f t="shared" si="4"/>
        <v>83.269543044721118</v>
      </c>
      <c r="I10" s="53">
        <f t="shared" si="5"/>
        <v>13.170863703041233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57.13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57.13</v>
      </c>
      <c r="Z10" s="90">
        <v>0</v>
      </c>
      <c r="AA10" s="84">
        <v>0</v>
      </c>
      <c r="AB10" s="84">
        <v>73.13</v>
      </c>
      <c r="AC10" s="84">
        <v>0</v>
      </c>
      <c r="AD10" s="95">
        <f t="shared" ref="AD10:AD32" si="12">Z10+AB10</f>
        <v>73.13</v>
      </c>
      <c r="AE10" s="52">
        <f t="shared" ref="AE10:AE32" si="13">AA10+AC10</f>
        <v>0</v>
      </c>
      <c r="AF10" s="117">
        <v>0.46749973118279564</v>
      </c>
      <c r="AG10" s="116">
        <v>0.1017657258064516</v>
      </c>
      <c r="AH10" s="54">
        <f t="shared" si="6"/>
        <v>12.703363971858437</v>
      </c>
      <c r="AI10" s="63">
        <f t="shared" si="7"/>
        <v>4.7538498504789288</v>
      </c>
      <c r="AJ10" s="64">
        <v>238.30959325223768</v>
      </c>
      <c r="AK10" s="61">
        <v>17.349514397265981</v>
      </c>
      <c r="AL10" s="66">
        <v>83.269543044721118</v>
      </c>
      <c r="AM10" s="61">
        <v>147.67487002644864</v>
      </c>
      <c r="AS10" s="120"/>
      <c r="BA10" s="42"/>
      <c r="BB10" s="42"/>
    </row>
    <row r="11" spans="1:54" ht="15" customHeight="1" x14ac:dyDescent="0.25">
      <c r="A11" s="25">
        <v>3</v>
      </c>
      <c r="B11" s="69">
        <v>114.69</v>
      </c>
      <c r="C11" s="51">
        <f t="shared" si="0"/>
        <v>16.766777578365719</v>
      </c>
      <c r="D11" s="52">
        <f t="shared" si="1"/>
        <v>93.013287515191337</v>
      </c>
      <c r="E11" s="59">
        <f t="shared" si="2"/>
        <v>4.9099349064429489</v>
      </c>
      <c r="F11" s="68">
        <v>259.58999999999997</v>
      </c>
      <c r="G11" s="52">
        <f t="shared" si="3"/>
        <v>163.84548736499744</v>
      </c>
      <c r="H11" s="52">
        <f t="shared" si="4"/>
        <v>84.051386125802395</v>
      </c>
      <c r="I11" s="53">
        <f t="shared" si="5"/>
        <v>11.693126509200125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57.13</v>
      </c>
      <c r="V11" s="84">
        <v>0</v>
      </c>
      <c r="W11" s="84">
        <v>0</v>
      </c>
      <c r="X11" s="93">
        <f t="shared" si="10"/>
        <v>0</v>
      </c>
      <c r="Y11" s="94">
        <f t="shared" si="11"/>
        <v>57.13</v>
      </c>
      <c r="Z11" s="90">
        <v>0</v>
      </c>
      <c r="AA11" s="84">
        <v>0</v>
      </c>
      <c r="AB11" s="84">
        <v>36.270000000000003</v>
      </c>
      <c r="AC11" s="84">
        <v>0</v>
      </c>
      <c r="AD11" s="95">
        <f t="shared" si="12"/>
        <v>36.270000000000003</v>
      </c>
      <c r="AE11" s="52">
        <f t="shared" si="13"/>
        <v>0</v>
      </c>
      <c r="AF11" s="117">
        <v>0.46749973118279564</v>
      </c>
      <c r="AG11" s="116">
        <v>0.1017657258064516</v>
      </c>
      <c r="AH11" s="54">
        <f t="shared" si="6"/>
        <v>11.225626778017329</v>
      </c>
      <c r="AI11" s="63">
        <f t="shared" si="7"/>
        <v>4.8081691806364972</v>
      </c>
      <c r="AJ11" s="64">
        <v>200.11548736499745</v>
      </c>
      <c r="AK11" s="61">
        <v>16.766777578365719</v>
      </c>
      <c r="AL11" s="66">
        <v>84.051386125802395</v>
      </c>
      <c r="AM11" s="61">
        <v>150.14328751519133</v>
      </c>
      <c r="AS11" s="120"/>
      <c r="BA11" s="42"/>
      <c r="BB11" s="42"/>
    </row>
    <row r="12" spans="1:54" ht="15" customHeight="1" x14ac:dyDescent="0.25">
      <c r="A12" s="25">
        <v>4</v>
      </c>
      <c r="B12" s="69">
        <v>110.7</v>
      </c>
      <c r="C12" s="51">
        <f t="shared" si="0"/>
        <v>16.863692455181429</v>
      </c>
      <c r="D12" s="52">
        <f t="shared" si="1"/>
        <v>89.033331304638736</v>
      </c>
      <c r="E12" s="59">
        <f t="shared" si="2"/>
        <v>4.8029762401798521</v>
      </c>
      <c r="F12" s="68">
        <v>258.52999999999997</v>
      </c>
      <c r="G12" s="52">
        <f t="shared" si="3"/>
        <v>163.86623227814579</v>
      </c>
      <c r="H12" s="52">
        <f t="shared" si="4"/>
        <v>82.994579691382896</v>
      </c>
      <c r="I12" s="53">
        <f t="shared" si="5"/>
        <v>11.669188030471288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57.3</v>
      </c>
      <c r="V12" s="84">
        <v>0</v>
      </c>
      <c r="W12" s="84">
        <v>0</v>
      </c>
      <c r="X12" s="93">
        <f t="shared" si="10"/>
        <v>0</v>
      </c>
      <c r="Y12" s="94">
        <f t="shared" si="11"/>
        <v>57.3</v>
      </c>
      <c r="Z12" s="90">
        <v>0</v>
      </c>
      <c r="AA12" s="84">
        <v>0</v>
      </c>
      <c r="AB12" s="84">
        <v>36.700000000000003</v>
      </c>
      <c r="AC12" s="84">
        <v>0</v>
      </c>
      <c r="AD12" s="95">
        <f t="shared" si="12"/>
        <v>36.700000000000003</v>
      </c>
      <c r="AE12" s="52">
        <f t="shared" si="13"/>
        <v>0</v>
      </c>
      <c r="AF12" s="117">
        <v>0.46749973118279564</v>
      </c>
      <c r="AG12" s="116">
        <v>0.1017657258064516</v>
      </c>
      <c r="AH12" s="54">
        <f t="shared" si="6"/>
        <v>11.201688299288492</v>
      </c>
      <c r="AI12" s="63">
        <f t="shared" si="7"/>
        <v>4.7012105143734004</v>
      </c>
      <c r="AJ12" s="64">
        <v>200.56623227814578</v>
      </c>
      <c r="AK12" s="61">
        <v>16.863692455181429</v>
      </c>
      <c r="AL12" s="66">
        <v>82.994579691382896</v>
      </c>
      <c r="AM12" s="61">
        <v>146.33333130463873</v>
      </c>
      <c r="AS12" s="120"/>
      <c r="BA12" s="42"/>
      <c r="BB12" s="42"/>
    </row>
    <row r="13" spans="1:54" ht="15.75" x14ac:dyDescent="0.25">
      <c r="A13" s="25">
        <v>5</v>
      </c>
      <c r="B13" s="69">
        <v>107.69999999999999</v>
      </c>
      <c r="C13" s="51">
        <f t="shared" si="0"/>
        <v>17.349197350133505</v>
      </c>
      <c r="D13" s="52">
        <f t="shared" si="1"/>
        <v>85.635745267056421</v>
      </c>
      <c r="E13" s="59">
        <f t="shared" si="2"/>
        <v>4.7150573828100804</v>
      </c>
      <c r="F13" s="68">
        <v>252.57</v>
      </c>
      <c r="G13" s="52">
        <f t="shared" si="3"/>
        <v>158.72243171297202</v>
      </c>
      <c r="H13" s="52">
        <f t="shared" si="4"/>
        <v>82.396486090603219</v>
      </c>
      <c r="I13" s="53">
        <f t="shared" si="5"/>
        <v>11.451082196424762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57.16</v>
      </c>
      <c r="V13" s="84">
        <v>0</v>
      </c>
      <c r="W13" s="84">
        <v>0</v>
      </c>
      <c r="X13" s="93">
        <f t="shared" si="10"/>
        <v>0</v>
      </c>
      <c r="Y13" s="94">
        <f t="shared" si="11"/>
        <v>57.16</v>
      </c>
      <c r="Z13" s="90">
        <v>0</v>
      </c>
      <c r="AA13" s="84">
        <v>0</v>
      </c>
      <c r="AB13" s="84">
        <v>36.92</v>
      </c>
      <c r="AC13" s="84">
        <v>0</v>
      </c>
      <c r="AD13" s="95">
        <f t="shared" si="12"/>
        <v>36.92</v>
      </c>
      <c r="AE13" s="52">
        <f t="shared" si="13"/>
        <v>0</v>
      </c>
      <c r="AF13" s="117">
        <v>0.46749973118279564</v>
      </c>
      <c r="AG13" s="116">
        <v>0.1017657258064516</v>
      </c>
      <c r="AH13" s="54">
        <f t="shared" si="6"/>
        <v>10.983582465241966</v>
      </c>
      <c r="AI13" s="63">
        <f t="shared" si="7"/>
        <v>4.6132916570036286</v>
      </c>
      <c r="AJ13" s="64">
        <v>195.64243171297204</v>
      </c>
      <c r="AK13" s="61">
        <v>17.349197350133505</v>
      </c>
      <c r="AL13" s="66">
        <v>82.396486090603219</v>
      </c>
      <c r="AM13" s="61">
        <v>142.79574526705642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101.67</v>
      </c>
      <c r="C14" s="51">
        <f t="shared" si="0"/>
        <v>18.883592791925938</v>
      </c>
      <c r="D14" s="52">
        <f t="shared" si="1"/>
        <v>78.230107647718654</v>
      </c>
      <c r="E14" s="59">
        <f t="shared" si="2"/>
        <v>4.5562995603554057</v>
      </c>
      <c r="F14" s="68">
        <v>241.56</v>
      </c>
      <c r="G14" s="52">
        <f t="shared" si="3"/>
        <v>147.08228300287078</v>
      </c>
      <c r="H14" s="52">
        <f t="shared" si="4"/>
        <v>83.415728080449554</v>
      </c>
      <c r="I14" s="53">
        <f t="shared" si="5"/>
        <v>11.061988916679708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0">
        <v>0.33</v>
      </c>
      <c r="S14" s="84">
        <v>0</v>
      </c>
      <c r="T14" s="84">
        <v>0</v>
      </c>
      <c r="U14" s="84">
        <v>57.52</v>
      </c>
      <c r="V14" s="84">
        <v>0</v>
      </c>
      <c r="W14" s="84">
        <v>0</v>
      </c>
      <c r="X14" s="93">
        <f t="shared" si="10"/>
        <v>0.33</v>
      </c>
      <c r="Y14" s="94">
        <f t="shared" si="11"/>
        <v>57.52</v>
      </c>
      <c r="Z14" s="90">
        <v>0.4</v>
      </c>
      <c r="AA14" s="84">
        <v>0</v>
      </c>
      <c r="AB14" s="84">
        <v>36.96</v>
      </c>
      <c r="AC14" s="84">
        <v>0</v>
      </c>
      <c r="AD14" s="95">
        <f t="shared" si="12"/>
        <v>37.36</v>
      </c>
      <c r="AE14" s="52">
        <f t="shared" si="13"/>
        <v>0</v>
      </c>
      <c r="AF14" s="117">
        <v>0.46749973118279564</v>
      </c>
      <c r="AG14" s="116">
        <v>0.1017657258064516</v>
      </c>
      <c r="AH14" s="54">
        <f t="shared" si="6"/>
        <v>10.594489185496911</v>
      </c>
      <c r="AI14" s="63">
        <f t="shared" si="7"/>
        <v>4.454533834548954</v>
      </c>
      <c r="AJ14" s="64">
        <v>184.44228300287077</v>
      </c>
      <c r="AK14" s="61">
        <v>18.883592791925938</v>
      </c>
      <c r="AL14" s="66">
        <v>83.745728080449553</v>
      </c>
      <c r="AM14" s="61">
        <v>135.75010764771866</v>
      </c>
      <c r="AS14" s="120"/>
      <c r="BA14" s="42"/>
      <c r="BB14" s="42"/>
    </row>
    <row r="15" spans="1:54" ht="15.75" x14ac:dyDescent="0.25">
      <c r="A15" s="25">
        <v>7</v>
      </c>
      <c r="B15" s="69">
        <v>98.12</v>
      </c>
      <c r="C15" s="51">
        <f t="shared" si="0"/>
        <v>19.883826893692593</v>
      </c>
      <c r="D15" s="52">
        <f t="shared" si="1"/>
        <v>73.777592126724429</v>
      </c>
      <c r="E15" s="59">
        <f t="shared" si="2"/>
        <v>4.458580979582969</v>
      </c>
      <c r="F15" s="68">
        <v>234.96</v>
      </c>
      <c r="G15" s="52">
        <f t="shared" si="3"/>
        <v>149.56136455119042</v>
      </c>
      <c r="H15" s="52">
        <f t="shared" si="4"/>
        <v>74.377683599101573</v>
      </c>
      <c r="I15" s="53">
        <f t="shared" si="5"/>
        <v>11.020951849708025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0">
        <v>1.55</v>
      </c>
      <c r="S15" s="84">
        <v>0</v>
      </c>
      <c r="T15" s="84">
        <v>0</v>
      </c>
      <c r="U15" s="84">
        <v>57.58</v>
      </c>
      <c r="V15" s="84">
        <v>0</v>
      </c>
      <c r="W15" s="84">
        <v>0</v>
      </c>
      <c r="X15" s="93">
        <f t="shared" si="10"/>
        <v>1.55</v>
      </c>
      <c r="Y15" s="94">
        <f t="shared" si="11"/>
        <v>57.58</v>
      </c>
      <c r="Z15" s="90">
        <v>5.8</v>
      </c>
      <c r="AA15" s="84">
        <v>0</v>
      </c>
      <c r="AB15" s="84">
        <v>35.86</v>
      </c>
      <c r="AC15" s="84">
        <v>0</v>
      </c>
      <c r="AD15" s="95">
        <f t="shared" si="12"/>
        <v>41.66</v>
      </c>
      <c r="AE15" s="52">
        <f t="shared" si="13"/>
        <v>0</v>
      </c>
      <c r="AF15" s="117">
        <v>0.46749973118279564</v>
      </c>
      <c r="AG15" s="116">
        <v>0.1017657258064516</v>
      </c>
      <c r="AH15" s="54">
        <f t="shared" si="6"/>
        <v>10.553452118525229</v>
      </c>
      <c r="AI15" s="63">
        <f t="shared" si="7"/>
        <v>4.3568152537765172</v>
      </c>
      <c r="AJ15" s="64">
        <v>191.22136455119042</v>
      </c>
      <c r="AK15" s="61">
        <v>19.883826893692593</v>
      </c>
      <c r="AL15" s="66">
        <v>75.92768359910157</v>
      </c>
      <c r="AM15" s="61">
        <v>131.35759212672443</v>
      </c>
      <c r="AS15" s="120"/>
      <c r="BA15" s="42"/>
      <c r="BB15" s="42"/>
    </row>
    <row r="16" spans="1:54" ht="15.75" x14ac:dyDescent="0.25">
      <c r="A16" s="25">
        <v>8</v>
      </c>
      <c r="B16" s="69">
        <v>112.87</v>
      </c>
      <c r="C16" s="51">
        <f t="shared" si="0"/>
        <v>20.564944307001856</v>
      </c>
      <c r="D16" s="52">
        <f t="shared" si="1"/>
        <v>87.434600301225998</v>
      </c>
      <c r="E16" s="59">
        <f t="shared" si="2"/>
        <v>4.8704553917721469</v>
      </c>
      <c r="F16" s="68">
        <v>241.63</v>
      </c>
      <c r="G16" s="52">
        <f t="shared" si="3"/>
        <v>170.05119482296084</v>
      </c>
      <c r="H16" s="52">
        <f t="shared" si="4"/>
        <v>59.822982621538856</v>
      </c>
      <c r="I16" s="53">
        <f t="shared" si="5"/>
        <v>11.7558225555003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0">
        <v>10.11</v>
      </c>
      <c r="S16" s="84">
        <v>0</v>
      </c>
      <c r="T16" s="84">
        <v>0</v>
      </c>
      <c r="U16" s="84">
        <v>57.54</v>
      </c>
      <c r="V16" s="84">
        <v>0</v>
      </c>
      <c r="W16" s="84">
        <v>0</v>
      </c>
      <c r="X16" s="93">
        <f t="shared" si="10"/>
        <v>10.11</v>
      </c>
      <c r="Y16" s="94">
        <f t="shared" si="11"/>
        <v>57.54</v>
      </c>
      <c r="Z16" s="90">
        <v>6.7</v>
      </c>
      <c r="AA16" s="84">
        <v>0</v>
      </c>
      <c r="AB16" s="84">
        <v>39.07</v>
      </c>
      <c r="AC16" s="84">
        <v>0</v>
      </c>
      <c r="AD16" s="95">
        <f t="shared" si="12"/>
        <v>45.77</v>
      </c>
      <c r="AE16" s="52">
        <f t="shared" si="13"/>
        <v>0</v>
      </c>
      <c r="AF16" s="117">
        <v>0.46749973118279564</v>
      </c>
      <c r="AG16" s="116">
        <v>0.1017657258064516</v>
      </c>
      <c r="AH16" s="54">
        <f t="shared" si="6"/>
        <v>11.288322824317504</v>
      </c>
      <c r="AI16" s="63">
        <f t="shared" si="7"/>
        <v>4.7686896659656952</v>
      </c>
      <c r="AJ16" s="64">
        <v>215.82119482296085</v>
      </c>
      <c r="AK16" s="61">
        <v>20.564944307001856</v>
      </c>
      <c r="AL16" s="66">
        <v>69.932982621538855</v>
      </c>
      <c r="AM16" s="61">
        <v>144.97460030122599</v>
      </c>
      <c r="AS16" s="120"/>
      <c r="BA16" s="42"/>
      <c r="BB16" s="42"/>
    </row>
    <row r="17" spans="1:54" ht="15.75" x14ac:dyDescent="0.25">
      <c r="A17" s="25">
        <v>9</v>
      </c>
      <c r="B17" s="69">
        <v>142.17000000000002</v>
      </c>
      <c r="C17" s="51">
        <f t="shared" si="0"/>
        <v>22.091409935138859</v>
      </c>
      <c r="D17" s="52">
        <f t="shared" si="1"/>
        <v>114.67082065863121</v>
      </c>
      <c r="E17" s="59">
        <f t="shared" si="2"/>
        <v>5.4077694062299386</v>
      </c>
      <c r="F17" s="68">
        <v>235.03</v>
      </c>
      <c r="G17" s="52">
        <f t="shared" si="3"/>
        <v>170.59016373382812</v>
      </c>
      <c r="H17" s="52">
        <f t="shared" si="4"/>
        <v>52.274398498450324</v>
      </c>
      <c r="I17" s="53">
        <f t="shared" si="5"/>
        <v>12.16543776772154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0">
        <v>21.86</v>
      </c>
      <c r="S17" s="84">
        <v>0</v>
      </c>
      <c r="T17" s="84">
        <v>0</v>
      </c>
      <c r="U17" s="84">
        <v>47.43</v>
      </c>
      <c r="V17" s="84">
        <v>0</v>
      </c>
      <c r="W17" s="84">
        <v>0</v>
      </c>
      <c r="X17" s="93">
        <f t="shared" si="10"/>
        <v>21.86</v>
      </c>
      <c r="Y17" s="94">
        <f t="shared" si="11"/>
        <v>47.43</v>
      </c>
      <c r="Z17" s="90">
        <v>12</v>
      </c>
      <c r="AA17" s="84">
        <v>0</v>
      </c>
      <c r="AB17" s="84">
        <v>39.4</v>
      </c>
      <c r="AC17" s="84">
        <v>0</v>
      </c>
      <c r="AD17" s="95">
        <f t="shared" si="12"/>
        <v>51.4</v>
      </c>
      <c r="AE17" s="52">
        <f t="shared" si="13"/>
        <v>0</v>
      </c>
      <c r="AF17" s="117">
        <v>0.46749973118279564</v>
      </c>
      <c r="AG17" s="116">
        <v>0.1017657258064516</v>
      </c>
      <c r="AH17" s="54">
        <f t="shared" si="6"/>
        <v>11.697938036538744</v>
      </c>
      <c r="AI17" s="63">
        <f t="shared" si="7"/>
        <v>5.3060036804234869</v>
      </c>
      <c r="AJ17" s="64">
        <v>221.99016373382813</v>
      </c>
      <c r="AK17" s="61">
        <v>22.091409935138859</v>
      </c>
      <c r="AL17" s="66">
        <v>74.134398498450324</v>
      </c>
      <c r="AM17" s="61">
        <v>162.10082065863122</v>
      </c>
      <c r="AS17" s="120"/>
      <c r="BA17" s="42"/>
      <c r="BB17" s="42"/>
    </row>
    <row r="18" spans="1:54" ht="15.75" x14ac:dyDescent="0.25">
      <c r="A18" s="25">
        <v>10</v>
      </c>
      <c r="B18" s="69">
        <v>138.44</v>
      </c>
      <c r="C18" s="51">
        <f t="shared" si="0"/>
        <v>22.577494727344387</v>
      </c>
      <c r="D18" s="52">
        <f t="shared" si="1"/>
        <v>110.2990573805958</v>
      </c>
      <c r="E18" s="59">
        <f t="shared" si="2"/>
        <v>5.563447892059834</v>
      </c>
      <c r="F18" s="68">
        <v>244.02</v>
      </c>
      <c r="G18" s="52">
        <f t="shared" si="3"/>
        <v>175.84421090534923</v>
      </c>
      <c r="H18" s="52">
        <f t="shared" si="4"/>
        <v>55.583635368068606</v>
      </c>
      <c r="I18" s="53">
        <f t="shared" si="5"/>
        <v>12.592153726582195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0">
        <v>22.57</v>
      </c>
      <c r="S18" s="84">
        <v>0</v>
      </c>
      <c r="T18" s="84">
        <v>0</v>
      </c>
      <c r="U18" s="84">
        <v>56.72</v>
      </c>
      <c r="V18" s="84">
        <v>0</v>
      </c>
      <c r="W18" s="84">
        <v>0</v>
      </c>
      <c r="X18" s="93">
        <f t="shared" si="10"/>
        <v>22.57</v>
      </c>
      <c r="Y18" s="94">
        <f t="shared" si="11"/>
        <v>56.72</v>
      </c>
      <c r="Z18" s="90">
        <v>14.3</v>
      </c>
      <c r="AA18" s="84">
        <v>0</v>
      </c>
      <c r="AB18" s="84">
        <v>38.630000000000003</v>
      </c>
      <c r="AC18" s="84">
        <v>0</v>
      </c>
      <c r="AD18" s="95">
        <f t="shared" si="12"/>
        <v>52.930000000000007</v>
      </c>
      <c r="AE18" s="52">
        <f t="shared" si="13"/>
        <v>0</v>
      </c>
      <c r="AF18" s="117">
        <v>0.46749973118279564</v>
      </c>
      <c r="AG18" s="116">
        <v>0.1017657258064516</v>
      </c>
      <c r="AH18" s="54">
        <f t="shared" si="6"/>
        <v>12.124653995399399</v>
      </c>
      <c r="AI18" s="63">
        <f t="shared" si="7"/>
        <v>5.4616821662533823</v>
      </c>
      <c r="AJ18" s="64">
        <v>228.77421090534924</v>
      </c>
      <c r="AK18" s="61">
        <v>22.577494727344387</v>
      </c>
      <c r="AL18" s="66">
        <v>78.153635368068606</v>
      </c>
      <c r="AM18" s="61">
        <v>167.0190573805958</v>
      </c>
      <c r="AS18" s="120"/>
      <c r="BA18" s="42"/>
      <c r="BB18" s="42"/>
    </row>
    <row r="19" spans="1:54" ht="15.75" x14ac:dyDescent="0.25">
      <c r="A19" s="25">
        <v>11</v>
      </c>
      <c r="B19" s="69">
        <v>138.54</v>
      </c>
      <c r="C19" s="51">
        <f t="shared" si="0"/>
        <v>14.718136511088186</v>
      </c>
      <c r="D19" s="52">
        <f t="shared" si="1"/>
        <v>118.24469572616643</v>
      </c>
      <c r="E19" s="59">
        <f t="shared" si="2"/>
        <v>5.5771677627453826</v>
      </c>
      <c r="F19" s="68">
        <v>227.76</v>
      </c>
      <c r="G19" s="52">
        <f t="shared" si="3"/>
        <v>165.54172669131827</v>
      </c>
      <c r="H19" s="52">
        <f t="shared" si="4"/>
        <v>50.189627458406264</v>
      </c>
      <c r="I19" s="53">
        <f t="shared" si="5"/>
        <v>12.028645850275508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0">
        <v>27.19</v>
      </c>
      <c r="S19" s="84">
        <v>0</v>
      </c>
      <c r="T19" s="84">
        <v>0</v>
      </c>
      <c r="U19" s="84">
        <v>57.11</v>
      </c>
      <c r="V19" s="84">
        <v>0</v>
      </c>
      <c r="W19" s="84">
        <v>0</v>
      </c>
      <c r="X19" s="93">
        <f t="shared" si="10"/>
        <v>27.19</v>
      </c>
      <c r="Y19" s="94">
        <f t="shared" si="11"/>
        <v>57.11</v>
      </c>
      <c r="Z19" s="90">
        <v>9.6999999999999993</v>
      </c>
      <c r="AA19" s="84">
        <v>0</v>
      </c>
      <c r="AB19" s="84">
        <v>40.04</v>
      </c>
      <c r="AC19" s="84">
        <v>0</v>
      </c>
      <c r="AD19" s="95">
        <f t="shared" si="12"/>
        <v>49.739999999999995</v>
      </c>
      <c r="AE19" s="52">
        <f t="shared" si="13"/>
        <v>0</v>
      </c>
      <c r="AF19" s="117">
        <v>0.46749973118279564</v>
      </c>
      <c r="AG19" s="116">
        <v>0.1017657258064516</v>
      </c>
      <c r="AH19" s="54">
        <f t="shared" si="6"/>
        <v>11.561146119092712</v>
      </c>
      <c r="AI19" s="63">
        <f t="shared" si="7"/>
        <v>5.4754020369389309</v>
      </c>
      <c r="AJ19" s="64">
        <v>215.28172669131826</v>
      </c>
      <c r="AK19" s="61">
        <v>14.718136511088186</v>
      </c>
      <c r="AL19" s="66">
        <v>77.379627458406262</v>
      </c>
      <c r="AM19" s="61">
        <v>175.35469572616643</v>
      </c>
      <c r="AS19" s="120"/>
      <c r="BA19" s="42"/>
      <c r="BB19" s="42"/>
    </row>
    <row r="20" spans="1:54" ht="15.75" x14ac:dyDescent="0.25">
      <c r="A20" s="25">
        <v>12</v>
      </c>
      <c r="B20" s="69">
        <v>136.19999999999999</v>
      </c>
      <c r="C20" s="51">
        <f t="shared" si="0"/>
        <v>18.710854915713263</v>
      </c>
      <c r="D20" s="52">
        <f t="shared" si="1"/>
        <v>111.98001667380478</v>
      </c>
      <c r="E20" s="59">
        <f t="shared" si="2"/>
        <v>5.5091284104819422</v>
      </c>
      <c r="F20" s="68">
        <v>225.09</v>
      </c>
      <c r="G20" s="52">
        <f t="shared" si="3"/>
        <v>165.57006662115077</v>
      </c>
      <c r="H20" s="52">
        <f t="shared" si="4"/>
        <v>47.357535433569758</v>
      </c>
      <c r="I20" s="53">
        <f t="shared" si="5"/>
        <v>12.162397945279521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0">
        <v>27.43</v>
      </c>
      <c r="S20" s="84">
        <v>0</v>
      </c>
      <c r="T20" s="84">
        <v>0</v>
      </c>
      <c r="U20" s="84">
        <v>57.02</v>
      </c>
      <c r="V20" s="84">
        <v>0</v>
      </c>
      <c r="W20" s="84">
        <v>0</v>
      </c>
      <c r="X20" s="93">
        <f t="shared" si="10"/>
        <v>27.43</v>
      </c>
      <c r="Y20" s="94">
        <f t="shared" si="11"/>
        <v>57.02</v>
      </c>
      <c r="Z20" s="90">
        <v>17.3</v>
      </c>
      <c r="AA20" s="84">
        <v>0</v>
      </c>
      <c r="AB20" s="84">
        <v>38.39</v>
      </c>
      <c r="AC20" s="84">
        <v>0</v>
      </c>
      <c r="AD20" s="95">
        <f t="shared" si="12"/>
        <v>55.69</v>
      </c>
      <c r="AE20" s="52">
        <f t="shared" si="13"/>
        <v>0</v>
      </c>
      <c r="AF20" s="117">
        <v>0.46749973118279564</v>
      </c>
      <c r="AG20" s="116">
        <v>0.1017657258064516</v>
      </c>
      <c r="AH20" s="54">
        <f t="shared" si="6"/>
        <v>11.694898214096725</v>
      </c>
      <c r="AI20" s="63">
        <f t="shared" si="7"/>
        <v>5.4073626846754905</v>
      </c>
      <c r="AJ20" s="64">
        <v>221.26006662115077</v>
      </c>
      <c r="AK20" s="61">
        <v>18.710854915713263</v>
      </c>
      <c r="AL20" s="66">
        <v>74.787535433569758</v>
      </c>
      <c r="AM20" s="61">
        <v>169.00001667380479</v>
      </c>
      <c r="AS20" s="120"/>
      <c r="BA20" s="42"/>
      <c r="BB20" s="42"/>
    </row>
    <row r="21" spans="1:54" ht="15.75" x14ac:dyDescent="0.25">
      <c r="A21" s="25">
        <v>13</v>
      </c>
      <c r="B21" s="69">
        <v>134.66</v>
      </c>
      <c r="C21" s="51">
        <f t="shared" si="0"/>
        <v>19.701690605105718</v>
      </c>
      <c r="D21" s="52">
        <f t="shared" si="1"/>
        <v>109.49146057363275</v>
      </c>
      <c r="E21" s="59">
        <f t="shared" si="2"/>
        <v>5.4668488212615287</v>
      </c>
      <c r="F21" s="68">
        <v>228.53</v>
      </c>
      <c r="G21" s="52">
        <f t="shared" si="3"/>
        <v>163.55362608514707</v>
      </c>
      <c r="H21" s="52">
        <f t="shared" si="4"/>
        <v>52.680983652372518</v>
      </c>
      <c r="I21" s="53">
        <f t="shared" si="5"/>
        <v>12.295390262480465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0">
        <v>28.63</v>
      </c>
      <c r="S21" s="84">
        <v>0</v>
      </c>
      <c r="T21" s="84">
        <v>0</v>
      </c>
      <c r="U21" s="84">
        <v>57.05</v>
      </c>
      <c r="V21" s="84">
        <v>0</v>
      </c>
      <c r="W21" s="84">
        <v>0</v>
      </c>
      <c r="X21" s="93">
        <f t="shared" si="10"/>
        <v>28.63</v>
      </c>
      <c r="Y21" s="94">
        <f t="shared" si="11"/>
        <v>57.05</v>
      </c>
      <c r="Z21" s="90">
        <v>15.2</v>
      </c>
      <c r="AA21" s="84">
        <v>0</v>
      </c>
      <c r="AB21" s="84">
        <v>39.35</v>
      </c>
      <c r="AC21" s="84">
        <v>0</v>
      </c>
      <c r="AD21" s="95">
        <f t="shared" si="12"/>
        <v>54.55</v>
      </c>
      <c r="AE21" s="52">
        <f t="shared" si="13"/>
        <v>0</v>
      </c>
      <c r="AF21" s="117">
        <v>0.46749973118279564</v>
      </c>
      <c r="AG21" s="116">
        <v>0.1017657258064516</v>
      </c>
      <c r="AH21" s="54">
        <f t="shared" si="6"/>
        <v>11.827890531297669</v>
      </c>
      <c r="AI21" s="63">
        <f t="shared" si="7"/>
        <v>5.365083095455077</v>
      </c>
      <c r="AJ21" s="64">
        <v>218.10362608514708</v>
      </c>
      <c r="AK21" s="61">
        <v>19.701690605105718</v>
      </c>
      <c r="AL21" s="66">
        <v>81.310983652372514</v>
      </c>
      <c r="AM21" s="61">
        <v>166.54146057363275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133.5</v>
      </c>
      <c r="C22" s="51">
        <f t="shared" si="0"/>
        <v>20.4302527603664</v>
      </c>
      <c r="D22" s="52">
        <f t="shared" si="1"/>
        <v>107.62781817321022</v>
      </c>
      <c r="E22" s="59">
        <f t="shared" si="2"/>
        <v>5.441929066423377</v>
      </c>
      <c r="F22" s="68">
        <v>246.17</v>
      </c>
      <c r="G22" s="52">
        <f t="shared" si="3"/>
        <v>179.91072149144861</v>
      </c>
      <c r="H22" s="52">
        <f t="shared" si="4"/>
        <v>53.696003208483361</v>
      </c>
      <c r="I22" s="53">
        <f t="shared" si="5"/>
        <v>12.563275300068041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0">
        <v>28.78</v>
      </c>
      <c r="S22" s="84">
        <v>0</v>
      </c>
      <c r="T22" s="84">
        <v>0</v>
      </c>
      <c r="U22" s="84">
        <v>57.32</v>
      </c>
      <c r="V22" s="84">
        <v>0</v>
      </c>
      <c r="W22" s="84">
        <v>0</v>
      </c>
      <c r="X22" s="93">
        <f t="shared" si="10"/>
        <v>28.78</v>
      </c>
      <c r="Y22" s="94">
        <f t="shared" si="11"/>
        <v>57.32</v>
      </c>
      <c r="Z22" s="90">
        <v>12.1</v>
      </c>
      <c r="AA22" s="84">
        <v>0</v>
      </c>
      <c r="AB22" s="84">
        <v>31.71</v>
      </c>
      <c r="AC22" s="84">
        <v>0</v>
      </c>
      <c r="AD22" s="95">
        <f t="shared" si="12"/>
        <v>43.81</v>
      </c>
      <c r="AE22" s="52">
        <f t="shared" si="13"/>
        <v>0</v>
      </c>
      <c r="AF22" s="117">
        <v>0.46749973118279564</v>
      </c>
      <c r="AG22" s="116">
        <v>0.1017657258064516</v>
      </c>
      <c r="AH22" s="54">
        <f t="shared" si="6"/>
        <v>12.095775568885244</v>
      </c>
      <c r="AI22" s="63">
        <f t="shared" si="7"/>
        <v>5.3401633406169253</v>
      </c>
      <c r="AJ22" s="64">
        <v>223.72072149144861</v>
      </c>
      <c r="AK22" s="61">
        <v>20.4302527603664</v>
      </c>
      <c r="AL22" s="66">
        <v>82.476003208483363</v>
      </c>
      <c r="AM22" s="61">
        <v>164.94781817321021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140.35</v>
      </c>
      <c r="C23" s="51">
        <f t="shared" si="0"/>
        <v>19.750516590408807</v>
      </c>
      <c r="D23" s="52">
        <f t="shared" si="1"/>
        <v>115.00075584875012</v>
      </c>
      <c r="E23" s="59">
        <f t="shared" si="2"/>
        <v>5.5987275608410769</v>
      </c>
      <c r="F23" s="68">
        <v>252.18</v>
      </c>
      <c r="G23" s="52">
        <f t="shared" si="3"/>
        <v>181.11749512717756</v>
      </c>
      <c r="H23" s="52">
        <f t="shared" si="4"/>
        <v>58.819551601849277</v>
      </c>
      <c r="I23" s="53">
        <f t="shared" si="5"/>
        <v>12.242953270973215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0">
        <v>6.93</v>
      </c>
      <c r="S23" s="84">
        <v>0</v>
      </c>
      <c r="T23" s="84">
        <v>0</v>
      </c>
      <c r="U23" s="84">
        <v>56.07</v>
      </c>
      <c r="V23" s="84">
        <v>0</v>
      </c>
      <c r="W23" s="84">
        <v>0</v>
      </c>
      <c r="X23" s="93">
        <f t="shared" si="10"/>
        <v>6.93</v>
      </c>
      <c r="Y23" s="94">
        <f t="shared" si="11"/>
        <v>56.07</v>
      </c>
      <c r="Z23" s="90">
        <v>12.1</v>
      </c>
      <c r="AA23" s="84">
        <v>0</v>
      </c>
      <c r="AB23" s="84">
        <v>39.119999999999997</v>
      </c>
      <c r="AC23" s="84">
        <v>0</v>
      </c>
      <c r="AD23" s="95">
        <f t="shared" si="12"/>
        <v>51.22</v>
      </c>
      <c r="AE23" s="52">
        <f t="shared" si="13"/>
        <v>0</v>
      </c>
      <c r="AF23" s="117">
        <v>0.46749973118279564</v>
      </c>
      <c r="AG23" s="116">
        <v>0.1017657258064516</v>
      </c>
      <c r="AH23" s="54">
        <f t="shared" si="6"/>
        <v>11.775453539790419</v>
      </c>
      <c r="AI23" s="63">
        <f t="shared" si="7"/>
        <v>5.4969618350346252</v>
      </c>
      <c r="AJ23" s="64">
        <v>232.33749512717756</v>
      </c>
      <c r="AK23" s="61">
        <v>19.750516590408807</v>
      </c>
      <c r="AL23" s="66">
        <v>65.749551601849276</v>
      </c>
      <c r="AM23" s="61">
        <v>171.07075584875011</v>
      </c>
      <c r="AS23" s="120"/>
      <c r="BA23" s="42"/>
      <c r="BB23" s="42"/>
    </row>
    <row r="24" spans="1:54" ht="15.75" x14ac:dyDescent="0.25">
      <c r="A24" s="25">
        <v>16</v>
      </c>
      <c r="B24" s="69">
        <v>141.39000000000001</v>
      </c>
      <c r="C24" s="51">
        <f t="shared" si="0"/>
        <v>20.760954765768673</v>
      </c>
      <c r="D24" s="52">
        <f t="shared" si="1"/>
        <v>114.98803806476914</v>
      </c>
      <c r="E24" s="59">
        <f t="shared" si="2"/>
        <v>5.6410071694622062</v>
      </c>
      <c r="F24" s="68">
        <v>284.79000000000002</v>
      </c>
      <c r="G24" s="52">
        <f t="shared" si="3"/>
        <v>186.64579382026668</v>
      </c>
      <c r="H24" s="52">
        <f t="shared" si="4"/>
        <v>85.088856704354981</v>
      </c>
      <c r="I24" s="53">
        <f t="shared" si="5"/>
        <v>13.055349475378376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0">
        <v>3.54</v>
      </c>
      <c r="S24" s="84">
        <v>0</v>
      </c>
      <c r="T24" s="84">
        <v>0</v>
      </c>
      <c r="U24" s="84">
        <v>56.54</v>
      </c>
      <c r="V24" s="84">
        <v>0</v>
      </c>
      <c r="W24" s="84">
        <v>0</v>
      </c>
      <c r="X24" s="93">
        <f t="shared" si="10"/>
        <v>3.54</v>
      </c>
      <c r="Y24" s="94">
        <f t="shared" si="11"/>
        <v>56.54</v>
      </c>
      <c r="Z24" s="90">
        <v>4.2</v>
      </c>
      <c r="AA24" s="84">
        <v>0</v>
      </c>
      <c r="AB24" s="84">
        <v>39.18</v>
      </c>
      <c r="AC24" s="84">
        <v>0</v>
      </c>
      <c r="AD24" s="95">
        <f t="shared" si="12"/>
        <v>43.38</v>
      </c>
      <c r="AE24" s="52">
        <f t="shared" si="13"/>
        <v>0</v>
      </c>
      <c r="AF24" s="117">
        <v>0.46749973118279564</v>
      </c>
      <c r="AG24" s="116">
        <v>0.1017657258064516</v>
      </c>
      <c r="AH24" s="54">
        <f t="shared" si="6"/>
        <v>12.58784974419558</v>
      </c>
      <c r="AI24" s="63">
        <f t="shared" si="7"/>
        <v>5.5392414436557544</v>
      </c>
      <c r="AJ24" s="64">
        <v>230.02579382026667</v>
      </c>
      <c r="AK24" s="61">
        <v>20.760954765768673</v>
      </c>
      <c r="AL24" s="66">
        <v>88.628856704354988</v>
      </c>
      <c r="AM24" s="61">
        <v>171.52803806476913</v>
      </c>
      <c r="AS24" s="120"/>
      <c r="BA24" s="42"/>
      <c r="BB24" s="42"/>
    </row>
    <row r="25" spans="1:54" ht="15.75" x14ac:dyDescent="0.25">
      <c r="A25" s="25">
        <v>17</v>
      </c>
      <c r="B25" s="69">
        <v>140.79</v>
      </c>
      <c r="C25" s="51">
        <f t="shared" si="0"/>
        <v>20.566273948854544</v>
      </c>
      <c r="D25" s="52">
        <f t="shared" si="1"/>
        <v>114.77507705105816</v>
      </c>
      <c r="E25" s="59">
        <f t="shared" si="2"/>
        <v>5.4486490000873076</v>
      </c>
      <c r="F25" s="68">
        <v>271.27</v>
      </c>
      <c r="G25" s="52">
        <f t="shared" si="3"/>
        <v>169.30925623514779</v>
      </c>
      <c r="H25" s="52">
        <f t="shared" si="4"/>
        <v>89.587457922580484</v>
      </c>
      <c r="I25" s="53">
        <f t="shared" si="5"/>
        <v>12.373285842271697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0">
        <v>2.06</v>
      </c>
      <c r="S25" s="84">
        <v>0</v>
      </c>
      <c r="T25" s="84">
        <v>0</v>
      </c>
      <c r="U25" s="84">
        <v>50.27</v>
      </c>
      <c r="V25" s="84">
        <v>0</v>
      </c>
      <c r="W25" s="84">
        <v>0</v>
      </c>
      <c r="X25" s="93">
        <f t="shared" si="10"/>
        <v>2.06</v>
      </c>
      <c r="Y25" s="94">
        <f t="shared" si="11"/>
        <v>50.27</v>
      </c>
      <c r="Z25" s="90">
        <v>2</v>
      </c>
      <c r="AA25" s="84">
        <v>0</v>
      </c>
      <c r="AB25" s="84">
        <v>38.43</v>
      </c>
      <c r="AC25" s="84">
        <v>0</v>
      </c>
      <c r="AD25" s="95">
        <f t="shared" si="12"/>
        <v>40.43</v>
      </c>
      <c r="AE25" s="52">
        <f t="shared" si="13"/>
        <v>0</v>
      </c>
      <c r="AF25" s="117">
        <v>0.46749973118279564</v>
      </c>
      <c r="AG25" s="116">
        <v>0.1017657258064516</v>
      </c>
      <c r="AH25" s="54">
        <f t="shared" si="6"/>
        <v>11.905786111088901</v>
      </c>
      <c r="AI25" s="63">
        <f t="shared" si="7"/>
        <v>5.3468832742808559</v>
      </c>
      <c r="AJ25" s="64">
        <v>209.73925623514779</v>
      </c>
      <c r="AK25" s="61">
        <v>20.566273948854544</v>
      </c>
      <c r="AL25" s="66">
        <v>91.647457922580486</v>
      </c>
      <c r="AM25" s="61">
        <v>165.04507705105817</v>
      </c>
      <c r="AS25" s="120"/>
      <c r="BA25" s="42"/>
      <c r="BB25" s="42"/>
    </row>
    <row r="26" spans="1:54" ht="15.75" x14ac:dyDescent="0.25">
      <c r="A26" s="25">
        <v>18</v>
      </c>
      <c r="B26" s="69">
        <v>111.95</v>
      </c>
      <c r="C26" s="51">
        <f t="shared" si="0"/>
        <v>22.750564418221003</v>
      </c>
      <c r="D26" s="52">
        <f t="shared" si="1"/>
        <v>84.354459872490438</v>
      </c>
      <c r="E26" s="59">
        <f t="shared" si="2"/>
        <v>4.8449757092885832</v>
      </c>
      <c r="F26" s="68">
        <v>249.99</v>
      </c>
      <c r="G26" s="52">
        <f t="shared" si="3"/>
        <v>175.04216811231515</v>
      </c>
      <c r="H26" s="52">
        <f t="shared" si="4"/>
        <v>63.428354193728275</v>
      </c>
      <c r="I26" s="53">
        <f t="shared" si="5"/>
        <v>11.519477693956572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57.55</v>
      </c>
      <c r="V26" s="84">
        <v>0</v>
      </c>
      <c r="W26" s="84">
        <v>0</v>
      </c>
      <c r="X26" s="93">
        <f t="shared" si="10"/>
        <v>0</v>
      </c>
      <c r="Y26" s="94">
        <f t="shared" si="11"/>
        <v>57.55</v>
      </c>
      <c r="Z26" s="90">
        <v>0</v>
      </c>
      <c r="AA26" s="84">
        <v>0</v>
      </c>
      <c r="AB26" s="84">
        <v>41.3</v>
      </c>
      <c r="AC26" s="84">
        <v>0</v>
      </c>
      <c r="AD26" s="95">
        <f t="shared" si="12"/>
        <v>41.3</v>
      </c>
      <c r="AE26" s="52">
        <f t="shared" si="13"/>
        <v>0</v>
      </c>
      <c r="AF26" s="117">
        <v>0.46749973118279564</v>
      </c>
      <c r="AG26" s="116">
        <v>0.1017657258064516</v>
      </c>
      <c r="AH26" s="54">
        <f t="shared" si="6"/>
        <v>11.051977962773776</v>
      </c>
      <c r="AI26" s="63">
        <f t="shared" si="7"/>
        <v>4.7432099834821315</v>
      </c>
      <c r="AJ26" s="64">
        <v>216.34216811231516</v>
      </c>
      <c r="AK26" s="61">
        <v>22.750564418221003</v>
      </c>
      <c r="AL26" s="127">
        <v>63.428354193728275</v>
      </c>
      <c r="AM26" s="61">
        <v>141.90445987249043</v>
      </c>
      <c r="AS26" s="120"/>
      <c r="BA26" s="42"/>
      <c r="BB26" s="42"/>
    </row>
    <row r="27" spans="1:54" ht="15.75" x14ac:dyDescent="0.25">
      <c r="A27" s="25">
        <v>19</v>
      </c>
      <c r="B27" s="69">
        <v>137.92000000000002</v>
      </c>
      <c r="C27" s="51">
        <f t="shared" si="0"/>
        <v>25.501720998562813</v>
      </c>
      <c r="D27" s="52">
        <f t="shared" si="1"/>
        <v>106.84139123605925</v>
      </c>
      <c r="E27" s="59">
        <f t="shared" si="2"/>
        <v>5.5768877653779683</v>
      </c>
      <c r="F27" s="68">
        <v>285.92</v>
      </c>
      <c r="G27" s="52">
        <f t="shared" si="3"/>
        <v>198.10865762839282</v>
      </c>
      <c r="H27" s="52">
        <f t="shared" si="4"/>
        <v>75.033378592585308</v>
      </c>
      <c r="I27" s="53">
        <f t="shared" si="5"/>
        <v>12.777963779021901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57.72</v>
      </c>
      <c r="V27" s="84">
        <v>0</v>
      </c>
      <c r="W27" s="84">
        <v>0</v>
      </c>
      <c r="X27" s="93">
        <f t="shared" si="10"/>
        <v>0</v>
      </c>
      <c r="Y27" s="94">
        <f t="shared" si="11"/>
        <v>57.72</v>
      </c>
      <c r="Z27" s="90">
        <v>0</v>
      </c>
      <c r="AA27" s="84">
        <v>0</v>
      </c>
      <c r="AB27" s="84">
        <v>38.49</v>
      </c>
      <c r="AC27" s="84">
        <v>0</v>
      </c>
      <c r="AD27" s="95">
        <f t="shared" si="12"/>
        <v>38.49</v>
      </c>
      <c r="AE27" s="52">
        <f t="shared" si="13"/>
        <v>0</v>
      </c>
      <c r="AF27" s="117">
        <v>0.46749973118279564</v>
      </c>
      <c r="AG27" s="116">
        <v>0.1017657258064516</v>
      </c>
      <c r="AH27" s="54">
        <f t="shared" si="6"/>
        <v>12.310464047839105</v>
      </c>
      <c r="AI27" s="63">
        <f t="shared" si="7"/>
        <v>5.4751220395715166</v>
      </c>
      <c r="AJ27" s="64">
        <v>236.59865762839283</v>
      </c>
      <c r="AK27" s="61">
        <v>25.501720998562813</v>
      </c>
      <c r="AL27" s="127">
        <v>75.033378592585308</v>
      </c>
      <c r="AM27" s="61">
        <v>164.56139123605925</v>
      </c>
      <c r="AS27" s="120"/>
      <c r="BA27" s="42"/>
      <c r="BB27" s="42"/>
    </row>
    <row r="28" spans="1:54" ht="15.75" x14ac:dyDescent="0.25">
      <c r="A28" s="25">
        <v>20</v>
      </c>
      <c r="B28" s="69">
        <v>131.08000000000001</v>
      </c>
      <c r="C28" s="51">
        <f t="shared" si="0"/>
        <v>25.977203866061256</v>
      </c>
      <c r="D28" s="52">
        <f t="shared" si="1"/>
        <v>99.739546278223543</v>
      </c>
      <c r="E28" s="59">
        <f t="shared" si="2"/>
        <v>5.3632498557152317</v>
      </c>
      <c r="F28" s="68">
        <v>282.68</v>
      </c>
      <c r="G28" s="52">
        <f t="shared" si="3"/>
        <v>193.47470043082748</v>
      </c>
      <c r="H28" s="52">
        <f t="shared" si="4"/>
        <v>76.569068229826328</v>
      </c>
      <c r="I28" s="53">
        <f t="shared" si="5"/>
        <v>12.636231339346194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56.93</v>
      </c>
      <c r="V28" s="84">
        <v>0</v>
      </c>
      <c r="W28" s="84">
        <v>0</v>
      </c>
      <c r="X28" s="93">
        <f t="shared" si="10"/>
        <v>0</v>
      </c>
      <c r="Y28" s="94">
        <f t="shared" si="11"/>
        <v>56.93</v>
      </c>
      <c r="Z28" s="90">
        <v>0</v>
      </c>
      <c r="AA28" s="84">
        <v>0</v>
      </c>
      <c r="AB28" s="84">
        <v>38</v>
      </c>
      <c r="AC28" s="84">
        <v>0</v>
      </c>
      <c r="AD28" s="95">
        <f t="shared" si="12"/>
        <v>38</v>
      </c>
      <c r="AE28" s="52">
        <f t="shared" si="13"/>
        <v>0</v>
      </c>
      <c r="AF28" s="117">
        <v>0.46749973118279564</v>
      </c>
      <c r="AG28" s="116">
        <v>0.1017657258064516</v>
      </c>
      <c r="AH28" s="54">
        <f t="shared" si="6"/>
        <v>12.168731608163398</v>
      </c>
      <c r="AI28" s="63">
        <f t="shared" si="7"/>
        <v>5.26148412990878</v>
      </c>
      <c r="AJ28" s="64">
        <v>231.47470043082748</v>
      </c>
      <c r="AK28" s="61">
        <v>25.977203866061256</v>
      </c>
      <c r="AL28" s="127">
        <v>76.569068229826328</v>
      </c>
      <c r="AM28" s="61">
        <v>156.66954627822355</v>
      </c>
      <c r="AS28" s="120"/>
      <c r="BA28" s="42"/>
      <c r="BB28" s="42"/>
    </row>
    <row r="29" spans="1:54" ht="15.75" x14ac:dyDescent="0.25">
      <c r="A29" s="25">
        <v>21</v>
      </c>
      <c r="B29" s="69">
        <v>132.34</v>
      </c>
      <c r="C29" s="51">
        <f t="shared" si="0"/>
        <v>24.22868144838062</v>
      </c>
      <c r="D29" s="52">
        <f t="shared" si="1"/>
        <v>102.69542922655891</v>
      </c>
      <c r="E29" s="59">
        <f t="shared" si="2"/>
        <v>5.415889325060455</v>
      </c>
      <c r="F29" s="68">
        <v>285.38</v>
      </c>
      <c r="G29" s="52">
        <f t="shared" si="3"/>
        <v>195.029840648088</v>
      </c>
      <c r="H29" s="52">
        <f t="shared" si="4"/>
        <v>77.626532695098433</v>
      </c>
      <c r="I29" s="53">
        <f t="shared" si="5"/>
        <v>12.723626656813634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57.55</v>
      </c>
      <c r="V29" s="84">
        <v>0</v>
      </c>
      <c r="W29" s="84">
        <v>0</v>
      </c>
      <c r="X29" s="93">
        <f t="shared" si="10"/>
        <v>0</v>
      </c>
      <c r="Y29" s="94">
        <f t="shared" si="11"/>
        <v>57.55</v>
      </c>
      <c r="Z29" s="90">
        <v>0</v>
      </c>
      <c r="AA29" s="84">
        <v>0</v>
      </c>
      <c r="AB29" s="84">
        <v>37.6</v>
      </c>
      <c r="AC29" s="84">
        <v>0</v>
      </c>
      <c r="AD29" s="95">
        <f t="shared" si="12"/>
        <v>37.6</v>
      </c>
      <c r="AE29" s="52">
        <f t="shared" si="13"/>
        <v>0</v>
      </c>
      <c r="AF29" s="117">
        <v>0.46749973118279564</v>
      </c>
      <c r="AG29" s="116">
        <v>0.1017657258064516</v>
      </c>
      <c r="AH29" s="54">
        <f t="shared" si="6"/>
        <v>12.256126925630838</v>
      </c>
      <c r="AI29" s="63">
        <f t="shared" si="7"/>
        <v>5.3141235992540032</v>
      </c>
      <c r="AJ29" s="64">
        <v>232.62984064808799</v>
      </c>
      <c r="AK29" s="61">
        <v>24.22868144838062</v>
      </c>
      <c r="AL29" s="127">
        <v>77.626532695098433</v>
      </c>
      <c r="AM29" s="61">
        <v>160.24542922655891</v>
      </c>
      <c r="AS29" s="120"/>
      <c r="BA29" s="42"/>
      <c r="BB29" s="42"/>
    </row>
    <row r="30" spans="1:54" ht="15.75" x14ac:dyDescent="0.25">
      <c r="A30" s="25">
        <v>22</v>
      </c>
      <c r="B30" s="69">
        <v>124.65</v>
      </c>
      <c r="C30" s="51">
        <f t="shared" si="0"/>
        <v>23.0138101102383</v>
      </c>
      <c r="D30" s="52">
        <f t="shared" si="1"/>
        <v>96.436178318770317</v>
      </c>
      <c r="E30" s="59">
        <f t="shared" si="2"/>
        <v>5.2000115709913999</v>
      </c>
      <c r="F30" s="68">
        <v>293.77</v>
      </c>
      <c r="G30" s="52">
        <f t="shared" si="3"/>
        <v>191.22233364501881</v>
      </c>
      <c r="H30" s="52">
        <f t="shared" si="4"/>
        <v>89.521955381422188</v>
      </c>
      <c r="I30" s="53">
        <f t="shared" si="5"/>
        <v>13.025710973558956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0">
        <v>0</v>
      </c>
      <c r="S30" s="84"/>
      <c r="T30" s="84">
        <v>0</v>
      </c>
      <c r="U30" s="84">
        <v>57.53</v>
      </c>
      <c r="V30" s="84">
        <v>0</v>
      </c>
      <c r="W30" s="84">
        <v>0</v>
      </c>
      <c r="X30" s="93">
        <f t="shared" si="10"/>
        <v>0</v>
      </c>
      <c r="Y30" s="94">
        <f t="shared" si="11"/>
        <v>57.53</v>
      </c>
      <c r="Z30" s="90">
        <v>0</v>
      </c>
      <c r="AA30" s="84">
        <v>0</v>
      </c>
      <c r="AB30" s="84">
        <v>37.159999999999997</v>
      </c>
      <c r="AC30" s="84">
        <v>0</v>
      </c>
      <c r="AD30" s="95">
        <f t="shared" si="12"/>
        <v>37.159999999999997</v>
      </c>
      <c r="AE30" s="52">
        <f t="shared" si="13"/>
        <v>0</v>
      </c>
      <c r="AF30" s="117">
        <v>0.46749973118279564</v>
      </c>
      <c r="AG30" s="116">
        <v>0.1017657258064516</v>
      </c>
      <c r="AH30" s="54">
        <f t="shared" si="6"/>
        <v>12.55821124237616</v>
      </c>
      <c r="AI30" s="63">
        <f t="shared" si="7"/>
        <v>5.0982458451849482</v>
      </c>
      <c r="AJ30" s="64">
        <v>228.3823336450188</v>
      </c>
      <c r="AK30" s="61">
        <v>23.0138101102383</v>
      </c>
      <c r="AL30" s="127">
        <v>89.521955381422188</v>
      </c>
      <c r="AM30" s="61">
        <v>153.96617831877032</v>
      </c>
      <c r="AS30" s="120"/>
      <c r="BA30" s="42"/>
      <c r="BB30" s="42"/>
    </row>
    <row r="31" spans="1:54" ht="15.75" x14ac:dyDescent="0.25">
      <c r="A31" s="25">
        <v>23</v>
      </c>
      <c r="B31" s="69">
        <v>126.32</v>
      </c>
      <c r="C31" s="51">
        <f t="shared" si="0"/>
        <v>22.518506700594003</v>
      </c>
      <c r="D31" s="52">
        <f t="shared" si="1"/>
        <v>98.544362340969002</v>
      </c>
      <c r="E31" s="59">
        <f t="shared" si="2"/>
        <v>5.2571309584369956</v>
      </c>
      <c r="F31" s="68">
        <v>288.25</v>
      </c>
      <c r="G31" s="52">
        <f t="shared" si="3"/>
        <v>182.48524733479493</v>
      </c>
      <c r="H31" s="52">
        <f t="shared" si="4"/>
        <v>92.89217383698815</v>
      </c>
      <c r="I31" s="53">
        <f t="shared" si="5"/>
        <v>12.8725788282169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57.9</v>
      </c>
      <c r="V31" s="84">
        <v>0</v>
      </c>
      <c r="W31" s="84">
        <v>0</v>
      </c>
      <c r="X31" s="93">
        <f t="shared" si="10"/>
        <v>0</v>
      </c>
      <c r="Y31" s="94">
        <f t="shared" si="11"/>
        <v>57.9</v>
      </c>
      <c r="Z31" s="90">
        <v>0</v>
      </c>
      <c r="AA31" s="84">
        <v>0</v>
      </c>
      <c r="AB31" s="84">
        <v>38.65</v>
      </c>
      <c r="AC31" s="84">
        <v>0</v>
      </c>
      <c r="AD31" s="95">
        <f t="shared" si="12"/>
        <v>38.65</v>
      </c>
      <c r="AE31" s="52">
        <f t="shared" si="13"/>
        <v>0</v>
      </c>
      <c r="AF31" s="117">
        <v>0.46749973118279564</v>
      </c>
      <c r="AG31" s="116">
        <v>0.1017657258064516</v>
      </c>
      <c r="AH31" s="54">
        <f t="shared" si="6"/>
        <v>12.405079097034104</v>
      </c>
      <c r="AI31" s="63">
        <f t="shared" si="7"/>
        <v>5.1553652326305439</v>
      </c>
      <c r="AJ31" s="64">
        <v>221.13524733479494</v>
      </c>
      <c r="AK31" s="61">
        <v>22.518506700594003</v>
      </c>
      <c r="AL31" s="127">
        <v>92.89217383698815</v>
      </c>
      <c r="AM31" s="61">
        <v>156.44436234096901</v>
      </c>
      <c r="AS31" s="120"/>
      <c r="BA31" s="42"/>
      <c r="BB31" s="42"/>
    </row>
    <row r="32" spans="1:54" ht="16.5" thickBot="1" x14ac:dyDescent="0.3">
      <c r="A32" s="26">
        <v>24</v>
      </c>
      <c r="B32" s="70">
        <v>124.5</v>
      </c>
      <c r="C32" s="55">
        <f t="shared" si="0"/>
        <v>21.002908194594809</v>
      </c>
      <c r="D32" s="52">
        <f t="shared" si="1"/>
        <v>98.291200298103902</v>
      </c>
      <c r="E32" s="59">
        <f t="shared" si="2"/>
        <v>5.205891507301267</v>
      </c>
      <c r="F32" s="71">
        <v>274.76</v>
      </c>
      <c r="G32" s="56">
        <f t="shared" si="3"/>
        <v>174.6333827156931</v>
      </c>
      <c r="H32" s="52">
        <f t="shared" si="4"/>
        <v>87.766630691464982</v>
      </c>
      <c r="I32" s="53">
        <f t="shared" si="5"/>
        <v>12.359986592841905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57.89</v>
      </c>
      <c r="V32" s="84">
        <v>0</v>
      </c>
      <c r="W32" s="84">
        <v>0</v>
      </c>
      <c r="X32" s="93">
        <f t="shared" si="10"/>
        <v>0</v>
      </c>
      <c r="Y32" s="94">
        <f t="shared" si="11"/>
        <v>57.89</v>
      </c>
      <c r="Z32" s="91">
        <v>0</v>
      </c>
      <c r="AA32" s="92">
        <v>0</v>
      </c>
      <c r="AB32" s="92">
        <v>38.65</v>
      </c>
      <c r="AC32" s="92">
        <v>0</v>
      </c>
      <c r="AD32" s="95">
        <f t="shared" si="12"/>
        <v>38.65</v>
      </c>
      <c r="AE32" s="52">
        <f t="shared" si="13"/>
        <v>0</v>
      </c>
      <c r="AF32" s="117">
        <v>0.46749973118279564</v>
      </c>
      <c r="AG32" s="116">
        <v>0.1017657258064516</v>
      </c>
      <c r="AH32" s="54">
        <f t="shared" si="6"/>
        <v>11.892486861659108</v>
      </c>
      <c r="AI32" s="63">
        <f t="shared" si="7"/>
        <v>5.1041257814948153</v>
      </c>
      <c r="AJ32" s="65">
        <v>213.28338271569311</v>
      </c>
      <c r="AK32" s="62">
        <v>21.002908194594809</v>
      </c>
      <c r="AL32" s="128">
        <v>87.766630691464982</v>
      </c>
      <c r="AM32" s="62">
        <v>156.1812002981039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142.17000000000002</v>
      </c>
      <c r="C33" s="40">
        <f t="shared" ref="C33:AE33" si="14">MAX(C9:C32)</f>
        <v>25.977203866061256</v>
      </c>
      <c r="D33" s="40">
        <f t="shared" si="14"/>
        <v>118.24469572616643</v>
      </c>
      <c r="E33" s="40">
        <f t="shared" si="14"/>
        <v>5.6410071694622062</v>
      </c>
      <c r="F33" s="40">
        <f t="shared" si="14"/>
        <v>293.77</v>
      </c>
      <c r="G33" s="40">
        <f t="shared" si="14"/>
        <v>198.10865762839282</v>
      </c>
      <c r="H33" s="40">
        <f t="shared" si="14"/>
        <v>92.89217383698815</v>
      </c>
      <c r="I33" s="40">
        <f t="shared" si="14"/>
        <v>13.170863703041233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28.78</v>
      </c>
      <c r="S33" s="40">
        <f t="shared" si="14"/>
        <v>0</v>
      </c>
      <c r="T33" s="40">
        <f t="shared" si="14"/>
        <v>0</v>
      </c>
      <c r="U33" s="40">
        <f t="shared" si="14"/>
        <v>80.989999999999995</v>
      </c>
      <c r="V33" s="40">
        <f t="shared" si="14"/>
        <v>0</v>
      </c>
      <c r="W33" s="40">
        <f t="shared" si="14"/>
        <v>0</v>
      </c>
      <c r="X33" s="40">
        <f t="shared" si="14"/>
        <v>28.78</v>
      </c>
      <c r="Y33" s="40">
        <f t="shared" si="14"/>
        <v>80.989999999999995</v>
      </c>
      <c r="Z33" s="40"/>
      <c r="AA33" s="40"/>
      <c r="AB33" s="40"/>
      <c r="AC33" s="40"/>
      <c r="AD33" s="40">
        <f t="shared" si="14"/>
        <v>73.13</v>
      </c>
      <c r="AE33" s="40">
        <f t="shared" si="14"/>
        <v>0</v>
      </c>
      <c r="AF33" s="132">
        <f t="shared" ref="AF33:AM33" si="15">MAX(AF9:AF32)</f>
        <v>0.46749973118279564</v>
      </c>
      <c r="AG33" s="132">
        <f t="shared" si="15"/>
        <v>0.1284189516129032</v>
      </c>
      <c r="AH33" s="40">
        <f t="shared" si="15"/>
        <v>12.703363971858437</v>
      </c>
      <c r="AI33" s="40">
        <f t="shared" si="15"/>
        <v>5.5392414436557544</v>
      </c>
      <c r="AJ33" s="40">
        <f t="shared" si="15"/>
        <v>238.30959325223768</v>
      </c>
      <c r="AK33" s="40">
        <f t="shared" si="15"/>
        <v>25.977203866061256</v>
      </c>
      <c r="AL33" s="40">
        <f t="shared" si="15"/>
        <v>92.89217383698815</v>
      </c>
      <c r="AM33" s="129">
        <f t="shared" si="15"/>
        <v>175.35469572616643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125.2508163265306</v>
      </c>
      <c r="C34" s="41">
        <f t="shared" ref="C34:AE34" si="16">AVERAGE(C9:C33,C9:C32)</f>
        <v>20.576931070720217</v>
      </c>
      <c r="D34" s="41">
        <f t="shared" si="16"/>
        <v>99.613738650341404</v>
      </c>
      <c r="E34" s="41">
        <f t="shared" si="16"/>
        <v>5.2171447026463316</v>
      </c>
      <c r="F34" s="41">
        <f t="shared" si="16"/>
        <v>257.11081632653071</v>
      </c>
      <c r="G34" s="41">
        <f t="shared" si="16"/>
        <v>172.34937814411705</v>
      </c>
      <c r="H34" s="41">
        <f t="shared" si="16"/>
        <v>72.745134782665659</v>
      </c>
      <c r="I34" s="41">
        <f t="shared" si="16"/>
        <v>12.228582892980953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7.974285714285716</v>
      </c>
      <c r="S34" s="41">
        <f t="shared" si="16"/>
        <v>0</v>
      </c>
      <c r="T34" s="41">
        <f t="shared" si="16"/>
        <v>0</v>
      </c>
      <c r="U34" s="41">
        <f t="shared" si="16"/>
        <v>58.01816326530615</v>
      </c>
      <c r="V34" s="41">
        <f t="shared" si="16"/>
        <v>0</v>
      </c>
      <c r="W34" s="41">
        <f t="shared" si="16"/>
        <v>0</v>
      </c>
      <c r="X34" s="41">
        <f t="shared" si="16"/>
        <v>7.974285714285716</v>
      </c>
      <c r="Y34" s="41">
        <f t="shared" si="16"/>
        <v>58.01816326530615</v>
      </c>
      <c r="Z34" s="41">
        <f>AVERAGE(Z9:Z33,Z9:Z32)</f>
        <v>4.6583333333333323</v>
      </c>
      <c r="AA34" s="41">
        <f>AVERAGE(AA9:AA33,AA9:AA32)</f>
        <v>0</v>
      </c>
      <c r="AB34" s="41">
        <f>AVERAGE(AB9:AB33,AB9:AB32)</f>
        <v>40.917083333333338</v>
      </c>
      <c r="AC34" s="41">
        <f t="shared" si="16"/>
        <v>0</v>
      </c>
      <c r="AD34" s="41">
        <f t="shared" si="16"/>
        <v>46.137755102040828</v>
      </c>
      <c r="AE34" s="41">
        <f t="shared" si="16"/>
        <v>0</v>
      </c>
      <c r="AF34" s="133">
        <f t="shared" ref="AF34:AM34" si="17">AVERAGE(AF9:AF33,AF9:AF32)</f>
        <v>0.46641184441518513</v>
      </c>
      <c r="AG34" s="133">
        <f t="shared" si="17"/>
        <v>0.10339755595786708</v>
      </c>
      <c r="AH34" s="41">
        <f t="shared" si="17"/>
        <v>11.762171048565776</v>
      </c>
      <c r="AI34" s="41">
        <f t="shared" si="17"/>
        <v>5.1142910900722747</v>
      </c>
      <c r="AJ34" s="41">
        <f t="shared" si="17"/>
        <v>217.81511152419554</v>
      </c>
      <c r="AK34" s="41">
        <f t="shared" si="17"/>
        <v>20.576931070720217</v>
      </c>
      <c r="AL34" s="41">
        <f t="shared" si="17"/>
        <v>80.132073558175861</v>
      </c>
      <c r="AM34" s="130">
        <f t="shared" si="17"/>
        <v>157.144554976872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1" t="s">
        <v>15</v>
      </c>
      <c r="B36" s="212"/>
      <c r="C36" s="212"/>
      <c r="D36" s="212"/>
      <c r="E36" s="212"/>
      <c r="F36" s="213"/>
      <c r="G36" s="113"/>
      <c r="H36" s="202" t="s">
        <v>95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4"/>
      <c r="W36" s="202" t="s">
        <v>96</v>
      </c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4"/>
      <c r="AL36" s="202" t="s">
        <v>97</v>
      </c>
      <c r="AM36" s="203"/>
      <c r="AN36" s="203"/>
      <c r="AO36" s="203"/>
      <c r="AP36" s="203"/>
      <c r="AQ36" s="203"/>
      <c r="AR36" s="203"/>
      <c r="AS36" s="204"/>
    </row>
    <row r="37" spans="1:45" ht="23.25" customHeight="1" x14ac:dyDescent="0.25">
      <c r="A37" s="200" t="s">
        <v>94</v>
      </c>
      <c r="B37" s="201"/>
      <c r="C37" s="201"/>
      <c r="D37" s="200" t="s">
        <v>101</v>
      </c>
      <c r="E37" s="201"/>
      <c r="F37" s="205"/>
      <c r="G37" s="114"/>
      <c r="H37" s="197" t="s">
        <v>19</v>
      </c>
      <c r="I37" s="198"/>
      <c r="J37" s="198"/>
      <c r="K37" s="198"/>
      <c r="L37" s="199"/>
      <c r="M37" s="214" t="s">
        <v>17</v>
      </c>
      <c r="N37" s="198"/>
      <c r="O37" s="198"/>
      <c r="P37" s="198"/>
      <c r="Q37" s="199"/>
      <c r="R37" s="214" t="s">
        <v>18</v>
      </c>
      <c r="S37" s="198"/>
      <c r="T37" s="198"/>
      <c r="U37" s="198"/>
      <c r="V37" s="215"/>
      <c r="W37" s="197" t="s">
        <v>98</v>
      </c>
      <c r="X37" s="198"/>
      <c r="Y37" s="198"/>
      <c r="Z37" s="198"/>
      <c r="AA37" s="199"/>
      <c r="AB37" s="214" t="s">
        <v>16</v>
      </c>
      <c r="AC37" s="198"/>
      <c r="AD37" s="198"/>
      <c r="AE37" s="198"/>
      <c r="AF37" s="199"/>
      <c r="AG37" s="214" t="s">
        <v>74</v>
      </c>
      <c r="AH37" s="198"/>
      <c r="AI37" s="198"/>
      <c r="AJ37" s="198"/>
      <c r="AK37" s="215"/>
      <c r="AL37" s="197" t="s">
        <v>93</v>
      </c>
      <c r="AM37" s="198"/>
      <c r="AN37" s="198"/>
      <c r="AO37" s="199"/>
      <c r="AP37" s="214" t="s">
        <v>99</v>
      </c>
      <c r="AQ37" s="198"/>
      <c r="AR37" s="198"/>
      <c r="AS37" s="21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5">
        <v>0</v>
      </c>
      <c r="K38" s="134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5">
        <v>183.21</v>
      </c>
      <c r="Z38" s="134"/>
      <c r="AA38" s="8" t="s">
        <v>21</v>
      </c>
      <c r="AB38" s="5" t="s">
        <v>23</v>
      </c>
      <c r="AC38" s="30"/>
      <c r="AD38" s="135">
        <v>1447.1</v>
      </c>
      <c r="AE38" s="134"/>
      <c r="AF38" s="7" t="s">
        <v>21</v>
      </c>
      <c r="AG38" s="5" t="s">
        <v>24</v>
      </c>
      <c r="AH38" s="6"/>
      <c r="AI38" s="135">
        <v>0</v>
      </c>
      <c r="AJ38" s="134"/>
      <c r="AK38" s="99" t="s">
        <v>21</v>
      </c>
      <c r="AL38" s="98" t="s">
        <v>24</v>
      </c>
      <c r="AM38" s="134">
        <v>110.3912</v>
      </c>
      <c r="AN38" s="136"/>
      <c r="AO38" s="8" t="s">
        <v>21</v>
      </c>
      <c r="AP38" s="5" t="s">
        <v>24</v>
      </c>
      <c r="AQ38" s="134">
        <v>971.93</v>
      </c>
      <c r="AR38" s="134"/>
      <c r="AS38" s="109" t="s">
        <v>21</v>
      </c>
    </row>
    <row r="39" spans="1:45" ht="15.75" thickBot="1" x14ac:dyDescent="0.3">
      <c r="A39" s="9" t="s">
        <v>22</v>
      </c>
      <c r="B39" s="10">
        <v>6115.49</v>
      </c>
      <c r="C39" s="11" t="s">
        <v>21</v>
      </c>
      <c r="D39" s="9" t="s">
        <v>71</v>
      </c>
      <c r="E39" s="10">
        <v>2878</v>
      </c>
      <c r="F39" s="12" t="s">
        <v>21</v>
      </c>
      <c r="G39" s="97"/>
      <c r="H39" s="100" t="s">
        <v>25</v>
      </c>
      <c r="I39" s="101"/>
      <c r="J39" s="102">
        <v>0</v>
      </c>
      <c r="K39" s="103" t="s">
        <v>62</v>
      </c>
      <c r="L39" s="104">
        <v>102.041666666675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28.78</v>
      </c>
      <c r="Z39" s="101" t="s">
        <v>62</v>
      </c>
      <c r="AA39" s="107">
        <v>102.583333333341</v>
      </c>
      <c r="AB39" s="105" t="s">
        <v>25</v>
      </c>
      <c r="AC39" s="108"/>
      <c r="AD39" s="102">
        <v>83.35</v>
      </c>
      <c r="AE39" s="103" t="s">
        <v>72</v>
      </c>
      <c r="AF39" s="107">
        <v>4.3055555555555562E-2</v>
      </c>
      <c r="AG39" s="105" t="s">
        <v>25</v>
      </c>
      <c r="AH39" s="101"/>
      <c r="AI39" s="102">
        <v>0</v>
      </c>
      <c r="AJ39" s="101" t="s">
        <v>77</v>
      </c>
      <c r="AK39" s="106">
        <v>102.041666666675</v>
      </c>
      <c r="AL39" s="100" t="s">
        <v>25</v>
      </c>
      <c r="AM39" s="101">
        <v>17.3</v>
      </c>
      <c r="AN39" s="102" t="s">
        <v>77</v>
      </c>
      <c r="AO39" s="110">
        <v>102.500000000008</v>
      </c>
      <c r="AP39" s="105" t="s">
        <v>25</v>
      </c>
      <c r="AQ39" s="101">
        <v>73.099999999999994</v>
      </c>
      <c r="AR39" s="103"/>
      <c r="AS39" s="106">
        <v>4.1666666666666664E-2</v>
      </c>
    </row>
    <row r="40" spans="1:45" ht="16.5" thickTop="1" thickBot="1" x14ac:dyDescent="0.3">
      <c r="AM40" s="131"/>
    </row>
    <row r="41" spans="1:45" ht="24" customHeight="1" thickTop="1" thickBot="1" x14ac:dyDescent="0.3">
      <c r="A41" s="183" t="s">
        <v>26</v>
      </c>
      <c r="B41" s="183"/>
      <c r="C41" s="183"/>
      <c r="D41" s="184"/>
      <c r="E41" s="185" t="s">
        <v>27</v>
      </c>
      <c r="F41" s="186"/>
      <c r="G41" s="187"/>
    </row>
    <row r="42" spans="1:45" ht="25.5" customHeight="1" thickTop="1" thickBot="1" x14ac:dyDescent="0.3">
      <c r="A42" s="188" t="s">
        <v>28</v>
      </c>
      <c r="B42" s="189"/>
      <c r="C42" s="189"/>
      <c r="D42" s="190"/>
      <c r="E42" s="43">
        <v>529.6400000000001</v>
      </c>
      <c r="F42" s="44" t="s">
        <v>69</v>
      </c>
      <c r="G42" s="47">
        <v>102.666666666675</v>
      </c>
    </row>
    <row r="43" spans="1:45" ht="32.25" customHeight="1" thickBot="1" x14ac:dyDescent="0.3">
      <c r="A43" s="191" t="s">
        <v>70</v>
      </c>
      <c r="B43" s="192"/>
      <c r="C43" s="192"/>
      <c r="D43" s="193"/>
      <c r="E43" s="77" t="s">
        <v>75</v>
      </c>
      <c r="F43" s="78"/>
      <c r="G43" s="79">
        <v>60.08</v>
      </c>
    </row>
    <row r="44" spans="1:45" ht="32.25" customHeight="1" thickBot="1" x14ac:dyDescent="0.3">
      <c r="A44" s="191" t="s">
        <v>29</v>
      </c>
      <c r="B44" s="192"/>
      <c r="C44" s="192"/>
      <c r="D44" s="193"/>
      <c r="E44" s="77" t="s">
        <v>76</v>
      </c>
      <c r="F44" s="78"/>
      <c r="G44" s="79">
        <v>43.38</v>
      </c>
    </row>
    <row r="45" spans="1:45" ht="29.25" customHeight="1" thickBot="1" x14ac:dyDescent="0.3">
      <c r="A45" s="194" t="s">
        <v>30</v>
      </c>
      <c r="B45" s="195"/>
      <c r="C45" s="195"/>
      <c r="D45" s="196"/>
      <c r="E45" s="45">
        <v>268.82</v>
      </c>
      <c r="F45" s="83" t="s">
        <v>72</v>
      </c>
      <c r="G45" s="48">
        <v>102.666666666675</v>
      </c>
    </row>
    <row r="46" spans="1:45" ht="34.5" customHeight="1" thickBot="1" x14ac:dyDescent="0.3">
      <c r="A46" s="178" t="s">
        <v>31</v>
      </c>
      <c r="B46" s="179"/>
      <c r="C46" s="179"/>
      <c r="D46" s="180"/>
      <c r="E46" s="46">
        <v>272.55</v>
      </c>
      <c r="F46" s="80" t="s">
        <v>72</v>
      </c>
      <c r="G46" s="60">
        <v>102.791666666675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C56" t="s">
        <v>105</v>
      </c>
    </row>
    <row r="57" spans="1:44" x14ac:dyDescent="0.25">
      <c r="A57" s="37" t="s">
        <v>65</v>
      </c>
      <c r="C57" t="s">
        <v>106</v>
      </c>
    </row>
    <row r="58" spans="1:44" x14ac:dyDescent="0.25">
      <c r="A58" s="37" t="s">
        <v>66</v>
      </c>
      <c r="C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41"/>
      <c r="AN80" s="141"/>
      <c r="AO80" s="141"/>
    </row>
    <row r="81" spans="39:41" x14ac:dyDescent="0.25">
      <c r="AM81" s="141"/>
      <c r="AN81" s="141"/>
      <c r="AO81" s="141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 AVR 23 </vt:lpstr>
      <vt:lpstr>'13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2023-04-14T07:10:42Z</dcterms:modified>
</cp:coreProperties>
</file>