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838C1A2E-0867-497D-AFD5-AC15BDD6C0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 MAI 23 " sheetId="3" r:id="rId1"/>
  </sheets>
  <externalReferences>
    <externalReference r:id="rId2"/>
    <externalReference r:id="rId3"/>
  </externalReferences>
  <definedNames>
    <definedName name="_xlnm.Print_Area" localSheetId="0">'13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8" i="3" l="1"/>
  <c r="Z9" i="3"/>
  <c r="AA9" i="3"/>
  <c r="AB9" i="3"/>
  <c r="AC9" i="3"/>
  <c r="Z10" i="3"/>
  <c r="AA10" i="3"/>
  <c r="AB10" i="3"/>
  <c r="AC10" i="3"/>
  <c r="Z11" i="3"/>
  <c r="AA11" i="3"/>
  <c r="AB11" i="3"/>
  <c r="AC11" i="3"/>
  <c r="Z12" i="3"/>
  <c r="AA12" i="3"/>
  <c r="AB12" i="3"/>
  <c r="AC12" i="3"/>
  <c r="Z13" i="3"/>
  <c r="AA13" i="3"/>
  <c r="AB13" i="3"/>
  <c r="AC13" i="3"/>
  <c r="Z14" i="3"/>
  <c r="AA14" i="3"/>
  <c r="AB14" i="3"/>
  <c r="AC14" i="3"/>
  <c r="Z15" i="3"/>
  <c r="AA15" i="3"/>
  <c r="AB15" i="3"/>
  <c r="AC15" i="3"/>
  <c r="Z16" i="3"/>
  <c r="AA16" i="3"/>
  <c r="AB16" i="3"/>
  <c r="AC16" i="3"/>
  <c r="Z17" i="3"/>
  <c r="AA17" i="3"/>
  <c r="AB17" i="3"/>
  <c r="AC17" i="3"/>
  <c r="Z18" i="3"/>
  <c r="AA18" i="3"/>
  <c r="AB18" i="3"/>
  <c r="AC18" i="3"/>
  <c r="Z19" i="3"/>
  <c r="AA19" i="3"/>
  <c r="AB19" i="3"/>
  <c r="AC19" i="3"/>
  <c r="Z20" i="3"/>
  <c r="AA20" i="3"/>
  <c r="AB20" i="3"/>
  <c r="AC20" i="3"/>
  <c r="Z21" i="3"/>
  <c r="AA21" i="3"/>
  <c r="AB21" i="3"/>
  <c r="AC21" i="3"/>
  <c r="Z22" i="3"/>
  <c r="AA22" i="3"/>
  <c r="AB22" i="3"/>
  <c r="AC22" i="3"/>
  <c r="Z23" i="3"/>
  <c r="AA23" i="3"/>
  <c r="AB23" i="3"/>
  <c r="AC23" i="3"/>
  <c r="Z24" i="3"/>
  <c r="AA24" i="3"/>
  <c r="AB24" i="3"/>
  <c r="AC24" i="3"/>
  <c r="Z25" i="3"/>
  <c r="AA25" i="3"/>
  <c r="AB25" i="3"/>
  <c r="AC25" i="3"/>
  <c r="Z26" i="3"/>
  <c r="AA26" i="3"/>
  <c r="AB26" i="3"/>
  <c r="AC26" i="3"/>
  <c r="Z27" i="3"/>
  <c r="AA27" i="3"/>
  <c r="AB27" i="3"/>
  <c r="AC27" i="3"/>
  <c r="Z28" i="3"/>
  <c r="AA28" i="3"/>
  <c r="AB28" i="3"/>
  <c r="AC28" i="3"/>
  <c r="Z29" i="3"/>
  <c r="AA29" i="3"/>
  <c r="AB29" i="3"/>
  <c r="AC29" i="3"/>
  <c r="Z30" i="3"/>
  <c r="AA30" i="3"/>
  <c r="AB30" i="3"/>
  <c r="AC30" i="3"/>
  <c r="Z31" i="3"/>
  <c r="AA31" i="3"/>
  <c r="AB31" i="3"/>
  <c r="AC31" i="3"/>
  <c r="Z32" i="3"/>
  <c r="AA32" i="3"/>
  <c r="AB32" i="3"/>
  <c r="AC32" i="3"/>
  <c r="L9" i="3"/>
  <c r="M9" i="3"/>
  <c r="N9" i="3"/>
  <c r="O9" i="3"/>
  <c r="L10" i="3"/>
  <c r="M10" i="3"/>
  <c r="N10" i="3"/>
  <c r="O10" i="3"/>
  <c r="L11" i="3"/>
  <c r="M11" i="3"/>
  <c r="N11" i="3"/>
  <c r="O11" i="3"/>
  <c r="L12" i="3"/>
  <c r="M12" i="3"/>
  <c r="N12" i="3"/>
  <c r="O12" i="3"/>
  <c r="L13" i="3"/>
  <c r="M13" i="3"/>
  <c r="N13" i="3"/>
  <c r="O13" i="3"/>
  <c r="L14" i="3"/>
  <c r="M14" i="3"/>
  <c r="N14" i="3"/>
  <c r="O14" i="3"/>
  <c r="L15" i="3"/>
  <c r="M15" i="3"/>
  <c r="N15" i="3"/>
  <c r="O15" i="3"/>
  <c r="L16" i="3"/>
  <c r="M16" i="3"/>
  <c r="N16" i="3"/>
  <c r="O16" i="3"/>
  <c r="L17" i="3"/>
  <c r="M17" i="3"/>
  <c r="N17" i="3"/>
  <c r="O17" i="3"/>
  <c r="L18" i="3"/>
  <c r="M18" i="3"/>
  <c r="N18" i="3"/>
  <c r="O18" i="3"/>
  <c r="L19" i="3"/>
  <c r="M19" i="3"/>
  <c r="N19" i="3"/>
  <c r="O19" i="3"/>
  <c r="L20" i="3"/>
  <c r="M20" i="3"/>
  <c r="N20" i="3"/>
  <c r="O20" i="3"/>
  <c r="L21" i="3"/>
  <c r="M21" i="3"/>
  <c r="N21" i="3"/>
  <c r="O21" i="3"/>
  <c r="L22" i="3"/>
  <c r="M22" i="3"/>
  <c r="N22" i="3"/>
  <c r="O22" i="3"/>
  <c r="L23" i="3"/>
  <c r="M23" i="3"/>
  <c r="N23" i="3"/>
  <c r="O23" i="3"/>
  <c r="L24" i="3"/>
  <c r="M24" i="3"/>
  <c r="N24" i="3"/>
  <c r="O24" i="3"/>
  <c r="L25" i="3"/>
  <c r="M25" i="3"/>
  <c r="N25" i="3"/>
  <c r="O25" i="3"/>
  <c r="L26" i="3"/>
  <c r="M26" i="3"/>
  <c r="N26" i="3"/>
  <c r="O26" i="3"/>
  <c r="L27" i="3"/>
  <c r="M27" i="3"/>
  <c r="N27" i="3"/>
  <c r="O27" i="3"/>
  <c r="L28" i="3"/>
  <c r="M28" i="3"/>
  <c r="N28" i="3"/>
  <c r="O28" i="3"/>
  <c r="L29" i="3"/>
  <c r="M29" i="3"/>
  <c r="N29" i="3"/>
  <c r="O29" i="3"/>
  <c r="L30" i="3"/>
  <c r="M30" i="3"/>
  <c r="N30" i="3"/>
  <c r="O30" i="3"/>
  <c r="L31" i="3"/>
  <c r="M31" i="3"/>
  <c r="N31" i="3"/>
  <c r="O31" i="3"/>
  <c r="L32" i="3"/>
  <c r="M32" i="3"/>
  <c r="N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D18" i="3"/>
  <c r="C16" i="3"/>
  <c r="D16" i="3"/>
  <c r="C15" i="3"/>
  <c r="D15" i="3"/>
  <c r="D14" i="3"/>
  <c r="AM33" i="3"/>
  <c r="AM34" i="3" s="1"/>
  <c r="C32" i="3" l="1"/>
  <c r="C30" i="3"/>
  <c r="C26" i="3"/>
  <c r="C21" i="3"/>
  <c r="C24" i="3"/>
  <c r="C22" i="3"/>
  <c r="C27" i="3"/>
  <c r="D33" i="3"/>
  <c r="D34" i="3" s="1"/>
  <c r="C17" i="3"/>
  <c r="C14" i="3"/>
  <c r="AK33" i="3"/>
  <c r="AK34" i="3" s="1"/>
  <c r="C33" i="3" l="1"/>
  <c r="C34" i="3" s="1"/>
  <c r="AK39" i="3" l="1"/>
  <c r="AI39" i="3"/>
  <c r="AI32" i="3" l="1"/>
  <c r="E32" i="3" s="1"/>
  <c r="AI31" i="3"/>
  <c r="E31" i="3" s="1"/>
  <c r="AI30" i="3"/>
  <c r="E30" i="3" s="1"/>
  <c r="AI29" i="3"/>
  <c r="E29" i="3" s="1"/>
  <c r="AI28" i="3"/>
  <c r="E28" i="3" s="1"/>
  <c r="AI27" i="3"/>
  <c r="E27" i="3" s="1"/>
  <c r="AI26" i="3"/>
  <c r="E26" i="3" s="1"/>
  <c r="AI25" i="3"/>
  <c r="E25" i="3" s="1"/>
  <c r="AI24" i="3"/>
  <c r="E24" i="3" s="1"/>
  <c r="AI23" i="3"/>
  <c r="E23" i="3" s="1"/>
  <c r="AI22" i="3"/>
  <c r="E22" i="3" s="1"/>
  <c r="AI21" i="3"/>
  <c r="E21" i="3" s="1"/>
  <c r="AI20" i="3"/>
  <c r="E20" i="3" s="1"/>
  <c r="AI19" i="3"/>
  <c r="E19" i="3" s="1"/>
  <c r="AI18" i="3"/>
  <c r="E18" i="3" s="1"/>
  <c r="AI17" i="3"/>
  <c r="E17" i="3" s="1"/>
  <c r="AI16" i="3"/>
  <c r="E16" i="3" s="1"/>
  <c r="AI15" i="3"/>
  <c r="E15" i="3" s="1"/>
  <c r="B33" i="3" l="1"/>
  <c r="B34" i="3" s="1"/>
  <c r="AI14" i="3"/>
  <c r="E14" i="3" l="1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<sst xmlns="http://schemas.openxmlformats.org/spreadsheetml/2006/main" count="139" uniqueCount="106">
  <si>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</si>
  <si>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</si>
  <si>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</si>
  <si>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</si>
  <si>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</si>
  <si>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</si>
  <si>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</si>
  <si>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</si>
  <si>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</si>
  <si>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</si>
  <si>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</si>
  <si>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</si>
  <si>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</si>
  <si>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</si>
  <si>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</si>
  <si>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</si>
  <si>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</si>
  <si>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</si>
  <si>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</si>
  <si>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</si>
  <si>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</si>
  <si>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</si>
  <si>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</si>
  <si>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</si>
  <si>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</si>
  <si>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</si>
  <si>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</si>
  <si>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</si>
  <si>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</si>
  <si>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</si>
  <si>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</si>
  <si>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</si>
  <si>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</si>
  <si>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</si>
  <si>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</si>
  <si>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</si>
  <si>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</si>
  <si>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</si>
  <si>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</si>
  <si>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</si>
  <si>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</si>
  <si>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</si>
  <si>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</si>
  <si>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</si>
  <si>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</si>
  <si>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</si>
  <si>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</si>
  <si>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</si>
  <si>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</si>
  <si>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</si>
  <si>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</si>
  <si>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</si>
  <si>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</si>
  <si>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</si>
  <si>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</si>
  <si>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</si>
  <si>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</si>
  <si>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</si>
  <si>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</si>
  <si>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</si>
  <si>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</si>
  <si>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</si>
  <si>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</si>
  <si>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</si>
  <si>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</si>
  <si>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</si>
  <si>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</si>
  <si>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</si>
  <si>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</si>
  <si>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</si>
  <si>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</si>
  <si>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</si>
  <si>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</si>
  <si>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</si>
  <si>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</si>
  <si>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</si>
  <si>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</si>
  <si>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</si>
  <si>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</si>
  <si>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</si>
  <si>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</si>
  <si>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</si>
  <si>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</si>
  <si>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</si>
  <si>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</si>
  <si>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</si>
  <si>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</si>
  <si>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</si>
  <si>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</si>
  <si>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</si>
  <si>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</si>
  <si>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</si>
  <si>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</si>
  <si>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</si>
  <si>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</si>
  <si>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</si>
  <si>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</si>
  <si>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</si>
  <si>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</si>
  <si>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</si>
  <si>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</si>
  <si>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</si>
  <si>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</si>
  <si>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MONTCHO</t>
  </si>
  <si>
    <t>DOSSA ET TETE</t>
  </si>
  <si>
    <t>TETE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</si>
</sst>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'13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'!$B$9:$B$32</c:f>
              <c:numCache>
                <c:formatCode>General</c:formatCode>
                <c:ptCount val="24"/>
                <c:pt idx="0">
                  <c:v>140.05000000000001</c:v>
                </c:pt>
                <c:pt idx="1">
                  <c:v>139.35</c:v>
                </c:pt>
                <c:pt idx="2">
                  <c:v>130.18</c:v>
                </c:pt>
                <c:pt idx="3">
                  <c:v>127.38</c:v>
                </c:pt>
                <c:pt idx="4">
                  <c:v>113.15</c:v>
                </c:pt>
                <c:pt idx="5">
                  <c:v>98.63</c:v>
                </c:pt>
                <c:pt idx="6">
                  <c:v>148.77000000000001</c:v>
                </c:pt>
                <c:pt idx="7">
                  <c:v>225.19</c:v>
                </c:pt>
                <c:pt idx="8">
                  <c:v>244.18</c:v>
                </c:pt>
                <c:pt idx="9">
                  <c:v>253.48</c:v>
                </c:pt>
                <c:pt idx="10">
                  <c:v>229.38</c:v>
                </c:pt>
                <c:pt idx="11">
                  <c:v>228.38</c:v>
                </c:pt>
                <c:pt idx="12">
                  <c:v>197.44</c:v>
                </c:pt>
                <c:pt idx="13">
                  <c:v>204.91</c:v>
                </c:pt>
                <c:pt idx="14">
                  <c:v>244.45</c:v>
                </c:pt>
                <c:pt idx="15">
                  <c:v>251.62</c:v>
                </c:pt>
                <c:pt idx="16">
                  <c:v>265.25</c:v>
                </c:pt>
                <c:pt idx="17">
                  <c:v>176.98</c:v>
                </c:pt>
                <c:pt idx="18">
                  <c:v>174.92000000000002</c:v>
                </c:pt>
                <c:pt idx="19">
                  <c:v>180.18</c:v>
                </c:pt>
                <c:pt idx="20">
                  <c:v>181.87</c:v>
                </c:pt>
                <c:pt idx="21">
                  <c:v>182</c:v>
                </c:pt>
                <c:pt idx="22">
                  <c:v>173.36</c:v>
                </c:pt>
                <c:pt idx="23">
                  <c:v>165.18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'13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'!$C$9:$C$32</c:f>
              <c:numCache>
                <c:formatCode>General</c:formatCode>
                <c:ptCount val="24"/>
                <c:pt idx="0">
                  <c:v>19.760029496457435</c:v>
                </c:pt>
                <c:pt idx="1">
                  <c:v>8.6350994222460287</c:v>
                </c:pt>
                <c:pt idx="2">
                  <c:v>9.0604349697901085</c:v>
                </c:pt>
                <c:pt idx="3">
                  <c:v>9.9604007519846789</c:v>
                </c:pt>
                <c:pt idx="4">
                  <c:v>6.3068319841623861</c:v>
                </c:pt>
                <c:pt idx="5">
                  <c:v>3.218871172799652</c:v>
                </c:pt>
                <c:pt idx="6">
                  <c:v>44.762337004261909</c:v>
                </c:pt>
                <c:pt idx="7">
                  <c:v>100.83493003520091</c:v>
                </c:pt>
                <c:pt idx="8">
                  <c:v>111.8489468588151</c:v>
                </c:pt>
                <c:pt idx="9">
                  <c:v>107.03480502803522</c:v>
                </c:pt>
                <c:pt idx="10">
                  <c:v>84.588013584895123</c:v>
                </c:pt>
                <c:pt idx="11">
                  <c:v>67.634356838790382</c:v>
                </c:pt>
                <c:pt idx="12">
                  <c:v>58.578520928861863</c:v>
                </c:pt>
                <c:pt idx="13">
                  <c:v>72.922190375683172</c:v>
                </c:pt>
                <c:pt idx="14">
                  <c:v>95.135918066891151</c:v>
                </c:pt>
                <c:pt idx="15">
                  <c:v>100.80403459690788</c:v>
                </c:pt>
                <c:pt idx="16">
                  <c:v>105.43057958020964</c:v>
                </c:pt>
                <c:pt idx="17">
                  <c:v>43.860652878523183</c:v>
                </c:pt>
                <c:pt idx="18">
                  <c:v>67.696962140916085</c:v>
                </c:pt>
                <c:pt idx="19">
                  <c:v>64.728166832603407</c:v>
                </c:pt>
                <c:pt idx="20">
                  <c:v>65.004527237122787</c:v>
                </c:pt>
                <c:pt idx="21">
                  <c:v>68.105668369352955</c:v>
                </c:pt>
                <c:pt idx="22">
                  <c:v>60.343763656613902</c:v>
                </c:pt>
                <c:pt idx="23">
                  <c:v>47.676740198147272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'13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'!$D$9:$D$32</c:f>
              <c:numCache>
                <c:formatCode>0.00</c:formatCode>
                <c:ptCount val="24"/>
                <c:pt idx="0">
                  <c:v>133.31695667506395</c:v>
                </c:pt>
                <c:pt idx="1">
                  <c:v>143.72872772896397</c:v>
                </c:pt>
                <c:pt idx="2">
                  <c:v>134.38993173176743</c:v>
                </c:pt>
                <c:pt idx="3">
                  <c:v>130.77003954704804</c:v>
                </c:pt>
                <c:pt idx="4">
                  <c:v>120.59957383557398</c:v>
                </c:pt>
                <c:pt idx="5">
                  <c:v>109.91090184292429</c:v>
                </c:pt>
                <c:pt idx="6">
                  <c:v>116.56172893841031</c:v>
                </c:pt>
                <c:pt idx="7">
                  <c:v>134.08386465052115</c:v>
                </c:pt>
                <c:pt idx="8">
                  <c:v>141.38844948158476</c:v>
                </c:pt>
                <c:pt idx="9">
                  <c:v>154.55962982302657</c:v>
                </c:pt>
                <c:pt idx="10">
                  <c:v>153.91046503208815</c:v>
                </c:pt>
                <c:pt idx="11">
                  <c:v>167.21786606483232</c:v>
                </c:pt>
                <c:pt idx="12">
                  <c:v>145.72865915999495</c:v>
                </c:pt>
                <c:pt idx="13">
                  <c:v>140.15513371840819</c:v>
                </c:pt>
                <c:pt idx="14">
                  <c:v>156.46012010899381</c:v>
                </c:pt>
                <c:pt idx="15">
                  <c:v>157.84719338501441</c:v>
                </c:pt>
                <c:pt idx="16">
                  <c:v>166.78717615178203</c:v>
                </c:pt>
                <c:pt idx="17">
                  <c:v>145.15721305252882</c:v>
                </c:pt>
                <c:pt idx="18">
                  <c:v>119.21302639894702</c:v>
                </c:pt>
                <c:pt idx="19">
                  <c:v>127.4050679626765</c:v>
                </c:pt>
                <c:pt idx="20">
                  <c:v>128.79938857894291</c:v>
                </c:pt>
                <c:pt idx="21">
                  <c:v>125.82208777134042</c:v>
                </c:pt>
                <c:pt idx="22">
                  <c:v>125.13774207505116</c:v>
                </c:pt>
                <c:pt idx="23">
                  <c:v>129.840633433878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'13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'!$E$9:$E$32</c:f>
              <c:numCache>
                <c:formatCode>0.00</c:formatCode>
                <c:ptCount val="24"/>
                <c:pt idx="0">
                  <c:v>-13.026986171521351</c:v>
                </c:pt>
                <c:pt idx="1">
                  <c:v>-13.013827151209973</c:v>
                </c:pt>
                <c:pt idx="2">
                  <c:v>-13.270366701557517</c:v>
                </c:pt>
                <c:pt idx="3">
                  <c:v>-13.350440299032694</c:v>
                </c:pt>
                <c:pt idx="4">
                  <c:v>-13.756405819736354</c:v>
                </c:pt>
                <c:pt idx="5">
                  <c:v>-14.499773015723914</c:v>
                </c:pt>
                <c:pt idx="6">
                  <c:v>-12.554065942672203</c:v>
                </c:pt>
                <c:pt idx="7">
                  <c:v>-9.7287946857220966</c:v>
                </c:pt>
                <c:pt idx="8">
                  <c:v>-9.0573963403998512</c:v>
                </c:pt>
                <c:pt idx="9">
                  <c:v>-8.1144348510618336</c:v>
                </c:pt>
                <c:pt idx="10">
                  <c:v>-9.1184786169832464</c:v>
                </c:pt>
                <c:pt idx="11">
                  <c:v>-6.4722229036227539</c:v>
                </c:pt>
                <c:pt idx="12">
                  <c:v>-6.8671800888568271</c:v>
                </c:pt>
                <c:pt idx="13">
                  <c:v>-8.167324094091363</c:v>
                </c:pt>
                <c:pt idx="14">
                  <c:v>-7.1460381758850353</c:v>
                </c:pt>
                <c:pt idx="15">
                  <c:v>-7.0312279819222674</c:v>
                </c:pt>
                <c:pt idx="16">
                  <c:v>-6.9677557319917121</c:v>
                </c:pt>
                <c:pt idx="17">
                  <c:v>-12.037865931051961</c:v>
                </c:pt>
                <c:pt idx="18">
                  <c:v>-11.989988539863084</c:v>
                </c:pt>
                <c:pt idx="19">
                  <c:v>-11.953234795279879</c:v>
                </c:pt>
                <c:pt idx="20">
                  <c:v>-11.933915816065703</c:v>
                </c:pt>
                <c:pt idx="21">
                  <c:v>-11.927756140693386</c:v>
                </c:pt>
                <c:pt idx="22">
                  <c:v>-12.121505731665049</c:v>
                </c:pt>
                <c:pt idx="23">
                  <c:v>-12.337373632025244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'13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'!$Q$9:$Q$32</c:f>
              <c:numCache>
                <c:formatCode>0.00</c:formatCode>
                <c:ptCount val="24"/>
                <c:pt idx="0">
                  <c:v>22.03</c:v>
                </c:pt>
                <c:pt idx="1">
                  <c:v>22.03</c:v>
                </c:pt>
                <c:pt idx="2">
                  <c:v>22.02</c:v>
                </c:pt>
                <c:pt idx="3">
                  <c:v>22.02</c:v>
                </c:pt>
                <c:pt idx="4">
                  <c:v>22.02</c:v>
                </c:pt>
                <c:pt idx="5">
                  <c:v>22.02</c:v>
                </c:pt>
                <c:pt idx="6">
                  <c:v>21.99</c:v>
                </c:pt>
                <c:pt idx="7">
                  <c:v>22.03</c:v>
                </c:pt>
                <c:pt idx="8">
                  <c:v>22.03</c:v>
                </c:pt>
                <c:pt idx="9">
                  <c:v>21.78</c:v>
                </c:pt>
                <c:pt idx="10">
                  <c:v>22.13</c:v>
                </c:pt>
                <c:pt idx="11">
                  <c:v>19.22</c:v>
                </c:pt>
                <c:pt idx="12">
                  <c:v>18.95</c:v>
                </c:pt>
                <c:pt idx="13">
                  <c:v>20.02</c:v>
                </c:pt>
                <c:pt idx="14">
                  <c:v>20.149999999999999</c:v>
                </c:pt>
                <c:pt idx="15">
                  <c:v>19.93</c:v>
                </c:pt>
                <c:pt idx="16">
                  <c:v>19.93</c:v>
                </c:pt>
                <c:pt idx="17">
                  <c:v>22.15</c:v>
                </c:pt>
                <c:pt idx="18">
                  <c:v>22.15</c:v>
                </c:pt>
                <c:pt idx="19">
                  <c:v>22.23</c:v>
                </c:pt>
                <c:pt idx="20">
                  <c:v>22.23</c:v>
                </c:pt>
                <c:pt idx="21">
                  <c:v>22.23</c:v>
                </c:pt>
                <c:pt idx="22">
                  <c:v>22.23</c:v>
                </c:pt>
                <c:pt idx="23">
                  <c:v>22.23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'13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'!$AE$9:$AE$32</c:f>
              <c:numCache>
                <c:formatCode>0.00</c:formatCode>
                <c:ptCount val="24"/>
                <c:pt idx="0">
                  <c:v>90.08</c:v>
                </c:pt>
                <c:pt idx="1">
                  <c:v>90.49</c:v>
                </c:pt>
                <c:pt idx="2">
                  <c:v>90.06</c:v>
                </c:pt>
                <c:pt idx="3">
                  <c:v>89.77</c:v>
                </c:pt>
                <c:pt idx="4">
                  <c:v>89.99</c:v>
                </c:pt>
                <c:pt idx="5">
                  <c:v>89.08</c:v>
                </c:pt>
                <c:pt idx="6">
                  <c:v>89.77</c:v>
                </c:pt>
                <c:pt idx="7">
                  <c:v>98.190000000000012</c:v>
                </c:pt>
                <c:pt idx="8">
                  <c:v>99.160000000000011</c:v>
                </c:pt>
                <c:pt idx="9">
                  <c:v>107.27</c:v>
                </c:pt>
                <c:pt idx="10">
                  <c:v>105.58000000000001</c:v>
                </c:pt>
                <c:pt idx="11">
                  <c:v>108.22</c:v>
                </c:pt>
                <c:pt idx="12">
                  <c:v>105.77</c:v>
                </c:pt>
                <c:pt idx="13">
                  <c:v>97.42</c:v>
                </c:pt>
                <c:pt idx="14">
                  <c:v>95.759999999999991</c:v>
                </c:pt>
                <c:pt idx="15">
                  <c:v>93.72999999999999</c:v>
                </c:pt>
                <c:pt idx="16">
                  <c:v>94.57</c:v>
                </c:pt>
                <c:pt idx="17">
                  <c:v>91</c:v>
                </c:pt>
                <c:pt idx="18">
                  <c:v>91.24</c:v>
                </c:pt>
                <c:pt idx="19">
                  <c:v>90.26</c:v>
                </c:pt>
                <c:pt idx="20">
                  <c:v>90.45</c:v>
                </c:pt>
                <c:pt idx="21">
                  <c:v>90.64</c:v>
                </c:pt>
                <c:pt idx="22">
                  <c:v>90.69</c:v>
                </c:pt>
                <c:pt idx="23">
                  <c:v>90.83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'13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'!$AK$9:$AK$32</c:f>
              <c:numCache>
                <c:formatCode>0.00</c:formatCode>
                <c:ptCount val="24"/>
                <c:pt idx="0">
                  <c:v>109.84002949645743</c:v>
                </c:pt>
                <c:pt idx="1">
                  <c:v>99.125099422246024</c:v>
                </c:pt>
                <c:pt idx="2">
                  <c:v>99.120434969790111</c:v>
                </c:pt>
                <c:pt idx="3">
                  <c:v>99.730400751984675</c:v>
                </c:pt>
                <c:pt idx="4">
                  <c:v>96.296831984162381</c:v>
                </c:pt>
                <c:pt idx="5">
                  <c:v>92.29887117279965</c:v>
                </c:pt>
                <c:pt idx="6">
                  <c:v>134.5323370042619</c:v>
                </c:pt>
                <c:pt idx="7">
                  <c:v>199.02493003520092</c:v>
                </c:pt>
                <c:pt idx="8">
                  <c:v>211.00894685881511</c:v>
                </c:pt>
                <c:pt idx="9">
                  <c:v>214.30480502803522</c:v>
                </c:pt>
                <c:pt idx="10">
                  <c:v>190.16801358489514</c:v>
                </c:pt>
                <c:pt idx="11">
                  <c:v>175.85435683879038</c:v>
                </c:pt>
                <c:pt idx="12">
                  <c:v>164.34852092886186</c:v>
                </c:pt>
                <c:pt idx="13">
                  <c:v>170.34219037568317</c:v>
                </c:pt>
                <c:pt idx="14">
                  <c:v>190.89591806689114</c:v>
                </c:pt>
                <c:pt idx="15">
                  <c:v>194.53403459690787</c:v>
                </c:pt>
                <c:pt idx="16">
                  <c:v>200.00057958020963</c:v>
                </c:pt>
                <c:pt idx="17">
                  <c:v>134.86065287852318</c:v>
                </c:pt>
                <c:pt idx="18">
                  <c:v>158.93696214091608</c:v>
                </c:pt>
                <c:pt idx="19">
                  <c:v>154.98816683260341</c:v>
                </c:pt>
                <c:pt idx="20">
                  <c:v>155.45452723712279</c:v>
                </c:pt>
                <c:pt idx="21">
                  <c:v>158.74566836935296</c:v>
                </c:pt>
                <c:pt idx="22">
                  <c:v>151.0337636566139</c:v>
                </c:pt>
                <c:pt idx="23">
                  <c:v>138.50674019814727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'13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'!$AM$9:$AM$32</c:f>
              <c:numCache>
                <c:formatCode>0.00</c:formatCode>
                <c:ptCount val="24"/>
                <c:pt idx="0">
                  <c:v>187.12695667506395</c:v>
                </c:pt>
                <c:pt idx="1">
                  <c:v>198.29872772896397</c:v>
                </c:pt>
                <c:pt idx="2">
                  <c:v>189.04993173176743</c:v>
                </c:pt>
                <c:pt idx="3">
                  <c:v>185.66003954704803</c:v>
                </c:pt>
                <c:pt idx="4">
                  <c:v>174.99957383557398</c:v>
                </c:pt>
                <c:pt idx="5">
                  <c:v>164.67090184292428</c:v>
                </c:pt>
                <c:pt idx="6">
                  <c:v>173.0117289384103</c:v>
                </c:pt>
                <c:pt idx="7">
                  <c:v>207.99386465052115</c:v>
                </c:pt>
                <c:pt idx="8">
                  <c:v>219.31844948158476</c:v>
                </c:pt>
                <c:pt idx="9">
                  <c:v>240.07962982302655</c:v>
                </c:pt>
                <c:pt idx="10">
                  <c:v>241.51046503208815</c:v>
                </c:pt>
                <c:pt idx="11">
                  <c:v>246.66786606483231</c:v>
                </c:pt>
                <c:pt idx="12">
                  <c:v>235.08865915999493</c:v>
                </c:pt>
                <c:pt idx="13">
                  <c:v>221.10513371840818</c:v>
                </c:pt>
                <c:pt idx="14">
                  <c:v>240.52012010899381</c:v>
                </c:pt>
                <c:pt idx="15">
                  <c:v>233.23019338501439</c:v>
                </c:pt>
                <c:pt idx="16">
                  <c:v>229.96717615178204</c:v>
                </c:pt>
                <c:pt idx="17">
                  <c:v>201.08721305252882</c:v>
                </c:pt>
                <c:pt idx="18">
                  <c:v>178.67302639894703</c:v>
                </c:pt>
                <c:pt idx="19">
                  <c:v>186.67506796267651</c:v>
                </c:pt>
                <c:pt idx="20">
                  <c:v>186.87938857894292</c:v>
                </c:pt>
                <c:pt idx="21">
                  <c:v>183.80208777134041</c:v>
                </c:pt>
                <c:pt idx="22">
                  <c:v>184.78774207505117</c:v>
                </c:pt>
                <c:pt idx="23">
                  <c:v>189.82063343387799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'13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'!$F$9:$F$32</c:f>
              <c:numCache>
                <c:formatCode>General</c:formatCode>
                <c:ptCount val="24"/>
                <c:pt idx="0">
                  <c:v>194.61</c:v>
                </c:pt>
                <c:pt idx="1">
                  <c:v>192.38</c:v>
                </c:pt>
                <c:pt idx="2">
                  <c:v>187.41</c:v>
                </c:pt>
                <c:pt idx="3">
                  <c:v>184.13</c:v>
                </c:pt>
                <c:pt idx="4">
                  <c:v>180.69</c:v>
                </c:pt>
                <c:pt idx="5">
                  <c:v>141.41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103.2</c:v>
                </c:pt>
                <c:pt idx="18">
                  <c:v>174.3</c:v>
                </c:pt>
                <c:pt idx="19">
                  <c:v>175.42</c:v>
                </c:pt>
                <c:pt idx="20">
                  <c:v>173</c:v>
                </c:pt>
                <c:pt idx="21">
                  <c:v>168.11</c:v>
                </c:pt>
                <c:pt idx="22">
                  <c:v>159.27000000000001</c:v>
                </c:pt>
                <c:pt idx="23">
                  <c:v>156.72999999999999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'13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'!$G$9:$G$32</c:f>
              <c:numCache>
                <c:formatCode>0.00</c:formatCode>
                <c:ptCount val="24"/>
                <c:pt idx="0">
                  <c:v>123.27057495769947</c:v>
                </c:pt>
                <c:pt idx="1">
                  <c:v>122.19292205286675</c:v>
                </c:pt>
                <c:pt idx="2">
                  <c:v>118.55687062126417</c:v>
                </c:pt>
                <c:pt idx="3">
                  <c:v>116.7096783382751</c:v>
                </c:pt>
                <c:pt idx="4">
                  <c:v>113.21849905648423</c:v>
                </c:pt>
                <c:pt idx="5">
                  <c:v>105.47921818268887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66.454259410688408</c:v>
                </c:pt>
                <c:pt idx="18">
                  <c:v>104.76699646530433</c:v>
                </c:pt>
                <c:pt idx="19">
                  <c:v>104.78674163490601</c:v>
                </c:pt>
                <c:pt idx="20">
                  <c:v>100.34464511528269</c:v>
                </c:pt>
                <c:pt idx="21">
                  <c:v>95.641964797564128</c:v>
                </c:pt>
                <c:pt idx="22">
                  <c:v>88.188519006850598</c:v>
                </c:pt>
                <c:pt idx="23">
                  <c:v>86.803218701317334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'13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'!$H$9:$H$32</c:f>
              <c:numCache>
                <c:formatCode>0.00</c:formatCode>
                <c:ptCount val="24"/>
                <c:pt idx="0">
                  <c:v>63.827277113099875</c:v>
                </c:pt>
                <c:pt idx="1">
                  <c:v>62.759669170819365</c:v>
                </c:pt>
                <c:pt idx="2">
                  <c:v>61.614578641881472</c:v>
                </c:pt>
                <c:pt idx="3">
                  <c:v>60.306409572981856</c:v>
                </c:pt>
                <c:pt idx="4">
                  <c:v>60.488307384172451</c:v>
                </c:pt>
                <c:pt idx="5">
                  <c:v>30.091206742990238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32.693920019455348</c:v>
                </c:pt>
                <c:pt idx="18">
                  <c:v>62.779452602523385</c:v>
                </c:pt>
                <c:pt idx="19">
                  <c:v>63.837148077920446</c:v>
                </c:pt>
                <c:pt idx="20">
                  <c:v>65.951203193405007</c:v>
                </c:pt>
                <c:pt idx="21">
                  <c:v>65.949700550360561</c:v>
                </c:pt>
                <c:pt idx="22">
                  <c:v>64.899060526894317</c:v>
                </c:pt>
                <c:pt idx="23">
                  <c:v>63.840879040432931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'13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'!$I$9:$I$32</c:f>
              <c:numCache>
                <c:formatCode>0.00</c:formatCode>
                <c:ptCount val="24"/>
                <c:pt idx="0">
                  <c:v>7.5121479292006637</c:v>
                </c:pt>
                <c:pt idx="1">
                  <c:v>7.4274087763138805</c:v>
                </c:pt>
                <c:pt idx="2">
                  <c:v>7.2385507368543625</c:v>
                </c:pt>
                <c:pt idx="3">
                  <c:v>7.1139120887430334</c:v>
                </c:pt>
                <c:pt idx="4">
                  <c:v>6.9831935593433041</c:v>
                </c:pt>
                <c:pt idx="5">
                  <c:v>5.8395750743209174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4.0518205698562513</c:v>
                </c:pt>
                <c:pt idx="18">
                  <c:v>6.7535509321722929</c:v>
                </c:pt>
                <c:pt idx="19">
                  <c:v>6.7961102871735521</c:v>
                </c:pt>
                <c:pt idx="20">
                  <c:v>6.7041516913122949</c:v>
                </c:pt>
                <c:pt idx="21">
                  <c:v>6.5183346520753433</c:v>
                </c:pt>
                <c:pt idx="22">
                  <c:v>6.1824204662550857</c:v>
                </c:pt>
                <c:pt idx="23">
                  <c:v>6.085902258249722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'13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'13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'13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'13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'13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'13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'13 MAI 23 '!$AJ$9:$AJ$32</c:f>
              <c:numCache>
                <c:formatCode>0.00</c:formatCode>
                <c:ptCount val="24"/>
                <c:pt idx="0">
                  <c:v>123.27057495769947</c:v>
                </c:pt>
                <c:pt idx="1">
                  <c:v>122.19292205286675</c:v>
                </c:pt>
                <c:pt idx="2">
                  <c:v>118.55687062126417</c:v>
                </c:pt>
                <c:pt idx="3">
                  <c:v>116.7096783382751</c:v>
                </c:pt>
                <c:pt idx="4">
                  <c:v>113.21849905648423</c:v>
                </c:pt>
                <c:pt idx="5">
                  <c:v>105.97921818268887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66.454259410688408</c:v>
                </c:pt>
                <c:pt idx="18">
                  <c:v>104.76699646530433</c:v>
                </c:pt>
                <c:pt idx="19">
                  <c:v>104.78674163490601</c:v>
                </c:pt>
                <c:pt idx="20">
                  <c:v>100.34464511528269</c:v>
                </c:pt>
                <c:pt idx="21">
                  <c:v>95.641964797564128</c:v>
                </c:pt>
                <c:pt idx="22">
                  <c:v>88.188519006850598</c:v>
                </c:pt>
                <c:pt idx="23">
                  <c:v>86.803218701317334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'13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'13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'13 MAI 23 '!$AL$9:$AL$32</c:f>
              <c:numCache>
                <c:formatCode>0.00</c:formatCode>
                <c:ptCount val="24"/>
                <c:pt idx="0">
                  <c:v>63.827277113099875</c:v>
                </c:pt>
                <c:pt idx="1">
                  <c:v>62.759669170819365</c:v>
                </c:pt>
                <c:pt idx="2">
                  <c:v>61.614578641881472</c:v>
                </c:pt>
                <c:pt idx="3">
                  <c:v>60.306409572981856</c:v>
                </c:pt>
                <c:pt idx="4">
                  <c:v>60.488307384172451</c:v>
                </c:pt>
                <c:pt idx="5">
                  <c:v>30.421206742990236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32.693920019455348</c:v>
                </c:pt>
                <c:pt idx="18">
                  <c:v>62.779452602523385</c:v>
                </c:pt>
                <c:pt idx="19">
                  <c:v>63.837148077920446</c:v>
                </c:pt>
                <c:pt idx="20">
                  <c:v>65.951203193405007</c:v>
                </c:pt>
                <c:pt idx="21">
                  <c:v>65.949700550360561</c:v>
                </c:pt>
                <c:pt idx="22">
                  <c:v>64.899060526894317</c:v>
                </c:pt>
                <c:pt idx="23">
                  <c:v>63.840879040432931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5%20Brouillon%20rap%20Journalier%20de%20MAI%202023.xlsm" TargetMode="External"/><Relationship Id="rId1" Type="http://schemas.openxmlformats.org/officeDocument/2006/relationships/externalLinkPath" Target="/RELEVES_DISPATCHING/RELEVE_2023/RELEVES%20DES%20BILANS%20JOURNALIERS/Brouillon%20rap%20Journalier/05%20Brouillon%20rap%20Journalier%20de%20MAI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3174">
          <cell r="O3174">
            <v>0</v>
          </cell>
          <cell r="P3174">
            <v>0</v>
          </cell>
          <cell r="Q3174">
            <v>0</v>
          </cell>
          <cell r="R3174">
            <v>90.08</v>
          </cell>
        </row>
        <row r="3175">
          <cell r="O3175">
            <v>0</v>
          </cell>
          <cell r="P3175">
            <v>0</v>
          </cell>
          <cell r="Q3175">
            <v>0</v>
          </cell>
          <cell r="R3175">
            <v>90.49</v>
          </cell>
        </row>
        <row r="3176">
          <cell r="O3176">
            <v>0</v>
          </cell>
          <cell r="P3176">
            <v>0</v>
          </cell>
          <cell r="Q3176">
            <v>0</v>
          </cell>
          <cell r="R3176">
            <v>90.06</v>
          </cell>
        </row>
        <row r="3177">
          <cell r="O3177">
            <v>0</v>
          </cell>
          <cell r="P3177">
            <v>0</v>
          </cell>
          <cell r="Q3177">
            <v>0</v>
          </cell>
          <cell r="R3177">
            <v>89.77</v>
          </cell>
        </row>
        <row r="3178">
          <cell r="O3178">
            <v>0</v>
          </cell>
          <cell r="P3178">
            <v>0</v>
          </cell>
          <cell r="Q3178">
            <v>0</v>
          </cell>
          <cell r="R3178">
            <v>89.99</v>
          </cell>
        </row>
        <row r="3179">
          <cell r="O3179">
            <v>0.5</v>
          </cell>
          <cell r="P3179">
            <v>0</v>
          </cell>
          <cell r="Q3179">
            <v>0</v>
          </cell>
          <cell r="R3179">
            <v>89.08</v>
          </cell>
        </row>
        <row r="3180">
          <cell r="O3180">
            <v>0</v>
          </cell>
          <cell r="P3180">
            <v>0</v>
          </cell>
          <cell r="Q3180">
            <v>0</v>
          </cell>
          <cell r="R3180">
            <v>89.77</v>
          </cell>
        </row>
        <row r="3181">
          <cell r="O3181">
            <v>0</v>
          </cell>
          <cell r="P3181">
            <v>8.9</v>
          </cell>
          <cell r="Q3181">
            <v>0</v>
          </cell>
          <cell r="R3181">
            <v>89.29</v>
          </cell>
        </row>
        <row r="3182">
          <cell r="O3182">
            <v>0</v>
          </cell>
          <cell r="P3182">
            <v>9.4</v>
          </cell>
          <cell r="Q3182">
            <v>0</v>
          </cell>
          <cell r="R3182">
            <v>89.76</v>
          </cell>
        </row>
        <row r="3183">
          <cell r="O3183">
            <v>0</v>
          </cell>
          <cell r="P3183">
            <v>11.7</v>
          </cell>
          <cell r="Q3183">
            <v>0</v>
          </cell>
          <cell r="R3183">
            <v>95.57</v>
          </cell>
        </row>
        <row r="3184">
          <cell r="O3184">
            <v>0</v>
          </cell>
          <cell r="P3184">
            <v>17.399999999999999</v>
          </cell>
          <cell r="Q3184">
            <v>0</v>
          </cell>
          <cell r="R3184">
            <v>88.18</v>
          </cell>
        </row>
        <row r="3185">
          <cell r="O3185">
            <v>0</v>
          </cell>
          <cell r="P3185">
            <v>17.899999999999999</v>
          </cell>
          <cell r="Q3185">
            <v>0</v>
          </cell>
          <cell r="R3185">
            <v>90.32</v>
          </cell>
        </row>
        <row r="3186">
          <cell r="O3186">
            <v>0</v>
          </cell>
          <cell r="P3186">
            <v>14.8</v>
          </cell>
          <cell r="Q3186">
            <v>0</v>
          </cell>
          <cell r="R3186">
            <v>90.97</v>
          </cell>
        </row>
        <row r="3187">
          <cell r="O3187">
            <v>0</v>
          </cell>
          <cell r="P3187">
            <v>6.9</v>
          </cell>
          <cell r="Q3187">
            <v>0</v>
          </cell>
          <cell r="R3187">
            <v>90.52</v>
          </cell>
        </row>
        <row r="3188">
          <cell r="O3188">
            <v>0</v>
          </cell>
          <cell r="P3188">
            <v>6.6</v>
          </cell>
          <cell r="Q3188">
            <v>0</v>
          </cell>
          <cell r="R3188">
            <v>89.16</v>
          </cell>
        </row>
        <row r="3189">
          <cell r="O3189">
            <v>0</v>
          </cell>
          <cell r="P3189">
            <v>3.1</v>
          </cell>
          <cell r="Q3189">
            <v>0</v>
          </cell>
          <cell r="R3189">
            <v>90.63</v>
          </cell>
        </row>
        <row r="3190">
          <cell r="O3190">
            <v>0</v>
          </cell>
          <cell r="P3190">
            <v>1.3</v>
          </cell>
          <cell r="Q3190">
            <v>0</v>
          </cell>
          <cell r="R3190">
            <v>93.27</v>
          </cell>
        </row>
        <row r="3191">
          <cell r="O3191">
            <v>0</v>
          </cell>
          <cell r="P3191">
            <v>0</v>
          </cell>
          <cell r="Q3191">
            <v>0</v>
          </cell>
          <cell r="R3191">
            <v>91</v>
          </cell>
        </row>
        <row r="3192">
          <cell r="O3192">
            <v>0</v>
          </cell>
          <cell r="P3192">
            <v>0</v>
          </cell>
          <cell r="Q3192">
            <v>0</v>
          </cell>
          <cell r="R3192">
            <v>91.24</v>
          </cell>
        </row>
        <row r="3193">
          <cell r="O3193">
            <v>0</v>
          </cell>
          <cell r="P3193">
            <v>0</v>
          </cell>
          <cell r="Q3193">
            <v>0</v>
          </cell>
          <cell r="R3193">
            <v>90.26</v>
          </cell>
        </row>
        <row r="3194">
          <cell r="O3194">
            <v>0</v>
          </cell>
          <cell r="P3194">
            <v>0</v>
          </cell>
          <cell r="Q3194">
            <v>0</v>
          </cell>
          <cell r="R3194">
            <v>90.45</v>
          </cell>
        </row>
        <row r="3195">
          <cell r="O3195">
            <v>0</v>
          </cell>
          <cell r="P3195">
            <v>0</v>
          </cell>
          <cell r="Q3195">
            <v>0</v>
          </cell>
          <cell r="R3195">
            <v>90.64</v>
          </cell>
        </row>
        <row r="3196">
          <cell r="O3196">
            <v>0</v>
          </cell>
          <cell r="P3196">
            <v>0</v>
          </cell>
          <cell r="Q3196">
            <v>0</v>
          </cell>
          <cell r="R3196">
            <v>90.69</v>
          </cell>
        </row>
        <row r="3197">
          <cell r="O3197">
            <v>0</v>
          </cell>
          <cell r="P3197">
            <v>0</v>
          </cell>
          <cell r="Q3197">
            <v>0</v>
          </cell>
          <cell r="R3197">
            <v>90.83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MAI 2023"/>
      <sheetName val="02 MAI 2023"/>
      <sheetName val="03 MAI 2023"/>
      <sheetName val="04  MAI 2023"/>
      <sheetName val="05  MAI 2023"/>
      <sheetName val="06 MAI 2023 "/>
      <sheetName val="07 MAI 2023"/>
      <sheetName val="08 MAI 2023"/>
      <sheetName val="09   MAI 2023"/>
      <sheetName val="10   MAI 2023"/>
      <sheetName val="11 MAI 2023"/>
      <sheetName val="12  MAI 2023"/>
      <sheetName val="13   MAI 2023"/>
      <sheetName val="14 MAI 2023"/>
      <sheetName val="15 MAI 2023"/>
      <sheetName val="16 MAI 2023"/>
      <sheetName val="17 MAI 2023"/>
      <sheetName val="18  MAI 2023 "/>
      <sheetName val="19  MAI 2023"/>
      <sheetName val="20 MAI 2023"/>
      <sheetName val="21 MAI 2023"/>
      <sheetName val="22  MAI 2023"/>
      <sheetName val="23 MAI 2023"/>
      <sheetName val="24  MAI 2023"/>
      <sheetName val="25 MAI 2022"/>
      <sheetName val="26  MAI 2023"/>
      <sheetName val="27 MAI 2023 "/>
      <sheetName val="28  MAI 2023"/>
      <sheetName val="29  MAI 2023 "/>
      <sheetName val="30  MAI 2023  "/>
      <sheetName val="31  MAI 2023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K22">
            <v>0</v>
          </cell>
        </row>
        <row r="23">
          <cell r="K23">
            <v>0</v>
          </cell>
          <cell r="L23">
            <v>132.041666666677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P31" sqref="AP31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100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45059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88</v>
      </c>
      <c r="AG4" s="173"/>
      <c r="AH4" s="173"/>
      <c r="AI4" s="173"/>
      <c r="AJ4" s="148" t="s">
        <v>101</v>
      </c>
      <c r="AK4" s="149"/>
      <c r="AL4" s="148" t="s">
        <v>102</v>
      </c>
      <c r="AM4" s="149"/>
      <c r="AN4" s="135" t="s">
        <v>68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73</v>
      </c>
      <c r="K6" s="166"/>
      <c r="L6" s="164"/>
      <c r="M6" s="164"/>
      <c r="N6" s="164"/>
      <c r="O6" s="164"/>
      <c r="P6" s="165"/>
      <c r="Q6" s="167"/>
      <c r="R6" s="157" t="s">
        <v>89</v>
      </c>
      <c r="S6" s="158"/>
      <c r="T6" s="158"/>
      <c r="U6" s="158"/>
      <c r="V6" s="158"/>
      <c r="W6" s="158"/>
      <c r="X6" s="158"/>
      <c r="Y6" s="158"/>
      <c r="Z6" s="157" t="s">
        <v>90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87</v>
      </c>
      <c r="Y7" s="156"/>
      <c r="Z7" s="179" t="s">
        <v>3</v>
      </c>
      <c r="AA7" s="180"/>
      <c r="AB7" s="180"/>
      <c r="AC7" s="155"/>
      <c r="AD7" s="208" t="s">
        <v>87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140.05000000000001</v>
      </c>
      <c r="C9" s="51">
        <f t="shared" ref="C9:C32" si="0">AK9-AE9</f>
        <v>19.760029496457435</v>
      </c>
      <c r="D9" s="52">
        <f t="shared" ref="D9:D32" si="1">AM9-Y9</f>
        <v>133.31695667506395</v>
      </c>
      <c r="E9" s="59">
        <f t="shared" ref="E9:E32" si="2">(AG9+AI9)-Q9</f>
        <v>-13.026986171521351</v>
      </c>
      <c r="F9" s="76">
        <v>194.61</v>
      </c>
      <c r="G9" s="52">
        <f t="shared" ref="G9:G32" si="3">AJ9-AD9</f>
        <v>123.27057495769947</v>
      </c>
      <c r="H9" s="52">
        <f t="shared" ref="H9:H32" si="4">AL9-X9</f>
        <v>63.827277113099875</v>
      </c>
      <c r="I9" s="53">
        <f t="shared" ref="I9:I32" si="5">(AH9+AF9)-P9</f>
        <v>7.5121479292006637</v>
      </c>
      <c r="J9" s="58">
        <v>0</v>
      </c>
      <c r="K9" s="84">
        <v>22.03</v>
      </c>
      <c r="L9" s="67">
        <f>'[1]Exploitation '!I78</f>
        <v>0</v>
      </c>
      <c r="M9" s="67">
        <f>'[1]Exploitation '!J78</f>
        <v>0</v>
      </c>
      <c r="N9" s="67">
        <f>'[1]Exploitation '!K78</f>
        <v>0</v>
      </c>
      <c r="O9" s="67">
        <f>'[1]Exploitation '!L78</f>
        <v>0</v>
      </c>
      <c r="P9" s="72">
        <f>J9+L9+N9</f>
        <v>0</v>
      </c>
      <c r="Q9" s="82">
        <f>K9+M9+O9</f>
        <v>22.03</v>
      </c>
      <c r="R9" s="90">
        <v>0</v>
      </c>
      <c r="S9" s="84">
        <v>0</v>
      </c>
      <c r="T9" s="84">
        <v>0</v>
      </c>
      <c r="U9" s="84">
        <v>53.81</v>
      </c>
      <c r="V9" s="84">
        <v>0</v>
      </c>
      <c r="W9" s="84">
        <v>0</v>
      </c>
      <c r="X9" s="93">
        <f>R9+T9+V9</f>
        <v>0</v>
      </c>
      <c r="Y9" s="94">
        <f>S9+U9+W9</f>
        <v>53.81</v>
      </c>
      <c r="Z9" s="90">
        <f>'[1]Exploitation '!O3174</f>
        <v>0</v>
      </c>
      <c r="AA9" s="84">
        <f>'[1]Exploitation '!P3174</f>
        <v>0</v>
      </c>
      <c r="AB9" s="84">
        <f>'[1]Exploitation '!Q3174</f>
        <v>0</v>
      </c>
      <c r="AC9" s="84">
        <f>'[1]Exploitation '!R3174</f>
        <v>90.08</v>
      </c>
      <c r="AD9" s="95">
        <f>Z9+AB9</f>
        <v>0</v>
      </c>
      <c r="AE9" s="52">
        <f>AA9+AC9</f>
        <v>90.08</v>
      </c>
      <c r="AF9" s="115">
        <v>0.12151236559139778</v>
      </c>
      <c r="AG9" s="116">
        <v>0.44775309139784947</v>
      </c>
      <c r="AH9" s="54">
        <f t="shared" ref="AH9:AH32" si="6">(F9+P9+X9+AD9)-(AJ9+AL9+AF9)</f>
        <v>7.3906355636092655</v>
      </c>
      <c r="AI9" s="63">
        <f t="shared" ref="AI9:AI32" si="7">(B9+Q9+Y9+AE9)-(AM9+AK9+AG9)</f>
        <v>8.5552607370808005</v>
      </c>
      <c r="AJ9" s="64">
        <v>123.27057495769947</v>
      </c>
      <c r="AK9" s="61">
        <v>109.84002949645743</v>
      </c>
      <c r="AL9" s="66">
        <v>63.827277113099875</v>
      </c>
      <c r="AM9" s="61">
        <v>187.12695667506395</v>
      </c>
      <c r="AS9" s="120"/>
      <c r="BA9" s="42"/>
      <c r="BB9" s="42"/>
    </row>
    <row r="10" spans="1:54" ht="15.75" x14ac:dyDescent="0.25">
      <c r="A10" s="25">
        <v>2</v>
      </c>
      <c r="B10" s="69">
        <v>139.35</v>
      </c>
      <c r="C10" s="51">
        <f t="shared" si="0"/>
        <v>8.6350994222460287</v>
      </c>
      <c r="D10" s="52">
        <f t="shared" si="1"/>
        <v>143.72872772896397</v>
      </c>
      <c r="E10" s="59">
        <f t="shared" si="2"/>
        <v>-13.013827151209973</v>
      </c>
      <c r="F10" s="68">
        <v>192.38</v>
      </c>
      <c r="G10" s="52">
        <f t="shared" si="3"/>
        <v>122.19292205286675</v>
      </c>
      <c r="H10" s="52">
        <f t="shared" si="4"/>
        <v>62.759669170819365</v>
      </c>
      <c r="I10" s="53">
        <f t="shared" si="5"/>
        <v>7.4274087763138805</v>
      </c>
      <c r="J10" s="58">
        <v>0</v>
      </c>
      <c r="K10" s="81">
        <v>22.03</v>
      </c>
      <c r="L10" s="67">
        <f>'[1]Exploitation '!I79</f>
        <v>0</v>
      </c>
      <c r="M10" s="67">
        <f>'[1]Exploitation '!J79</f>
        <v>0</v>
      </c>
      <c r="N10" s="67">
        <f>'[1]Exploitation '!K79</f>
        <v>0</v>
      </c>
      <c r="O10" s="67">
        <f>'[1]Exploitation '!L79</f>
        <v>0</v>
      </c>
      <c r="P10" s="72">
        <f t="shared" ref="P10:P32" si="8">J10+L10+N10</f>
        <v>0</v>
      </c>
      <c r="Q10" s="82">
        <f t="shared" ref="Q10:Q32" si="9">K10+M10+O10</f>
        <v>22.03</v>
      </c>
      <c r="R10" s="90">
        <v>0</v>
      </c>
      <c r="S10" s="84">
        <v>0</v>
      </c>
      <c r="T10" s="84">
        <v>0</v>
      </c>
      <c r="U10" s="84">
        <v>54.57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54.57</v>
      </c>
      <c r="Z10" s="90">
        <f>'[1]Exploitation '!O3175</f>
        <v>0</v>
      </c>
      <c r="AA10" s="84">
        <f>'[1]Exploitation '!P3175</f>
        <v>0</v>
      </c>
      <c r="AB10" s="84">
        <f>'[1]Exploitation '!Q3175</f>
        <v>0</v>
      </c>
      <c r="AC10" s="84">
        <f>'[1]Exploitation '!R3175</f>
        <v>90.49</v>
      </c>
      <c r="AD10" s="95">
        <f t="shared" ref="AD10:AD32" si="12">Z10+AB10</f>
        <v>0</v>
      </c>
      <c r="AE10" s="52">
        <f t="shared" ref="AE10:AE32" si="13">AA10+AC10</f>
        <v>90.49</v>
      </c>
      <c r="AF10" s="117">
        <v>0.12151236559139778</v>
      </c>
      <c r="AG10" s="116">
        <v>0.44775309139784947</v>
      </c>
      <c r="AH10" s="54">
        <f t="shared" si="6"/>
        <v>7.3058964107224824</v>
      </c>
      <c r="AI10" s="63">
        <f t="shared" si="7"/>
        <v>8.5684197573921779</v>
      </c>
      <c r="AJ10" s="64">
        <v>122.19292205286675</v>
      </c>
      <c r="AK10" s="61">
        <v>99.125099422246024</v>
      </c>
      <c r="AL10" s="66">
        <v>62.759669170819365</v>
      </c>
      <c r="AM10" s="61">
        <v>198.29872772896397</v>
      </c>
      <c r="AS10" s="120"/>
      <c r="BA10" s="42"/>
      <c r="BB10" s="42"/>
    </row>
    <row r="11" spans="1:54" ht="15" customHeight="1" x14ac:dyDescent="0.25">
      <c r="A11" s="25">
        <v>3</v>
      </c>
      <c r="B11" s="69">
        <v>130.18</v>
      </c>
      <c r="C11" s="51">
        <f t="shared" si="0"/>
        <v>9.0604349697901085</v>
      </c>
      <c r="D11" s="52">
        <f t="shared" si="1"/>
        <v>134.38993173176743</v>
      </c>
      <c r="E11" s="59">
        <f t="shared" si="2"/>
        <v>-13.270366701557517</v>
      </c>
      <c r="F11" s="68">
        <v>187.41</v>
      </c>
      <c r="G11" s="52">
        <f t="shared" si="3"/>
        <v>118.55687062126417</v>
      </c>
      <c r="H11" s="52">
        <f t="shared" si="4"/>
        <v>61.614578641881472</v>
      </c>
      <c r="I11" s="53">
        <f t="shared" si="5"/>
        <v>7.2385507368543625</v>
      </c>
      <c r="J11" s="58">
        <v>0</v>
      </c>
      <c r="K11" s="81">
        <v>22.02</v>
      </c>
      <c r="L11" s="67">
        <f>'[1]Exploitation '!I80</f>
        <v>0</v>
      </c>
      <c r="M11" s="67">
        <f>'[1]Exploitation '!J80</f>
        <v>0</v>
      </c>
      <c r="N11" s="67">
        <f>'[1]Exploitation '!K80</f>
        <v>0</v>
      </c>
      <c r="O11" s="67">
        <f>'[1]Exploitation '!L80</f>
        <v>0</v>
      </c>
      <c r="P11" s="72">
        <f t="shared" si="8"/>
        <v>0</v>
      </c>
      <c r="Q11" s="82">
        <f t="shared" si="9"/>
        <v>22.02</v>
      </c>
      <c r="R11" s="90">
        <v>0</v>
      </c>
      <c r="S11" s="84">
        <v>0</v>
      </c>
      <c r="T11" s="84">
        <v>0</v>
      </c>
      <c r="U11" s="84">
        <v>54.66</v>
      </c>
      <c r="V11" s="84">
        <v>0</v>
      </c>
      <c r="W11" s="84">
        <v>0</v>
      </c>
      <c r="X11" s="93">
        <f t="shared" si="10"/>
        <v>0</v>
      </c>
      <c r="Y11" s="94">
        <f t="shared" si="11"/>
        <v>54.66</v>
      </c>
      <c r="Z11" s="90">
        <f>'[1]Exploitation '!O3176</f>
        <v>0</v>
      </c>
      <c r="AA11" s="84">
        <f>'[1]Exploitation '!P3176</f>
        <v>0</v>
      </c>
      <c r="AB11" s="84">
        <f>'[1]Exploitation '!Q3176</f>
        <v>0</v>
      </c>
      <c r="AC11" s="84">
        <f>'[1]Exploitation '!R3176</f>
        <v>90.06</v>
      </c>
      <c r="AD11" s="95">
        <f t="shared" si="12"/>
        <v>0</v>
      </c>
      <c r="AE11" s="52">
        <f t="shared" si="13"/>
        <v>90.06</v>
      </c>
      <c r="AF11" s="117">
        <v>0.12151236559139778</v>
      </c>
      <c r="AG11" s="116">
        <v>0.44775309139784947</v>
      </c>
      <c r="AH11" s="54">
        <f t="shared" si="6"/>
        <v>7.1170383712629643</v>
      </c>
      <c r="AI11" s="63">
        <f t="shared" si="7"/>
        <v>8.3018802070446327</v>
      </c>
      <c r="AJ11" s="64">
        <v>118.55687062126417</v>
      </c>
      <c r="AK11" s="61">
        <v>99.120434969790111</v>
      </c>
      <c r="AL11" s="66">
        <v>61.614578641881472</v>
      </c>
      <c r="AM11" s="61">
        <v>189.04993173176743</v>
      </c>
      <c r="AS11" s="120"/>
      <c r="BA11" s="42"/>
      <c r="BB11" s="42"/>
    </row>
    <row r="12" spans="1:54" ht="15" customHeight="1" x14ac:dyDescent="0.25">
      <c r="A12" s="25">
        <v>4</v>
      </c>
      <c r="B12" s="69">
        <v>127.38</v>
      </c>
      <c r="C12" s="51">
        <f t="shared" si="0"/>
        <v>9.9604007519846789</v>
      </c>
      <c r="D12" s="52">
        <f t="shared" si="1"/>
        <v>130.77003954704804</v>
      </c>
      <c r="E12" s="59">
        <f t="shared" si="2"/>
        <v>-13.350440299032694</v>
      </c>
      <c r="F12" s="68">
        <v>184.13</v>
      </c>
      <c r="G12" s="52">
        <f t="shared" si="3"/>
        <v>116.7096783382751</v>
      </c>
      <c r="H12" s="52">
        <f t="shared" si="4"/>
        <v>60.306409572981856</v>
      </c>
      <c r="I12" s="53">
        <f t="shared" si="5"/>
        <v>7.1139120887430334</v>
      </c>
      <c r="J12" s="58">
        <v>0</v>
      </c>
      <c r="K12" s="81">
        <v>22.02</v>
      </c>
      <c r="L12" s="67">
        <f>'[1]Exploitation '!I81</f>
        <v>0</v>
      </c>
      <c r="M12" s="67">
        <f>'[1]Exploitation '!J81</f>
        <v>0</v>
      </c>
      <c r="N12" s="67">
        <f>'[1]Exploitation '!K81</f>
        <v>0</v>
      </c>
      <c r="O12" s="67">
        <f>'[1]Exploitation '!L81</f>
        <v>0</v>
      </c>
      <c r="P12" s="72">
        <f t="shared" si="8"/>
        <v>0</v>
      </c>
      <c r="Q12" s="82">
        <f t="shared" si="9"/>
        <v>22.02</v>
      </c>
      <c r="R12" s="90">
        <v>0</v>
      </c>
      <c r="S12" s="84">
        <v>0</v>
      </c>
      <c r="T12" s="84">
        <v>0</v>
      </c>
      <c r="U12" s="84">
        <v>54.89</v>
      </c>
      <c r="V12" s="84">
        <v>0</v>
      </c>
      <c r="W12" s="84">
        <v>0</v>
      </c>
      <c r="X12" s="93">
        <f t="shared" si="10"/>
        <v>0</v>
      </c>
      <c r="Y12" s="94">
        <f t="shared" si="11"/>
        <v>54.89</v>
      </c>
      <c r="Z12" s="90">
        <f>'[1]Exploitation '!O3177</f>
        <v>0</v>
      </c>
      <c r="AA12" s="84">
        <f>'[1]Exploitation '!P3177</f>
        <v>0</v>
      </c>
      <c r="AB12" s="84">
        <f>'[1]Exploitation '!Q3177</f>
        <v>0</v>
      </c>
      <c r="AC12" s="84">
        <f>'[1]Exploitation '!R3177</f>
        <v>89.77</v>
      </c>
      <c r="AD12" s="95">
        <f t="shared" si="12"/>
        <v>0</v>
      </c>
      <c r="AE12" s="52">
        <f t="shared" si="13"/>
        <v>89.77</v>
      </c>
      <c r="AF12" s="117">
        <v>0.12151236559139778</v>
      </c>
      <c r="AG12" s="116">
        <v>0.44775309139784947</v>
      </c>
      <c r="AH12" s="54">
        <f t="shared" si="6"/>
        <v>6.9923997231516353</v>
      </c>
      <c r="AI12" s="63">
        <f t="shared" si="7"/>
        <v>8.2218066095694553</v>
      </c>
      <c r="AJ12" s="64">
        <v>116.7096783382751</v>
      </c>
      <c r="AK12" s="61">
        <v>99.730400751984675</v>
      </c>
      <c r="AL12" s="66">
        <v>60.306409572981856</v>
      </c>
      <c r="AM12" s="61">
        <v>185.66003954704803</v>
      </c>
      <c r="AS12" s="120"/>
      <c r="BA12" s="42"/>
      <c r="BB12" s="42"/>
    </row>
    <row r="13" spans="1:54" ht="15.75" x14ac:dyDescent="0.25">
      <c r="A13" s="25">
        <v>5</v>
      </c>
      <c r="B13" s="69">
        <v>113.15</v>
      </c>
      <c r="C13" s="51">
        <f t="shared" si="0"/>
        <v>6.3068319841623861</v>
      </c>
      <c r="D13" s="52">
        <f t="shared" si="1"/>
        <v>120.59957383557398</v>
      </c>
      <c r="E13" s="59">
        <f t="shared" si="2"/>
        <v>-13.756405819736354</v>
      </c>
      <c r="F13" s="68">
        <v>180.69</v>
      </c>
      <c r="G13" s="52">
        <f t="shared" si="3"/>
        <v>113.21849905648423</v>
      </c>
      <c r="H13" s="52">
        <f t="shared" si="4"/>
        <v>60.488307384172451</v>
      </c>
      <c r="I13" s="53">
        <f t="shared" si="5"/>
        <v>6.9831935593433041</v>
      </c>
      <c r="J13" s="58">
        <v>0</v>
      </c>
      <c r="K13" s="81">
        <v>22.02</v>
      </c>
      <c r="L13" s="67">
        <f>'[1]Exploitation '!I82</f>
        <v>0</v>
      </c>
      <c r="M13" s="67">
        <f>'[1]Exploitation '!J82</f>
        <v>0</v>
      </c>
      <c r="N13" s="67">
        <f>'[1]Exploitation '!K82</f>
        <v>0</v>
      </c>
      <c r="O13" s="67">
        <f>'[1]Exploitation '!L82</f>
        <v>0</v>
      </c>
      <c r="P13" s="72">
        <f t="shared" si="8"/>
        <v>0</v>
      </c>
      <c r="Q13" s="82">
        <f t="shared" si="9"/>
        <v>22.02</v>
      </c>
      <c r="R13" s="90">
        <v>0</v>
      </c>
      <c r="S13" s="84">
        <v>0</v>
      </c>
      <c r="T13" s="84">
        <v>0</v>
      </c>
      <c r="U13" s="84">
        <v>54.4</v>
      </c>
      <c r="V13" s="84">
        <v>0</v>
      </c>
      <c r="W13" s="84">
        <v>0</v>
      </c>
      <c r="X13" s="93">
        <f t="shared" si="10"/>
        <v>0</v>
      </c>
      <c r="Y13" s="94">
        <f t="shared" si="11"/>
        <v>54.4</v>
      </c>
      <c r="Z13" s="90">
        <f>'[1]Exploitation '!O3178</f>
        <v>0</v>
      </c>
      <c r="AA13" s="84">
        <f>'[1]Exploitation '!P3178</f>
        <v>0</v>
      </c>
      <c r="AB13" s="84">
        <f>'[1]Exploitation '!Q3178</f>
        <v>0</v>
      </c>
      <c r="AC13" s="84">
        <f>'[1]Exploitation '!R3178</f>
        <v>89.99</v>
      </c>
      <c r="AD13" s="95">
        <f t="shared" si="12"/>
        <v>0</v>
      </c>
      <c r="AE13" s="52">
        <f t="shared" si="13"/>
        <v>89.99</v>
      </c>
      <c r="AF13" s="117">
        <v>0.12151236559139778</v>
      </c>
      <c r="AG13" s="116">
        <v>0.44775309139784947</v>
      </c>
      <c r="AH13" s="54">
        <f t="shared" si="6"/>
        <v>6.861681193751906</v>
      </c>
      <c r="AI13" s="63">
        <f t="shared" si="7"/>
        <v>7.8158410888657954</v>
      </c>
      <c r="AJ13" s="64">
        <v>113.21849905648423</v>
      </c>
      <c r="AK13" s="61">
        <v>96.296831984162381</v>
      </c>
      <c r="AL13" s="66">
        <v>60.488307384172451</v>
      </c>
      <c r="AM13" s="61">
        <v>174.99957383557398</v>
      </c>
      <c r="AS13" s="120"/>
      <c r="BA13" s="42"/>
      <c r="BB13" s="42"/>
    </row>
    <row r="14" spans="1:54" ht="15.75" customHeight="1" x14ac:dyDescent="0.25">
      <c r="A14" s="25">
        <v>6</v>
      </c>
      <c r="B14" s="69">
        <v>98.63</v>
      </c>
      <c r="C14" s="51">
        <f t="shared" si="0"/>
        <v>3.218871172799652</v>
      </c>
      <c r="D14" s="52">
        <f t="shared" si="1"/>
        <v>109.91090184292429</v>
      </c>
      <c r="E14" s="59">
        <f t="shared" si="2"/>
        <v>-14.499773015723914</v>
      </c>
      <c r="F14" s="68">
        <v>141.41</v>
      </c>
      <c r="G14" s="52">
        <f t="shared" si="3"/>
        <v>105.47921818268887</v>
      </c>
      <c r="H14" s="52">
        <f t="shared" si="4"/>
        <v>30.091206742990238</v>
      </c>
      <c r="I14" s="53">
        <f t="shared" si="5"/>
        <v>5.8395750743209174</v>
      </c>
      <c r="J14" s="58">
        <v>0</v>
      </c>
      <c r="K14" s="81">
        <v>22.02</v>
      </c>
      <c r="L14" s="67">
        <f>'[1]Exploitation '!I83</f>
        <v>0</v>
      </c>
      <c r="M14" s="67">
        <f>'[1]Exploitation '!J83</f>
        <v>0</v>
      </c>
      <c r="N14" s="67">
        <f>'[1]Exploitation '!K83</f>
        <v>0</v>
      </c>
      <c r="O14" s="67">
        <f>'[1]Exploitation '!L83</f>
        <v>0</v>
      </c>
      <c r="P14" s="72">
        <f t="shared" si="8"/>
        <v>0</v>
      </c>
      <c r="Q14" s="82">
        <f t="shared" si="9"/>
        <v>22.02</v>
      </c>
      <c r="R14" s="90">
        <v>0.33</v>
      </c>
      <c r="S14" s="84">
        <v>0</v>
      </c>
      <c r="T14" s="84">
        <v>0</v>
      </c>
      <c r="U14" s="84">
        <v>54.76</v>
      </c>
      <c r="V14" s="84">
        <v>0</v>
      </c>
      <c r="W14" s="84">
        <v>0</v>
      </c>
      <c r="X14" s="93">
        <f t="shared" si="10"/>
        <v>0.33</v>
      </c>
      <c r="Y14" s="94">
        <f t="shared" si="11"/>
        <v>54.76</v>
      </c>
      <c r="Z14" s="90">
        <f>'[1]Exploitation '!O3179</f>
        <v>0.5</v>
      </c>
      <c r="AA14" s="84">
        <f>'[1]Exploitation '!P3179</f>
        <v>0</v>
      </c>
      <c r="AB14" s="84">
        <f>'[1]Exploitation '!Q3179</f>
        <v>0</v>
      </c>
      <c r="AC14" s="84">
        <f>'[1]Exploitation '!R3179</f>
        <v>89.08</v>
      </c>
      <c r="AD14" s="95">
        <f t="shared" si="12"/>
        <v>0.5</v>
      </c>
      <c r="AE14" s="52">
        <f t="shared" si="13"/>
        <v>89.08</v>
      </c>
      <c r="AF14" s="117">
        <v>0.12151236559139778</v>
      </c>
      <c r="AG14" s="116">
        <v>0.44775309139784947</v>
      </c>
      <c r="AH14" s="54">
        <f t="shared" si="6"/>
        <v>5.7180627087295193</v>
      </c>
      <c r="AI14" s="63">
        <f t="shared" si="7"/>
        <v>7.0724738928782358</v>
      </c>
      <c r="AJ14" s="64">
        <v>105.97921818268887</v>
      </c>
      <c r="AK14" s="61">
        <v>92.29887117279965</v>
      </c>
      <c r="AL14" s="66">
        <v>30.421206742990236</v>
      </c>
      <c r="AM14" s="61">
        <v>164.67090184292428</v>
      </c>
      <c r="AS14" s="120"/>
      <c r="BA14" s="42"/>
      <c r="BB14" s="42"/>
    </row>
    <row r="15" spans="1:54" ht="15.75" x14ac:dyDescent="0.25">
      <c r="A15" s="25">
        <v>7</v>
      </c>
      <c r="B15" s="69">
        <v>148.77000000000001</v>
      </c>
      <c r="C15" s="51">
        <f t="shared" si="0"/>
        <v>44.762337004261909</v>
      </c>
      <c r="D15" s="52">
        <f t="shared" si="1"/>
        <v>116.56172893841031</v>
      </c>
      <c r="E15" s="59">
        <f t="shared" si="2"/>
        <v>-12.554065942672203</v>
      </c>
      <c r="F15" s="68">
        <v>0</v>
      </c>
      <c r="G15" s="52">
        <f t="shared" si="3"/>
        <v>0</v>
      </c>
      <c r="H15" s="52">
        <f t="shared" si="4"/>
        <v>0</v>
      </c>
      <c r="I15" s="53">
        <f t="shared" si="5"/>
        <v>0</v>
      </c>
      <c r="J15" s="58">
        <v>0</v>
      </c>
      <c r="K15" s="81">
        <v>21.99</v>
      </c>
      <c r="L15" s="67">
        <f>'[1]Exploitation '!I84</f>
        <v>0</v>
      </c>
      <c r="M15" s="67">
        <f>'[1]Exploitation '!J84</f>
        <v>0</v>
      </c>
      <c r="N15" s="67">
        <f>'[1]Exploitation '!K84</f>
        <v>0</v>
      </c>
      <c r="O15" s="67">
        <f>'[1]Exploitation '!L84</f>
        <v>0</v>
      </c>
      <c r="P15" s="72">
        <f t="shared" si="8"/>
        <v>0</v>
      </c>
      <c r="Q15" s="82">
        <f t="shared" si="9"/>
        <v>21.99</v>
      </c>
      <c r="R15" s="90">
        <v>0</v>
      </c>
      <c r="S15" s="84">
        <v>1.69</v>
      </c>
      <c r="T15" s="84">
        <v>0</v>
      </c>
      <c r="U15" s="84">
        <v>54.76</v>
      </c>
      <c r="V15" s="84">
        <v>0</v>
      </c>
      <c r="W15" s="84">
        <v>0</v>
      </c>
      <c r="X15" s="93">
        <f t="shared" si="10"/>
        <v>0</v>
      </c>
      <c r="Y15" s="94">
        <f t="shared" si="11"/>
        <v>56.449999999999996</v>
      </c>
      <c r="Z15" s="90">
        <f>'[1]Exploitation '!O3180</f>
        <v>0</v>
      </c>
      <c r="AA15" s="84">
        <f>'[1]Exploitation '!P3180</f>
        <v>0</v>
      </c>
      <c r="AB15" s="84">
        <f>'[1]Exploitation '!Q3180</f>
        <v>0</v>
      </c>
      <c r="AC15" s="84">
        <f>'[1]Exploitation '!R3180</f>
        <v>89.77</v>
      </c>
      <c r="AD15" s="95">
        <f t="shared" si="12"/>
        <v>0</v>
      </c>
      <c r="AE15" s="52">
        <f t="shared" si="13"/>
        <v>89.77</v>
      </c>
      <c r="AF15" s="117">
        <v>0</v>
      </c>
      <c r="AG15" s="116">
        <v>0.57559287634408596</v>
      </c>
      <c r="AH15" s="54">
        <f t="shared" si="6"/>
        <v>0</v>
      </c>
      <c r="AI15" s="63">
        <f t="shared" si="7"/>
        <v>8.8603411809837098</v>
      </c>
      <c r="AJ15" s="64">
        <v>0</v>
      </c>
      <c r="AK15" s="61">
        <v>134.5323370042619</v>
      </c>
      <c r="AL15" s="66">
        <v>0</v>
      </c>
      <c r="AM15" s="61">
        <v>173.0117289384103</v>
      </c>
      <c r="AS15" s="120"/>
      <c r="BA15" s="42"/>
      <c r="BB15" s="42"/>
    </row>
    <row r="16" spans="1:54" ht="15.75" x14ac:dyDescent="0.25">
      <c r="A16" s="25">
        <v>8</v>
      </c>
      <c r="B16" s="69">
        <v>225.19</v>
      </c>
      <c r="C16" s="51">
        <f t="shared" si="0"/>
        <v>100.83493003520091</v>
      </c>
      <c r="D16" s="52">
        <f t="shared" si="1"/>
        <v>134.08386465052115</v>
      </c>
      <c r="E16" s="59">
        <f t="shared" si="2"/>
        <v>-9.7287946857220966</v>
      </c>
      <c r="F16" s="68">
        <v>0</v>
      </c>
      <c r="G16" s="52">
        <f t="shared" si="3"/>
        <v>0</v>
      </c>
      <c r="H16" s="52">
        <f t="shared" si="4"/>
        <v>0</v>
      </c>
      <c r="I16" s="53">
        <f t="shared" si="5"/>
        <v>0</v>
      </c>
      <c r="J16" s="58">
        <v>0</v>
      </c>
      <c r="K16" s="81">
        <v>22.03</v>
      </c>
      <c r="L16" s="67">
        <f>'[1]Exploitation '!I85</f>
        <v>0</v>
      </c>
      <c r="M16" s="67">
        <f>'[1]Exploitation '!J85</f>
        <v>0</v>
      </c>
      <c r="N16" s="67">
        <f>'[1]Exploitation '!K85</f>
        <v>0</v>
      </c>
      <c r="O16" s="67">
        <f>'[1]Exploitation '!L85</f>
        <v>0</v>
      </c>
      <c r="P16" s="72">
        <f t="shared" si="8"/>
        <v>0</v>
      </c>
      <c r="Q16" s="82">
        <f t="shared" si="9"/>
        <v>22.03</v>
      </c>
      <c r="R16" s="90">
        <v>0</v>
      </c>
      <c r="S16" s="84">
        <v>19.329999999999998</v>
      </c>
      <c r="T16" s="84">
        <v>0</v>
      </c>
      <c r="U16" s="84">
        <v>54.58</v>
      </c>
      <c r="V16" s="84">
        <v>0</v>
      </c>
      <c r="W16" s="84">
        <v>0</v>
      </c>
      <c r="X16" s="93">
        <f t="shared" si="10"/>
        <v>0</v>
      </c>
      <c r="Y16" s="94">
        <f t="shared" si="11"/>
        <v>73.91</v>
      </c>
      <c r="Z16" s="90">
        <f>'[1]Exploitation '!O3181</f>
        <v>0</v>
      </c>
      <c r="AA16" s="84">
        <f>'[1]Exploitation '!P3181</f>
        <v>8.9</v>
      </c>
      <c r="AB16" s="84">
        <f>'[1]Exploitation '!Q3181</f>
        <v>0</v>
      </c>
      <c r="AC16" s="84">
        <f>'[1]Exploitation '!R3181</f>
        <v>89.29</v>
      </c>
      <c r="AD16" s="95">
        <f t="shared" si="12"/>
        <v>0</v>
      </c>
      <c r="AE16" s="52">
        <f t="shared" si="13"/>
        <v>98.190000000000012</v>
      </c>
      <c r="AF16" s="117">
        <v>0</v>
      </c>
      <c r="AG16" s="116">
        <v>0.57559287634408596</v>
      </c>
      <c r="AH16" s="54">
        <f t="shared" si="6"/>
        <v>0</v>
      </c>
      <c r="AI16" s="63">
        <f t="shared" si="7"/>
        <v>11.725612437933819</v>
      </c>
      <c r="AJ16" s="64">
        <v>0</v>
      </c>
      <c r="AK16" s="61">
        <v>199.02493003520092</v>
      </c>
      <c r="AL16" s="66">
        <v>0</v>
      </c>
      <c r="AM16" s="61">
        <v>207.99386465052115</v>
      </c>
      <c r="AS16" s="120"/>
      <c r="BA16" s="42"/>
      <c r="BB16" s="42"/>
    </row>
    <row r="17" spans="1:54" ht="15.75" x14ac:dyDescent="0.25">
      <c r="A17" s="25">
        <v>9</v>
      </c>
      <c r="B17" s="69">
        <v>244.18</v>
      </c>
      <c r="C17" s="51">
        <f t="shared" si="0"/>
        <v>111.8489468588151</v>
      </c>
      <c r="D17" s="52">
        <f t="shared" si="1"/>
        <v>141.38844948158476</v>
      </c>
      <c r="E17" s="59">
        <f t="shared" si="2"/>
        <v>-9.0573963403998512</v>
      </c>
      <c r="F17" s="68">
        <v>0</v>
      </c>
      <c r="G17" s="52">
        <f t="shared" si="3"/>
        <v>0</v>
      </c>
      <c r="H17" s="52">
        <f t="shared" si="4"/>
        <v>0</v>
      </c>
      <c r="I17" s="53">
        <f t="shared" si="5"/>
        <v>0</v>
      </c>
      <c r="J17" s="58">
        <v>0</v>
      </c>
      <c r="K17" s="81">
        <v>22.03</v>
      </c>
      <c r="L17" s="67">
        <f>'[1]Exploitation '!I86</f>
        <v>0</v>
      </c>
      <c r="M17" s="67">
        <f>'[1]Exploitation '!J86</f>
        <v>0</v>
      </c>
      <c r="N17" s="67">
        <f>'[1]Exploitation '!K86</f>
        <v>0</v>
      </c>
      <c r="O17" s="67">
        <f>'[1]Exploitation '!L86</f>
        <v>0</v>
      </c>
      <c r="P17" s="72">
        <f t="shared" si="8"/>
        <v>0</v>
      </c>
      <c r="Q17" s="82">
        <f t="shared" si="9"/>
        <v>22.03</v>
      </c>
      <c r="R17" s="90">
        <v>0</v>
      </c>
      <c r="S17" s="84">
        <v>24.7</v>
      </c>
      <c r="T17" s="84">
        <v>0</v>
      </c>
      <c r="U17" s="84">
        <v>53.23</v>
      </c>
      <c r="V17" s="84">
        <v>0</v>
      </c>
      <c r="W17" s="84">
        <v>0</v>
      </c>
      <c r="X17" s="93">
        <f t="shared" si="10"/>
        <v>0</v>
      </c>
      <c r="Y17" s="94">
        <f t="shared" si="11"/>
        <v>77.929999999999993</v>
      </c>
      <c r="Z17" s="90">
        <f>'[1]Exploitation '!O3182</f>
        <v>0</v>
      </c>
      <c r="AA17" s="84">
        <f>'[1]Exploitation '!P3182</f>
        <v>9.4</v>
      </c>
      <c r="AB17" s="84">
        <f>'[1]Exploitation '!Q3182</f>
        <v>0</v>
      </c>
      <c r="AC17" s="84">
        <f>'[1]Exploitation '!R3182</f>
        <v>89.76</v>
      </c>
      <c r="AD17" s="95">
        <f t="shared" si="12"/>
        <v>0</v>
      </c>
      <c r="AE17" s="52">
        <f t="shared" si="13"/>
        <v>99.160000000000011</v>
      </c>
      <c r="AF17" s="117">
        <v>0</v>
      </c>
      <c r="AG17" s="116">
        <v>0.57559287634408596</v>
      </c>
      <c r="AH17" s="54">
        <f t="shared" si="6"/>
        <v>0</v>
      </c>
      <c r="AI17" s="63">
        <f t="shared" si="7"/>
        <v>12.397010783256064</v>
      </c>
      <c r="AJ17" s="64">
        <v>0</v>
      </c>
      <c r="AK17" s="61">
        <v>211.00894685881511</v>
      </c>
      <c r="AL17" s="66">
        <v>0</v>
      </c>
      <c r="AM17" s="61">
        <v>219.31844948158476</v>
      </c>
      <c r="AS17" s="120"/>
      <c r="BA17" s="42"/>
      <c r="BB17" s="42"/>
    </row>
    <row r="18" spans="1:54" ht="15.75" x14ac:dyDescent="0.25">
      <c r="A18" s="25">
        <v>10</v>
      </c>
      <c r="B18" s="69">
        <v>253.48</v>
      </c>
      <c r="C18" s="51">
        <f t="shared" si="0"/>
        <v>107.03480502803522</v>
      </c>
      <c r="D18" s="52">
        <f t="shared" si="1"/>
        <v>154.55962982302657</v>
      </c>
      <c r="E18" s="59">
        <f t="shared" si="2"/>
        <v>-8.1144348510618336</v>
      </c>
      <c r="F18" s="68">
        <v>0</v>
      </c>
      <c r="G18" s="52">
        <f t="shared" si="3"/>
        <v>0</v>
      </c>
      <c r="H18" s="52">
        <f t="shared" si="4"/>
        <v>0</v>
      </c>
      <c r="I18" s="53">
        <f t="shared" si="5"/>
        <v>0</v>
      </c>
      <c r="J18" s="58">
        <v>0</v>
      </c>
      <c r="K18" s="81">
        <v>21.78</v>
      </c>
      <c r="L18" s="67">
        <f>'[1]Exploitation '!I87</f>
        <v>0</v>
      </c>
      <c r="M18" s="67">
        <f>'[1]Exploitation '!J87</f>
        <v>0</v>
      </c>
      <c r="N18" s="67">
        <f>'[1]Exploitation '!K87</f>
        <v>0</v>
      </c>
      <c r="O18" s="67">
        <f>'[1]Exploitation '!L87</f>
        <v>0</v>
      </c>
      <c r="P18" s="72">
        <f t="shared" si="8"/>
        <v>0</v>
      </c>
      <c r="Q18" s="82">
        <f t="shared" si="9"/>
        <v>21.78</v>
      </c>
      <c r="R18" s="90">
        <v>0</v>
      </c>
      <c r="S18" s="84">
        <v>27.52</v>
      </c>
      <c r="T18" s="84">
        <v>0</v>
      </c>
      <c r="U18" s="84">
        <v>58</v>
      </c>
      <c r="V18" s="84">
        <v>0</v>
      </c>
      <c r="W18" s="84">
        <v>0</v>
      </c>
      <c r="X18" s="93">
        <f t="shared" si="10"/>
        <v>0</v>
      </c>
      <c r="Y18" s="94">
        <f t="shared" si="11"/>
        <v>85.52</v>
      </c>
      <c r="Z18" s="90">
        <f>'[1]Exploitation '!O3183</f>
        <v>0</v>
      </c>
      <c r="AA18" s="84">
        <f>'[1]Exploitation '!P3183</f>
        <v>11.7</v>
      </c>
      <c r="AB18" s="84">
        <f>'[1]Exploitation '!Q3183</f>
        <v>0</v>
      </c>
      <c r="AC18" s="84">
        <f>'[1]Exploitation '!R3183</f>
        <v>95.57</v>
      </c>
      <c r="AD18" s="95">
        <f t="shared" si="12"/>
        <v>0</v>
      </c>
      <c r="AE18" s="52">
        <f t="shared" si="13"/>
        <v>107.27</v>
      </c>
      <c r="AF18" s="117">
        <v>0</v>
      </c>
      <c r="AG18" s="116">
        <v>0.57559287634408596</v>
      </c>
      <c r="AH18" s="54">
        <f t="shared" si="6"/>
        <v>0</v>
      </c>
      <c r="AI18" s="63">
        <f t="shared" si="7"/>
        <v>13.089972272594082</v>
      </c>
      <c r="AJ18" s="64">
        <v>0</v>
      </c>
      <c r="AK18" s="61">
        <v>214.30480502803522</v>
      </c>
      <c r="AL18" s="66">
        <v>0</v>
      </c>
      <c r="AM18" s="61">
        <v>240.07962982302655</v>
      </c>
      <c r="AS18" s="120"/>
      <c r="BA18" s="42"/>
      <c r="BB18" s="42"/>
    </row>
    <row r="19" spans="1:54" ht="15.75" x14ac:dyDescent="0.25">
      <c r="A19" s="25">
        <v>11</v>
      </c>
      <c r="B19" s="69">
        <v>229.38</v>
      </c>
      <c r="C19" s="51">
        <f t="shared" si="0"/>
        <v>84.588013584895123</v>
      </c>
      <c r="D19" s="52">
        <f t="shared" si="1"/>
        <v>153.91046503208815</v>
      </c>
      <c r="E19" s="59">
        <f t="shared" si="2"/>
        <v>-9.1184786169832464</v>
      </c>
      <c r="F19" s="68">
        <v>0</v>
      </c>
      <c r="G19" s="52">
        <f t="shared" si="3"/>
        <v>0</v>
      </c>
      <c r="H19" s="52">
        <f t="shared" si="4"/>
        <v>0</v>
      </c>
      <c r="I19" s="53">
        <f t="shared" si="5"/>
        <v>0</v>
      </c>
      <c r="J19" s="58">
        <v>0</v>
      </c>
      <c r="K19" s="81">
        <v>22.13</v>
      </c>
      <c r="L19" s="67">
        <f>'[1]Exploitation '!I88</f>
        <v>0</v>
      </c>
      <c r="M19" s="67">
        <f>'[1]Exploitation '!J88</f>
        <v>0</v>
      </c>
      <c r="N19" s="67">
        <f>'[1]Exploitation '!K88</f>
        <v>0</v>
      </c>
      <c r="O19" s="67">
        <f>'[1]Exploitation '!L88</f>
        <v>0</v>
      </c>
      <c r="P19" s="72">
        <f t="shared" si="8"/>
        <v>0</v>
      </c>
      <c r="Q19" s="82">
        <f t="shared" si="9"/>
        <v>22.13</v>
      </c>
      <c r="R19" s="90">
        <v>0</v>
      </c>
      <c r="S19" s="84">
        <v>32.51</v>
      </c>
      <c r="T19" s="84">
        <v>0</v>
      </c>
      <c r="U19" s="84">
        <v>55.09</v>
      </c>
      <c r="V19" s="84">
        <v>0</v>
      </c>
      <c r="W19" s="84">
        <v>0</v>
      </c>
      <c r="X19" s="93">
        <f t="shared" si="10"/>
        <v>0</v>
      </c>
      <c r="Y19" s="94">
        <f t="shared" si="11"/>
        <v>87.6</v>
      </c>
      <c r="Z19" s="90">
        <f>'[1]Exploitation '!O3184</f>
        <v>0</v>
      </c>
      <c r="AA19" s="84">
        <f>'[1]Exploitation '!P3184</f>
        <v>17.399999999999999</v>
      </c>
      <c r="AB19" s="84">
        <f>'[1]Exploitation '!Q3184</f>
        <v>0</v>
      </c>
      <c r="AC19" s="84">
        <f>'[1]Exploitation '!R3184</f>
        <v>88.18</v>
      </c>
      <c r="AD19" s="95">
        <f t="shared" si="12"/>
        <v>0</v>
      </c>
      <c r="AE19" s="52">
        <f t="shared" si="13"/>
        <v>105.58000000000001</v>
      </c>
      <c r="AF19" s="117">
        <v>0</v>
      </c>
      <c r="AG19" s="116">
        <v>0.57559287634408596</v>
      </c>
      <c r="AH19" s="54">
        <f t="shared" si="6"/>
        <v>0</v>
      </c>
      <c r="AI19" s="63">
        <f t="shared" si="7"/>
        <v>12.435928506672667</v>
      </c>
      <c r="AJ19" s="64">
        <v>0</v>
      </c>
      <c r="AK19" s="61">
        <v>190.16801358489514</v>
      </c>
      <c r="AL19" s="66">
        <v>0</v>
      </c>
      <c r="AM19" s="61">
        <v>241.51046503208815</v>
      </c>
      <c r="AS19" s="120"/>
      <c r="BA19" s="42"/>
      <c r="BB19" s="42"/>
    </row>
    <row r="20" spans="1:54" ht="15.75" x14ac:dyDescent="0.25">
      <c r="A20" s="25">
        <v>12</v>
      </c>
      <c r="B20" s="69">
        <v>228.38</v>
      </c>
      <c r="C20" s="51">
        <f t="shared" si="0"/>
        <v>67.634356838790382</v>
      </c>
      <c r="D20" s="52">
        <f t="shared" si="1"/>
        <v>167.21786606483232</v>
      </c>
      <c r="E20" s="59">
        <f t="shared" si="2"/>
        <v>-6.4722229036227539</v>
      </c>
      <c r="F20" s="68">
        <v>0</v>
      </c>
      <c r="G20" s="52">
        <f t="shared" si="3"/>
        <v>0</v>
      </c>
      <c r="H20" s="52">
        <f t="shared" si="4"/>
        <v>0</v>
      </c>
      <c r="I20" s="53">
        <f t="shared" si="5"/>
        <v>0</v>
      </c>
      <c r="J20" s="58">
        <v>0</v>
      </c>
      <c r="K20" s="81">
        <v>19.22</v>
      </c>
      <c r="L20" s="67">
        <f>'[1]Exploitation '!I89</f>
        <v>0</v>
      </c>
      <c r="M20" s="67">
        <f>'[1]Exploitation '!J89</f>
        <v>0</v>
      </c>
      <c r="N20" s="67">
        <f>'[1]Exploitation '!K89</f>
        <v>0</v>
      </c>
      <c r="O20" s="67">
        <f>'[1]Exploitation '!L89</f>
        <v>0</v>
      </c>
      <c r="P20" s="72">
        <f t="shared" si="8"/>
        <v>0</v>
      </c>
      <c r="Q20" s="82">
        <f t="shared" si="9"/>
        <v>19.22</v>
      </c>
      <c r="R20" s="90">
        <v>0</v>
      </c>
      <c r="S20" s="84">
        <v>25.15</v>
      </c>
      <c r="T20" s="84">
        <v>0</v>
      </c>
      <c r="U20" s="84">
        <v>54.3</v>
      </c>
      <c r="V20" s="84">
        <v>0</v>
      </c>
      <c r="W20" s="84">
        <v>0</v>
      </c>
      <c r="X20" s="93">
        <f t="shared" si="10"/>
        <v>0</v>
      </c>
      <c r="Y20" s="94">
        <f t="shared" si="11"/>
        <v>79.449999999999989</v>
      </c>
      <c r="Z20" s="90">
        <f>'[1]Exploitation '!O3185</f>
        <v>0</v>
      </c>
      <c r="AA20" s="84">
        <f>'[1]Exploitation '!P3185</f>
        <v>17.899999999999999</v>
      </c>
      <c r="AB20" s="84">
        <f>'[1]Exploitation '!Q3185</f>
        <v>0</v>
      </c>
      <c r="AC20" s="84">
        <f>'[1]Exploitation '!R3185</f>
        <v>90.32</v>
      </c>
      <c r="AD20" s="95">
        <f t="shared" si="12"/>
        <v>0</v>
      </c>
      <c r="AE20" s="52">
        <f t="shared" si="13"/>
        <v>108.22</v>
      </c>
      <c r="AF20" s="117">
        <v>0</v>
      </c>
      <c r="AG20" s="116">
        <v>0.57559287634408596</v>
      </c>
      <c r="AH20" s="54">
        <f t="shared" si="6"/>
        <v>0</v>
      </c>
      <c r="AI20" s="63">
        <f t="shared" si="7"/>
        <v>12.172184220033159</v>
      </c>
      <c r="AJ20" s="64">
        <v>0</v>
      </c>
      <c r="AK20" s="61">
        <v>175.85435683879038</v>
      </c>
      <c r="AL20" s="66">
        <v>0</v>
      </c>
      <c r="AM20" s="61">
        <v>246.66786606483231</v>
      </c>
      <c r="AS20" s="120"/>
      <c r="BA20" s="42"/>
      <c r="BB20" s="42"/>
    </row>
    <row r="21" spans="1:54" ht="15.75" x14ac:dyDescent="0.25">
      <c r="A21" s="25">
        <v>13</v>
      </c>
      <c r="B21" s="69">
        <v>197.44</v>
      </c>
      <c r="C21" s="51">
        <f t="shared" si="0"/>
        <v>58.578520928861863</v>
      </c>
      <c r="D21" s="52">
        <f t="shared" si="1"/>
        <v>145.72865915999495</v>
      </c>
      <c r="E21" s="59">
        <f t="shared" si="2"/>
        <v>-6.8671800888568271</v>
      </c>
      <c r="F21" s="68">
        <v>0</v>
      </c>
      <c r="G21" s="52">
        <f t="shared" si="3"/>
        <v>0</v>
      </c>
      <c r="H21" s="52">
        <f t="shared" si="4"/>
        <v>0</v>
      </c>
      <c r="I21" s="53">
        <f t="shared" si="5"/>
        <v>0</v>
      </c>
      <c r="J21" s="58">
        <v>0</v>
      </c>
      <c r="K21" s="81">
        <v>18.95</v>
      </c>
      <c r="L21" s="67">
        <f>'[1]Exploitation '!I90</f>
        <v>0</v>
      </c>
      <c r="M21" s="67">
        <f>'[1]Exploitation '!J90</f>
        <v>0</v>
      </c>
      <c r="N21" s="67">
        <f>'[1]Exploitation '!K90</f>
        <v>0</v>
      </c>
      <c r="O21" s="67">
        <f>'[1]Exploitation '!L90</f>
        <v>0</v>
      </c>
      <c r="P21" s="72">
        <f t="shared" si="8"/>
        <v>0</v>
      </c>
      <c r="Q21" s="82">
        <f t="shared" si="9"/>
        <v>18.95</v>
      </c>
      <c r="R21" s="90">
        <v>0</v>
      </c>
      <c r="S21" s="84">
        <v>32.49</v>
      </c>
      <c r="T21" s="84">
        <v>0</v>
      </c>
      <c r="U21" s="84">
        <v>56.87</v>
      </c>
      <c r="V21" s="84">
        <v>0</v>
      </c>
      <c r="W21" s="84">
        <v>0</v>
      </c>
      <c r="X21" s="93">
        <f t="shared" si="10"/>
        <v>0</v>
      </c>
      <c r="Y21" s="94">
        <f t="shared" si="11"/>
        <v>89.36</v>
      </c>
      <c r="Z21" s="90">
        <f>'[1]Exploitation '!O3186</f>
        <v>0</v>
      </c>
      <c r="AA21" s="84">
        <f>'[1]Exploitation '!P3186</f>
        <v>14.8</v>
      </c>
      <c r="AB21" s="84">
        <f>'[1]Exploitation '!Q3186</f>
        <v>0</v>
      </c>
      <c r="AC21" s="84">
        <f>'[1]Exploitation '!R3186</f>
        <v>90.97</v>
      </c>
      <c r="AD21" s="95">
        <f t="shared" si="12"/>
        <v>0</v>
      </c>
      <c r="AE21" s="52">
        <f t="shared" si="13"/>
        <v>105.77</v>
      </c>
      <c r="AF21" s="117">
        <v>0</v>
      </c>
      <c r="AG21" s="116">
        <v>0.57559287634408596</v>
      </c>
      <c r="AH21" s="54">
        <f t="shared" si="6"/>
        <v>0</v>
      </c>
      <c r="AI21" s="63">
        <f t="shared" si="7"/>
        <v>11.507227034799087</v>
      </c>
      <c r="AJ21" s="64">
        <v>0</v>
      </c>
      <c r="AK21" s="61">
        <v>164.34852092886186</v>
      </c>
      <c r="AL21" s="66">
        <v>0</v>
      </c>
      <c r="AM21" s="61">
        <v>235.08865915999493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204.91</v>
      </c>
      <c r="C22" s="51">
        <f t="shared" si="0"/>
        <v>72.922190375683172</v>
      </c>
      <c r="D22" s="52">
        <f t="shared" si="1"/>
        <v>140.15513371840819</v>
      </c>
      <c r="E22" s="59">
        <f t="shared" si="2"/>
        <v>-8.167324094091363</v>
      </c>
      <c r="F22" s="68">
        <v>0</v>
      </c>
      <c r="G22" s="52">
        <f t="shared" si="3"/>
        <v>0</v>
      </c>
      <c r="H22" s="52">
        <f t="shared" si="4"/>
        <v>0</v>
      </c>
      <c r="I22" s="53">
        <f t="shared" si="5"/>
        <v>0</v>
      </c>
      <c r="J22" s="58">
        <v>0</v>
      </c>
      <c r="K22" s="81">
        <v>20.02</v>
      </c>
      <c r="L22" s="67">
        <f>'[1]Exploitation '!I91</f>
        <v>0</v>
      </c>
      <c r="M22" s="67">
        <f>'[1]Exploitation '!J91</f>
        <v>0</v>
      </c>
      <c r="N22" s="67">
        <f>'[1]Exploitation '!K91</f>
        <v>0</v>
      </c>
      <c r="O22" s="67">
        <f>'[1]Exploitation '!L91</f>
        <v>0</v>
      </c>
      <c r="P22" s="72">
        <f t="shared" si="8"/>
        <v>0</v>
      </c>
      <c r="Q22" s="82">
        <f t="shared" si="9"/>
        <v>20.02</v>
      </c>
      <c r="R22" s="90">
        <v>0</v>
      </c>
      <c r="S22" s="84">
        <v>31.97</v>
      </c>
      <c r="T22" s="84">
        <v>0</v>
      </c>
      <c r="U22" s="84">
        <v>48.98</v>
      </c>
      <c r="V22" s="84">
        <v>0</v>
      </c>
      <c r="W22" s="84">
        <v>0</v>
      </c>
      <c r="X22" s="93">
        <f t="shared" si="10"/>
        <v>0</v>
      </c>
      <c r="Y22" s="94">
        <f t="shared" si="11"/>
        <v>80.949999999999989</v>
      </c>
      <c r="Z22" s="90">
        <f>'[1]Exploitation '!O3187</f>
        <v>0</v>
      </c>
      <c r="AA22" s="84">
        <f>'[1]Exploitation '!P3187</f>
        <v>6.9</v>
      </c>
      <c r="AB22" s="84">
        <f>'[1]Exploitation '!Q3187</f>
        <v>0</v>
      </c>
      <c r="AC22" s="84">
        <f>'[1]Exploitation '!R3187</f>
        <v>90.52</v>
      </c>
      <c r="AD22" s="95">
        <f t="shared" si="12"/>
        <v>0</v>
      </c>
      <c r="AE22" s="52">
        <f t="shared" si="13"/>
        <v>97.42</v>
      </c>
      <c r="AF22" s="117">
        <v>0</v>
      </c>
      <c r="AG22" s="116">
        <v>0.57559287634408596</v>
      </c>
      <c r="AH22" s="54">
        <f t="shared" si="6"/>
        <v>0</v>
      </c>
      <c r="AI22" s="63">
        <f t="shared" si="7"/>
        <v>11.277083029564551</v>
      </c>
      <c r="AJ22" s="64">
        <v>0</v>
      </c>
      <c r="AK22" s="61">
        <v>170.34219037568317</v>
      </c>
      <c r="AL22" s="66">
        <v>0</v>
      </c>
      <c r="AM22" s="61">
        <v>221.10513371840818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244.45</v>
      </c>
      <c r="C23" s="51">
        <f t="shared" si="0"/>
        <v>95.135918066891151</v>
      </c>
      <c r="D23" s="52">
        <f t="shared" si="1"/>
        <v>156.46012010899381</v>
      </c>
      <c r="E23" s="59">
        <f t="shared" si="2"/>
        <v>-7.1460381758850353</v>
      </c>
      <c r="F23" s="68">
        <v>0</v>
      </c>
      <c r="G23" s="52">
        <f t="shared" si="3"/>
        <v>0</v>
      </c>
      <c r="H23" s="52">
        <f t="shared" si="4"/>
        <v>0</v>
      </c>
      <c r="I23" s="53">
        <f t="shared" si="5"/>
        <v>0</v>
      </c>
      <c r="J23" s="58">
        <v>0</v>
      </c>
      <c r="K23" s="81">
        <v>20.149999999999999</v>
      </c>
      <c r="L23" s="67">
        <f>'[1]Exploitation '!I92</f>
        <v>0</v>
      </c>
      <c r="M23" s="67">
        <f>'[1]Exploitation '!J92</f>
        <v>0</v>
      </c>
      <c r="N23" s="67">
        <f>'[1]Exploitation '!K92</f>
        <v>0</v>
      </c>
      <c r="O23" s="67">
        <f>'[1]Exploitation '!L92</f>
        <v>0</v>
      </c>
      <c r="P23" s="72">
        <f t="shared" si="8"/>
        <v>0</v>
      </c>
      <c r="Q23" s="82">
        <f t="shared" si="9"/>
        <v>20.149999999999999</v>
      </c>
      <c r="R23" s="90">
        <v>0</v>
      </c>
      <c r="S23" s="84">
        <v>31.04</v>
      </c>
      <c r="T23" s="84">
        <v>0</v>
      </c>
      <c r="U23" s="84">
        <v>53.02</v>
      </c>
      <c r="V23" s="84">
        <v>0</v>
      </c>
      <c r="W23" s="84">
        <v>0</v>
      </c>
      <c r="X23" s="93">
        <f t="shared" si="10"/>
        <v>0</v>
      </c>
      <c r="Y23" s="94">
        <f t="shared" si="11"/>
        <v>84.06</v>
      </c>
      <c r="Z23" s="90">
        <f>'[1]Exploitation '!O3188</f>
        <v>0</v>
      </c>
      <c r="AA23" s="84">
        <f>'[1]Exploitation '!P3188</f>
        <v>6.6</v>
      </c>
      <c r="AB23" s="84">
        <f>'[1]Exploitation '!Q3188</f>
        <v>0</v>
      </c>
      <c r="AC23" s="84">
        <f>'[1]Exploitation '!R3188</f>
        <v>89.16</v>
      </c>
      <c r="AD23" s="95">
        <f t="shared" si="12"/>
        <v>0</v>
      </c>
      <c r="AE23" s="52">
        <f t="shared" si="13"/>
        <v>95.759999999999991</v>
      </c>
      <c r="AF23" s="117">
        <v>0</v>
      </c>
      <c r="AG23" s="116">
        <v>0.57559287634408596</v>
      </c>
      <c r="AH23" s="54">
        <f t="shared" si="6"/>
        <v>0</v>
      </c>
      <c r="AI23" s="63">
        <f t="shared" si="7"/>
        <v>12.428368947770878</v>
      </c>
      <c r="AJ23" s="64">
        <v>0</v>
      </c>
      <c r="AK23" s="61">
        <v>190.89591806689114</v>
      </c>
      <c r="AL23" s="66">
        <v>0</v>
      </c>
      <c r="AM23" s="61">
        <v>240.52012010899381</v>
      </c>
      <c r="AS23" s="120"/>
      <c r="BA23" s="42"/>
      <c r="BB23" s="42"/>
    </row>
    <row r="24" spans="1:54" ht="15.75" x14ac:dyDescent="0.25">
      <c r="A24" s="25">
        <v>16</v>
      </c>
      <c r="B24" s="69">
        <v>251.62</v>
      </c>
      <c r="C24" s="51">
        <f t="shared" si="0"/>
        <v>100.80403459690788</v>
      </c>
      <c r="D24" s="52">
        <f t="shared" si="1"/>
        <v>157.84719338501441</v>
      </c>
      <c r="E24" s="59">
        <f t="shared" si="2"/>
        <v>-7.0312279819222674</v>
      </c>
      <c r="F24" s="68">
        <v>0</v>
      </c>
      <c r="G24" s="52">
        <f t="shared" si="3"/>
        <v>0</v>
      </c>
      <c r="H24" s="52">
        <f t="shared" si="4"/>
        <v>0</v>
      </c>
      <c r="I24" s="53">
        <f t="shared" si="5"/>
        <v>0</v>
      </c>
      <c r="J24" s="58">
        <v>0</v>
      </c>
      <c r="K24" s="81">
        <v>19.93</v>
      </c>
      <c r="L24" s="67">
        <f>'[1]Exploitation '!I93</f>
        <v>0</v>
      </c>
      <c r="M24" s="67">
        <f>'[1]Exploitation '!J93</f>
        <v>0</v>
      </c>
      <c r="N24" s="67">
        <f>'[1]Exploitation '!K93</f>
        <v>0</v>
      </c>
      <c r="O24" s="67">
        <f>'[1]Exploitation '!L93</f>
        <v>0</v>
      </c>
      <c r="P24" s="72">
        <f t="shared" si="8"/>
        <v>0</v>
      </c>
      <c r="Q24" s="82">
        <f t="shared" si="9"/>
        <v>19.93</v>
      </c>
      <c r="R24" s="90">
        <v>0</v>
      </c>
      <c r="S24" s="84">
        <v>19.13</v>
      </c>
      <c r="T24" s="84">
        <v>0</v>
      </c>
      <c r="U24" s="84">
        <v>56.253</v>
      </c>
      <c r="V24" s="84">
        <v>0</v>
      </c>
      <c r="W24" s="84">
        <v>0</v>
      </c>
      <c r="X24" s="93">
        <f t="shared" si="10"/>
        <v>0</v>
      </c>
      <c r="Y24" s="94">
        <f t="shared" si="11"/>
        <v>75.382999999999996</v>
      </c>
      <c r="Z24" s="90">
        <f>'[1]Exploitation '!O3189</f>
        <v>0</v>
      </c>
      <c r="AA24" s="84">
        <f>'[1]Exploitation '!P3189</f>
        <v>3.1</v>
      </c>
      <c r="AB24" s="84">
        <f>'[1]Exploitation '!Q3189</f>
        <v>0</v>
      </c>
      <c r="AC24" s="84">
        <f>'[1]Exploitation '!R3189</f>
        <v>90.63</v>
      </c>
      <c r="AD24" s="95">
        <f t="shared" si="12"/>
        <v>0</v>
      </c>
      <c r="AE24" s="52">
        <f t="shared" si="13"/>
        <v>93.72999999999999</v>
      </c>
      <c r="AF24" s="117">
        <v>0</v>
      </c>
      <c r="AG24" s="116">
        <v>0.57559287634408596</v>
      </c>
      <c r="AH24" s="54">
        <f t="shared" si="6"/>
        <v>0</v>
      </c>
      <c r="AI24" s="63">
        <f t="shared" si="7"/>
        <v>12.323179141733647</v>
      </c>
      <c r="AJ24" s="64">
        <v>0</v>
      </c>
      <c r="AK24" s="61">
        <v>194.53403459690787</v>
      </c>
      <c r="AL24" s="66">
        <v>0</v>
      </c>
      <c r="AM24" s="61">
        <v>233.23019338501439</v>
      </c>
      <c r="AS24" s="120"/>
      <c r="BA24" s="42"/>
      <c r="BB24" s="42"/>
    </row>
    <row r="25" spans="1:54" ht="15.75" x14ac:dyDescent="0.25">
      <c r="A25" s="25">
        <v>17</v>
      </c>
      <c r="B25" s="69">
        <v>265.25</v>
      </c>
      <c r="C25" s="51">
        <f t="shared" si="0"/>
        <v>105.43057958020964</v>
      </c>
      <c r="D25" s="52">
        <f t="shared" si="1"/>
        <v>166.78717615178203</v>
      </c>
      <c r="E25" s="59">
        <f t="shared" si="2"/>
        <v>-6.9677557319917121</v>
      </c>
      <c r="F25" s="68">
        <v>0</v>
      </c>
      <c r="G25" s="52">
        <f t="shared" si="3"/>
        <v>0</v>
      </c>
      <c r="H25" s="52">
        <f t="shared" si="4"/>
        <v>0</v>
      </c>
      <c r="I25" s="53">
        <f t="shared" si="5"/>
        <v>0</v>
      </c>
      <c r="J25" s="58">
        <v>0</v>
      </c>
      <c r="K25" s="81">
        <v>19.93</v>
      </c>
      <c r="L25" s="67">
        <f>'[1]Exploitation '!I94</f>
        <v>0</v>
      </c>
      <c r="M25" s="67">
        <f>'[1]Exploitation '!J94</f>
        <v>0</v>
      </c>
      <c r="N25" s="67">
        <f>'[1]Exploitation '!K94</f>
        <v>0</v>
      </c>
      <c r="O25" s="67">
        <f>'[1]Exploitation '!L94</f>
        <v>0</v>
      </c>
      <c r="P25" s="72">
        <f t="shared" si="8"/>
        <v>0</v>
      </c>
      <c r="Q25" s="82">
        <f t="shared" si="9"/>
        <v>19.93</v>
      </c>
      <c r="R25" s="90">
        <v>0</v>
      </c>
      <c r="S25" s="84">
        <v>7.45</v>
      </c>
      <c r="T25" s="84">
        <v>0</v>
      </c>
      <c r="U25" s="84">
        <v>55.73</v>
      </c>
      <c r="V25" s="84">
        <v>0</v>
      </c>
      <c r="W25" s="84">
        <v>0</v>
      </c>
      <c r="X25" s="93">
        <f t="shared" si="10"/>
        <v>0</v>
      </c>
      <c r="Y25" s="94">
        <f t="shared" si="11"/>
        <v>63.18</v>
      </c>
      <c r="Z25" s="90">
        <f>'[1]Exploitation '!O3190</f>
        <v>0</v>
      </c>
      <c r="AA25" s="84">
        <f>'[1]Exploitation '!P3190</f>
        <v>1.3</v>
      </c>
      <c r="AB25" s="84">
        <f>'[1]Exploitation '!Q3190</f>
        <v>0</v>
      </c>
      <c r="AC25" s="84">
        <f>'[1]Exploitation '!R3190</f>
        <v>93.27</v>
      </c>
      <c r="AD25" s="95">
        <f t="shared" si="12"/>
        <v>0</v>
      </c>
      <c r="AE25" s="52">
        <f t="shared" si="13"/>
        <v>94.57</v>
      </c>
      <c r="AF25" s="117">
        <v>0</v>
      </c>
      <c r="AG25" s="116">
        <v>0.57559287634408596</v>
      </c>
      <c r="AH25" s="54">
        <f t="shared" si="6"/>
        <v>0</v>
      </c>
      <c r="AI25" s="63">
        <f t="shared" si="7"/>
        <v>12.386651391664202</v>
      </c>
      <c r="AJ25" s="64">
        <v>0</v>
      </c>
      <c r="AK25" s="61">
        <v>200.00057958020963</v>
      </c>
      <c r="AL25" s="66">
        <v>0</v>
      </c>
      <c r="AM25" s="61">
        <v>229.96717615178204</v>
      </c>
      <c r="AS25" s="120"/>
      <c r="BA25" s="42"/>
      <c r="BB25" s="42"/>
    </row>
    <row r="26" spans="1:54" ht="15.75" x14ac:dyDescent="0.25">
      <c r="A26" s="25">
        <v>18</v>
      </c>
      <c r="B26" s="69">
        <v>176.98</v>
      </c>
      <c r="C26" s="51">
        <f t="shared" si="0"/>
        <v>43.860652878523183</v>
      </c>
      <c r="D26" s="52">
        <f t="shared" si="1"/>
        <v>145.15721305252882</v>
      </c>
      <c r="E26" s="59">
        <f t="shared" si="2"/>
        <v>-12.037865931051961</v>
      </c>
      <c r="F26" s="68">
        <v>103.2</v>
      </c>
      <c r="G26" s="52">
        <f t="shared" si="3"/>
        <v>66.454259410688408</v>
      </c>
      <c r="H26" s="52">
        <f t="shared" si="4"/>
        <v>32.693920019455348</v>
      </c>
      <c r="I26" s="53">
        <f t="shared" si="5"/>
        <v>4.0518205698562513</v>
      </c>
      <c r="J26" s="58">
        <v>0</v>
      </c>
      <c r="K26" s="81">
        <v>22.15</v>
      </c>
      <c r="L26" s="67">
        <f>'[1]Exploitation '!I95</f>
        <v>0</v>
      </c>
      <c r="M26" s="67">
        <f>'[1]Exploitation '!J95</f>
        <v>0</v>
      </c>
      <c r="N26" s="67">
        <f>'[1]Exploitation '!K95</f>
        <v>0</v>
      </c>
      <c r="O26" s="67">
        <f>'[1]Exploitation '!L95</f>
        <v>0</v>
      </c>
      <c r="P26" s="72">
        <f t="shared" si="8"/>
        <v>0</v>
      </c>
      <c r="Q26" s="82">
        <f t="shared" si="9"/>
        <v>22.15</v>
      </c>
      <c r="R26" s="90">
        <v>0</v>
      </c>
      <c r="S26" s="84">
        <v>0</v>
      </c>
      <c r="T26" s="84">
        <v>0</v>
      </c>
      <c r="U26" s="84">
        <v>55.93</v>
      </c>
      <c r="V26" s="84">
        <v>0</v>
      </c>
      <c r="W26" s="84">
        <v>0</v>
      </c>
      <c r="X26" s="93">
        <f t="shared" si="10"/>
        <v>0</v>
      </c>
      <c r="Y26" s="94">
        <f t="shared" si="11"/>
        <v>55.93</v>
      </c>
      <c r="Z26" s="90">
        <f>'[1]Exploitation '!O3191</f>
        <v>0</v>
      </c>
      <c r="AA26" s="84">
        <f>'[1]Exploitation '!P3191</f>
        <v>0</v>
      </c>
      <c r="AB26" s="84">
        <f>'[1]Exploitation '!Q3191</f>
        <v>0</v>
      </c>
      <c r="AC26" s="84">
        <f>'[1]Exploitation '!R3191</f>
        <v>91</v>
      </c>
      <c r="AD26" s="95">
        <f t="shared" si="12"/>
        <v>0</v>
      </c>
      <c r="AE26" s="52">
        <f t="shared" si="13"/>
        <v>91</v>
      </c>
      <c r="AF26" s="117">
        <v>0.13518709677419349</v>
      </c>
      <c r="AG26" s="116">
        <v>0.43407836021505375</v>
      </c>
      <c r="AH26" s="54">
        <f t="shared" si="6"/>
        <v>3.916633473082058</v>
      </c>
      <c r="AI26" s="63">
        <f t="shared" si="7"/>
        <v>9.6780557087329839</v>
      </c>
      <c r="AJ26" s="64">
        <v>66.454259410688408</v>
      </c>
      <c r="AK26" s="61">
        <v>134.86065287852318</v>
      </c>
      <c r="AL26" s="127">
        <v>32.693920019455348</v>
      </c>
      <c r="AM26" s="61">
        <v>201.08721305252882</v>
      </c>
      <c r="AS26" s="120"/>
      <c r="BA26" s="42"/>
      <c r="BB26" s="42"/>
    </row>
    <row r="27" spans="1:54" ht="15.75" x14ac:dyDescent="0.25">
      <c r="A27" s="25">
        <v>19</v>
      </c>
      <c r="B27" s="69">
        <v>174.92000000000002</v>
      </c>
      <c r="C27" s="51">
        <f t="shared" si="0"/>
        <v>67.696962140916085</v>
      </c>
      <c r="D27" s="52">
        <f t="shared" si="1"/>
        <v>119.21302639894702</v>
      </c>
      <c r="E27" s="59">
        <f t="shared" si="2"/>
        <v>-11.989988539863084</v>
      </c>
      <c r="F27" s="68">
        <v>174.3</v>
      </c>
      <c r="G27" s="52">
        <f t="shared" si="3"/>
        <v>104.76699646530433</v>
      </c>
      <c r="H27" s="52">
        <f t="shared" si="4"/>
        <v>62.779452602523385</v>
      </c>
      <c r="I27" s="53">
        <f t="shared" si="5"/>
        <v>6.7535509321722929</v>
      </c>
      <c r="J27" s="58">
        <v>0</v>
      </c>
      <c r="K27" s="81">
        <v>22.15</v>
      </c>
      <c r="L27" s="67">
        <f>'[1]Exploitation '!I96</f>
        <v>0</v>
      </c>
      <c r="M27" s="67">
        <f>'[1]Exploitation '!J96</f>
        <v>0</v>
      </c>
      <c r="N27" s="67">
        <f>'[1]Exploitation '!K96</f>
        <v>0</v>
      </c>
      <c r="O27" s="67">
        <f>'[1]Exploitation '!L96</f>
        <v>0</v>
      </c>
      <c r="P27" s="72">
        <f t="shared" si="8"/>
        <v>0</v>
      </c>
      <c r="Q27" s="82">
        <f t="shared" si="9"/>
        <v>22.15</v>
      </c>
      <c r="R27" s="90">
        <v>0</v>
      </c>
      <c r="S27" s="84">
        <v>0</v>
      </c>
      <c r="T27" s="84">
        <v>0</v>
      </c>
      <c r="U27" s="84">
        <v>59.46</v>
      </c>
      <c r="V27" s="84">
        <v>0</v>
      </c>
      <c r="W27" s="84">
        <v>0</v>
      </c>
      <c r="X27" s="93">
        <f t="shared" si="10"/>
        <v>0</v>
      </c>
      <c r="Y27" s="94">
        <f t="shared" si="11"/>
        <v>59.46</v>
      </c>
      <c r="Z27" s="90">
        <f>'[1]Exploitation '!O3192</f>
        <v>0</v>
      </c>
      <c r="AA27" s="84">
        <f>'[1]Exploitation '!P3192</f>
        <v>0</v>
      </c>
      <c r="AB27" s="84">
        <f>'[1]Exploitation '!Q3192</f>
        <v>0</v>
      </c>
      <c r="AC27" s="84">
        <f>'[1]Exploitation '!R3192</f>
        <v>91.24</v>
      </c>
      <c r="AD27" s="95">
        <f t="shared" si="12"/>
        <v>0</v>
      </c>
      <c r="AE27" s="52">
        <f t="shared" si="13"/>
        <v>91.24</v>
      </c>
      <c r="AF27" s="117">
        <v>0.13518709677419349</v>
      </c>
      <c r="AG27" s="116">
        <v>0.43407836021505375</v>
      </c>
      <c r="AH27" s="54">
        <f t="shared" si="6"/>
        <v>6.6183638353980996</v>
      </c>
      <c r="AI27" s="63">
        <f t="shared" si="7"/>
        <v>9.7259330999218605</v>
      </c>
      <c r="AJ27" s="64">
        <v>104.76699646530433</v>
      </c>
      <c r="AK27" s="61">
        <v>158.93696214091608</v>
      </c>
      <c r="AL27" s="127">
        <v>62.779452602523385</v>
      </c>
      <c r="AM27" s="61">
        <v>178.67302639894703</v>
      </c>
      <c r="AS27" s="120"/>
      <c r="BA27" s="42"/>
      <c r="BB27" s="42"/>
    </row>
    <row r="28" spans="1:54" ht="15.75" x14ac:dyDescent="0.25">
      <c r="A28" s="25">
        <v>20</v>
      </c>
      <c r="B28" s="69">
        <v>180.18</v>
      </c>
      <c r="C28" s="51">
        <f t="shared" si="0"/>
        <v>64.728166832603407</v>
      </c>
      <c r="D28" s="52">
        <f t="shared" si="1"/>
        <v>127.4050679626765</v>
      </c>
      <c r="E28" s="59">
        <f t="shared" si="2"/>
        <v>-11.953234795279879</v>
      </c>
      <c r="F28" s="68">
        <v>175.42</v>
      </c>
      <c r="G28" s="52">
        <f t="shared" si="3"/>
        <v>104.78674163490601</v>
      </c>
      <c r="H28" s="52">
        <f t="shared" si="4"/>
        <v>63.837148077920446</v>
      </c>
      <c r="I28" s="53">
        <f t="shared" si="5"/>
        <v>6.7961102871735521</v>
      </c>
      <c r="J28" s="58">
        <v>0</v>
      </c>
      <c r="K28" s="81">
        <v>22.23</v>
      </c>
      <c r="L28" s="67">
        <f>'[1]Exploitation '!I97</f>
        <v>0</v>
      </c>
      <c r="M28" s="67">
        <f>'[1]Exploitation '!J97</f>
        <v>0</v>
      </c>
      <c r="N28" s="67">
        <f>'[1]Exploitation '!K97</f>
        <v>0</v>
      </c>
      <c r="O28" s="67">
        <f>'[1]Exploitation '!L97</f>
        <v>0</v>
      </c>
      <c r="P28" s="72">
        <f t="shared" si="8"/>
        <v>0</v>
      </c>
      <c r="Q28" s="82">
        <f t="shared" si="9"/>
        <v>22.23</v>
      </c>
      <c r="R28" s="90">
        <v>0</v>
      </c>
      <c r="S28" s="84">
        <v>0</v>
      </c>
      <c r="T28" s="84">
        <v>0</v>
      </c>
      <c r="U28" s="84">
        <v>59.27</v>
      </c>
      <c r="V28" s="84">
        <v>0</v>
      </c>
      <c r="W28" s="84">
        <v>0</v>
      </c>
      <c r="X28" s="93">
        <f t="shared" si="10"/>
        <v>0</v>
      </c>
      <c r="Y28" s="94">
        <f t="shared" si="11"/>
        <v>59.27</v>
      </c>
      <c r="Z28" s="90">
        <f>'[1]Exploitation '!O3193</f>
        <v>0</v>
      </c>
      <c r="AA28" s="84">
        <f>'[1]Exploitation '!P3193</f>
        <v>0</v>
      </c>
      <c r="AB28" s="84">
        <f>'[1]Exploitation '!Q3193</f>
        <v>0</v>
      </c>
      <c r="AC28" s="84">
        <f>'[1]Exploitation '!R3193</f>
        <v>90.26</v>
      </c>
      <c r="AD28" s="95">
        <f t="shared" si="12"/>
        <v>0</v>
      </c>
      <c r="AE28" s="52">
        <f t="shared" si="13"/>
        <v>90.26</v>
      </c>
      <c r="AF28" s="117">
        <v>0.13518709677419349</v>
      </c>
      <c r="AG28" s="116">
        <v>0.43407836021505375</v>
      </c>
      <c r="AH28" s="54">
        <f t="shared" si="6"/>
        <v>6.6609231903993589</v>
      </c>
      <c r="AI28" s="63">
        <f t="shared" si="7"/>
        <v>9.8426868445050673</v>
      </c>
      <c r="AJ28" s="64">
        <v>104.78674163490601</v>
      </c>
      <c r="AK28" s="61">
        <v>154.98816683260341</v>
      </c>
      <c r="AL28" s="127">
        <v>63.837148077920446</v>
      </c>
      <c r="AM28" s="61">
        <v>186.67506796267651</v>
      </c>
      <c r="AS28" s="120"/>
      <c r="BA28" s="42"/>
      <c r="BB28" s="42"/>
    </row>
    <row r="29" spans="1:54" ht="15.75" x14ac:dyDescent="0.25">
      <c r="A29" s="25">
        <v>21</v>
      </c>
      <c r="B29" s="69">
        <v>181.87</v>
      </c>
      <c r="C29" s="51">
        <f t="shared" si="0"/>
        <v>65.004527237122787</v>
      </c>
      <c r="D29" s="52">
        <f t="shared" si="1"/>
        <v>128.79938857894291</v>
      </c>
      <c r="E29" s="59">
        <f t="shared" si="2"/>
        <v>-11.933915816065703</v>
      </c>
      <c r="F29" s="68">
        <v>173</v>
      </c>
      <c r="G29" s="52">
        <f t="shared" si="3"/>
        <v>100.34464511528269</v>
      </c>
      <c r="H29" s="52">
        <f t="shared" si="4"/>
        <v>65.951203193405007</v>
      </c>
      <c r="I29" s="53">
        <f t="shared" si="5"/>
        <v>6.7041516913122949</v>
      </c>
      <c r="J29" s="58">
        <v>0</v>
      </c>
      <c r="K29" s="81">
        <v>22.23</v>
      </c>
      <c r="L29" s="67">
        <f>'[1]Exploitation '!I98</f>
        <v>0</v>
      </c>
      <c r="M29" s="67">
        <f>'[1]Exploitation '!J98</f>
        <v>0</v>
      </c>
      <c r="N29" s="67">
        <f>'[1]Exploitation '!K98</f>
        <v>0</v>
      </c>
      <c r="O29" s="67">
        <f>'[1]Exploitation '!L98</f>
        <v>0</v>
      </c>
      <c r="P29" s="72">
        <f t="shared" si="8"/>
        <v>0</v>
      </c>
      <c r="Q29" s="82">
        <f t="shared" si="9"/>
        <v>22.23</v>
      </c>
      <c r="R29" s="90">
        <v>0</v>
      </c>
      <c r="S29" s="84">
        <v>0</v>
      </c>
      <c r="T29" s="84">
        <v>0</v>
      </c>
      <c r="U29" s="84">
        <v>58.08</v>
      </c>
      <c r="V29" s="84">
        <v>0</v>
      </c>
      <c r="W29" s="84">
        <v>0</v>
      </c>
      <c r="X29" s="93">
        <f t="shared" si="10"/>
        <v>0</v>
      </c>
      <c r="Y29" s="94">
        <f t="shared" si="11"/>
        <v>58.08</v>
      </c>
      <c r="Z29" s="90">
        <f>'[1]Exploitation '!O3194</f>
        <v>0</v>
      </c>
      <c r="AA29" s="84">
        <f>'[1]Exploitation '!P3194</f>
        <v>0</v>
      </c>
      <c r="AB29" s="84">
        <f>'[1]Exploitation '!Q3194</f>
        <v>0</v>
      </c>
      <c r="AC29" s="84">
        <f>'[1]Exploitation '!R3194</f>
        <v>90.45</v>
      </c>
      <c r="AD29" s="95">
        <f t="shared" si="12"/>
        <v>0</v>
      </c>
      <c r="AE29" s="52">
        <f t="shared" si="13"/>
        <v>90.45</v>
      </c>
      <c r="AF29" s="117">
        <v>0.13518709677419349</v>
      </c>
      <c r="AG29" s="116">
        <v>0.43407836021505375</v>
      </c>
      <c r="AH29" s="54">
        <f t="shared" si="6"/>
        <v>6.5689645945381017</v>
      </c>
      <c r="AI29" s="63">
        <f t="shared" si="7"/>
        <v>9.8620058237192438</v>
      </c>
      <c r="AJ29" s="64">
        <v>100.34464511528269</v>
      </c>
      <c r="AK29" s="61">
        <v>155.45452723712279</v>
      </c>
      <c r="AL29" s="127">
        <v>65.951203193405007</v>
      </c>
      <c r="AM29" s="61">
        <v>186.87938857894292</v>
      </c>
      <c r="AS29" s="120"/>
      <c r="BA29" s="42"/>
      <c r="BB29" s="42"/>
    </row>
    <row r="30" spans="1:54" ht="15.75" x14ac:dyDescent="0.25">
      <c r="A30" s="25">
        <v>22</v>
      </c>
      <c r="B30" s="69">
        <v>182</v>
      </c>
      <c r="C30" s="51">
        <f t="shared" si="0"/>
        <v>68.105668369352955</v>
      </c>
      <c r="D30" s="52">
        <f t="shared" si="1"/>
        <v>125.82208777134042</v>
      </c>
      <c r="E30" s="59">
        <f t="shared" si="2"/>
        <v>-11.927756140693386</v>
      </c>
      <c r="F30" s="68">
        <v>168.11</v>
      </c>
      <c r="G30" s="52">
        <f t="shared" si="3"/>
        <v>95.641964797564128</v>
      </c>
      <c r="H30" s="52">
        <f t="shared" si="4"/>
        <v>65.949700550360561</v>
      </c>
      <c r="I30" s="53">
        <f t="shared" si="5"/>
        <v>6.5183346520753433</v>
      </c>
      <c r="J30" s="58">
        <v>0</v>
      </c>
      <c r="K30" s="81">
        <v>22.23</v>
      </c>
      <c r="L30" s="67">
        <f>'[1]Exploitation '!I99</f>
        <v>0</v>
      </c>
      <c r="M30" s="67">
        <f>'[1]Exploitation '!J99</f>
        <v>0</v>
      </c>
      <c r="N30" s="67">
        <f>'[1]Exploitation '!K99</f>
        <v>0</v>
      </c>
      <c r="O30" s="67">
        <f>'[1]Exploitation '!L99</f>
        <v>0</v>
      </c>
      <c r="P30" s="72">
        <f t="shared" si="8"/>
        <v>0</v>
      </c>
      <c r="Q30" s="82">
        <f t="shared" si="9"/>
        <v>22.23</v>
      </c>
      <c r="R30" s="90">
        <v>0</v>
      </c>
      <c r="S30" s="84">
        <v>0</v>
      </c>
      <c r="T30" s="84">
        <v>0</v>
      </c>
      <c r="U30" s="84">
        <v>57.98</v>
      </c>
      <c r="V30" s="84">
        <v>0</v>
      </c>
      <c r="W30" s="84">
        <v>0</v>
      </c>
      <c r="X30" s="93">
        <f t="shared" si="10"/>
        <v>0</v>
      </c>
      <c r="Y30" s="94">
        <f t="shared" si="11"/>
        <v>57.98</v>
      </c>
      <c r="Z30" s="90">
        <f>'[1]Exploitation '!O3195</f>
        <v>0</v>
      </c>
      <c r="AA30" s="84">
        <f>'[1]Exploitation '!P3195</f>
        <v>0</v>
      </c>
      <c r="AB30" s="84">
        <f>'[1]Exploitation '!Q3195</f>
        <v>0</v>
      </c>
      <c r="AC30" s="84">
        <f>'[1]Exploitation '!R3195</f>
        <v>90.64</v>
      </c>
      <c r="AD30" s="95">
        <f t="shared" si="12"/>
        <v>0</v>
      </c>
      <c r="AE30" s="52">
        <f t="shared" si="13"/>
        <v>90.64</v>
      </c>
      <c r="AF30" s="117">
        <v>0.13518709677419349</v>
      </c>
      <c r="AG30" s="116">
        <v>0.43407836021505375</v>
      </c>
      <c r="AH30" s="54">
        <f t="shared" si="6"/>
        <v>6.3831475553011501</v>
      </c>
      <c r="AI30" s="63">
        <f t="shared" si="7"/>
        <v>9.8681654990915604</v>
      </c>
      <c r="AJ30" s="64">
        <v>95.641964797564128</v>
      </c>
      <c r="AK30" s="61">
        <v>158.74566836935296</v>
      </c>
      <c r="AL30" s="127">
        <v>65.949700550360561</v>
      </c>
      <c r="AM30" s="61">
        <v>183.80208777134041</v>
      </c>
      <c r="AS30" s="120"/>
      <c r="BA30" s="42"/>
      <c r="BB30" s="42"/>
    </row>
    <row r="31" spans="1:54" ht="15.75" x14ac:dyDescent="0.25">
      <c r="A31" s="25">
        <v>23</v>
      </c>
      <c r="B31" s="69">
        <v>173.36</v>
      </c>
      <c r="C31" s="51">
        <f t="shared" si="0"/>
        <v>60.343763656613902</v>
      </c>
      <c r="D31" s="52">
        <f t="shared" si="1"/>
        <v>125.13774207505116</v>
      </c>
      <c r="E31" s="59">
        <f t="shared" si="2"/>
        <v>-12.121505731665049</v>
      </c>
      <c r="F31" s="68">
        <v>159.27000000000001</v>
      </c>
      <c r="G31" s="52">
        <f t="shared" si="3"/>
        <v>88.188519006850598</v>
      </c>
      <c r="H31" s="52">
        <f t="shared" si="4"/>
        <v>64.899060526894317</v>
      </c>
      <c r="I31" s="53">
        <f t="shared" si="5"/>
        <v>6.1824204662550857</v>
      </c>
      <c r="J31" s="58">
        <v>0</v>
      </c>
      <c r="K31" s="81">
        <v>22.23</v>
      </c>
      <c r="L31" s="67">
        <f>'[1]Exploitation '!I100</f>
        <v>0</v>
      </c>
      <c r="M31" s="67">
        <f>'[1]Exploitation '!J100</f>
        <v>0</v>
      </c>
      <c r="N31" s="67">
        <f>'[1]Exploitation '!K100</f>
        <v>0</v>
      </c>
      <c r="O31" s="67">
        <f>'[1]Exploitation '!L100</f>
        <v>0</v>
      </c>
      <c r="P31" s="72">
        <f t="shared" si="8"/>
        <v>0</v>
      </c>
      <c r="Q31" s="82">
        <f t="shared" si="9"/>
        <v>22.23</v>
      </c>
      <c r="R31" s="90">
        <v>0</v>
      </c>
      <c r="S31" s="84">
        <v>0</v>
      </c>
      <c r="T31" s="84">
        <v>0</v>
      </c>
      <c r="U31" s="84">
        <v>59.65</v>
      </c>
      <c r="V31" s="84">
        <v>0</v>
      </c>
      <c r="W31" s="84">
        <v>0</v>
      </c>
      <c r="X31" s="93">
        <f t="shared" si="10"/>
        <v>0</v>
      </c>
      <c r="Y31" s="94">
        <f t="shared" si="11"/>
        <v>59.65</v>
      </c>
      <c r="Z31" s="90">
        <f>'[1]Exploitation '!O3196</f>
        <v>0</v>
      </c>
      <c r="AA31" s="84">
        <f>'[1]Exploitation '!P3196</f>
        <v>0</v>
      </c>
      <c r="AB31" s="84">
        <f>'[1]Exploitation '!Q3196</f>
        <v>0</v>
      </c>
      <c r="AC31" s="84">
        <f>'[1]Exploitation '!R3196</f>
        <v>90.69</v>
      </c>
      <c r="AD31" s="95">
        <f t="shared" si="12"/>
        <v>0</v>
      </c>
      <c r="AE31" s="52">
        <f t="shared" si="13"/>
        <v>90.69</v>
      </c>
      <c r="AF31" s="117">
        <v>0.13518709677419349</v>
      </c>
      <c r="AG31" s="116">
        <v>0.43407836021505375</v>
      </c>
      <c r="AH31" s="54">
        <f t="shared" si="6"/>
        <v>6.0472333694808924</v>
      </c>
      <c r="AI31" s="63">
        <f t="shared" si="7"/>
        <v>9.6744159081198973</v>
      </c>
      <c r="AJ31" s="64">
        <v>88.188519006850598</v>
      </c>
      <c r="AK31" s="61">
        <v>151.0337636566139</v>
      </c>
      <c r="AL31" s="127">
        <v>64.899060526894317</v>
      </c>
      <c r="AM31" s="61">
        <v>184.78774207505117</v>
      </c>
      <c r="AS31" s="120"/>
      <c r="BA31" s="42"/>
      <c r="BB31" s="42"/>
    </row>
    <row r="32" spans="1:54" ht="16.5" thickBot="1" x14ac:dyDescent="0.3">
      <c r="A32" s="26">
        <v>24</v>
      </c>
      <c r="B32" s="70">
        <v>165.18</v>
      </c>
      <c r="C32" s="55">
        <f t="shared" si="0"/>
        <v>47.676740198147272</v>
      </c>
      <c r="D32" s="52">
        <f t="shared" si="1"/>
        <v>129.840633433878</v>
      </c>
      <c r="E32" s="59">
        <f t="shared" si="2"/>
        <v>-12.337373632025244</v>
      </c>
      <c r="F32" s="71">
        <v>156.72999999999999</v>
      </c>
      <c r="G32" s="56">
        <f t="shared" si="3"/>
        <v>86.803218701317334</v>
      </c>
      <c r="H32" s="52">
        <f t="shared" si="4"/>
        <v>63.840879040432931</v>
      </c>
      <c r="I32" s="53">
        <f t="shared" si="5"/>
        <v>6.085902258249722</v>
      </c>
      <c r="J32" s="58">
        <v>0</v>
      </c>
      <c r="K32" s="81">
        <v>22.23</v>
      </c>
      <c r="L32" s="67">
        <f>'[1]Exploitation '!I101</f>
        <v>0</v>
      </c>
      <c r="M32" s="67">
        <f>'[1]Exploitation '!J101</f>
        <v>0</v>
      </c>
      <c r="N32" s="67">
        <f>'[1]Exploitation '!K101</f>
        <v>0</v>
      </c>
      <c r="O32" s="67">
        <f>'[1]Exploitation '!L101</f>
        <v>0</v>
      </c>
      <c r="P32" s="72">
        <f t="shared" si="8"/>
        <v>0</v>
      </c>
      <c r="Q32" s="82">
        <f t="shared" si="9"/>
        <v>22.23</v>
      </c>
      <c r="R32" s="90">
        <v>0</v>
      </c>
      <c r="S32" s="84">
        <v>0</v>
      </c>
      <c r="T32" s="84">
        <v>0</v>
      </c>
      <c r="U32" s="84">
        <v>59.98</v>
      </c>
      <c r="V32" s="84">
        <v>0</v>
      </c>
      <c r="W32" s="84">
        <v>0</v>
      </c>
      <c r="X32" s="93">
        <f t="shared" si="10"/>
        <v>0</v>
      </c>
      <c r="Y32" s="94">
        <f t="shared" si="11"/>
        <v>59.98</v>
      </c>
      <c r="Z32" s="91">
        <f>'[1]Exploitation '!O3197</f>
        <v>0</v>
      </c>
      <c r="AA32" s="92">
        <f>'[1]Exploitation '!P3197</f>
        <v>0</v>
      </c>
      <c r="AB32" s="92">
        <f>'[1]Exploitation '!Q3197</f>
        <v>0</v>
      </c>
      <c r="AC32" s="92">
        <f>'[1]Exploitation '!R3197</f>
        <v>90.83</v>
      </c>
      <c r="AD32" s="95">
        <f t="shared" si="12"/>
        <v>0</v>
      </c>
      <c r="AE32" s="52">
        <f t="shared" si="13"/>
        <v>90.83</v>
      </c>
      <c r="AF32" s="117">
        <v>0.13518709677419349</v>
      </c>
      <c r="AG32" s="116">
        <v>0.43407836021505375</v>
      </c>
      <c r="AH32" s="54">
        <f t="shared" si="6"/>
        <v>5.9507151614755287</v>
      </c>
      <c r="AI32" s="63">
        <f t="shared" si="7"/>
        <v>9.4585480077597026</v>
      </c>
      <c r="AJ32" s="65">
        <v>86.803218701317334</v>
      </c>
      <c r="AK32" s="62">
        <v>138.50674019814727</v>
      </c>
      <c r="AL32" s="128">
        <v>63.840879040432931</v>
      </c>
      <c r="AM32" s="62">
        <v>189.82063343387799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265.25</v>
      </c>
      <c r="C33" s="40">
        <f t="shared" ref="C33:AE33" si="14">MAX(C9:C32)</f>
        <v>111.8489468588151</v>
      </c>
      <c r="D33" s="40">
        <f t="shared" si="14"/>
        <v>167.21786606483232</v>
      </c>
      <c r="E33" s="40">
        <f t="shared" si="14"/>
        <v>-6.4722229036227539</v>
      </c>
      <c r="F33" s="40">
        <f t="shared" si="14"/>
        <v>194.61</v>
      </c>
      <c r="G33" s="40">
        <f t="shared" si="14"/>
        <v>123.27057495769947</v>
      </c>
      <c r="H33" s="40">
        <f t="shared" si="14"/>
        <v>65.951203193405007</v>
      </c>
      <c r="I33" s="40">
        <f t="shared" si="14"/>
        <v>7.5121479292006637</v>
      </c>
      <c r="J33" s="40">
        <f t="shared" si="14"/>
        <v>0</v>
      </c>
      <c r="K33" s="40">
        <f t="shared" si="14"/>
        <v>22.23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22.23</v>
      </c>
      <c r="R33" s="40">
        <f t="shared" si="14"/>
        <v>0.33</v>
      </c>
      <c r="S33" s="40">
        <f t="shared" si="14"/>
        <v>32.51</v>
      </c>
      <c r="T33" s="40">
        <f t="shared" si="14"/>
        <v>0</v>
      </c>
      <c r="U33" s="40">
        <f t="shared" si="14"/>
        <v>59.98</v>
      </c>
      <c r="V33" s="40">
        <f t="shared" si="14"/>
        <v>0</v>
      </c>
      <c r="W33" s="40">
        <f t="shared" si="14"/>
        <v>0</v>
      </c>
      <c r="X33" s="40">
        <f t="shared" si="14"/>
        <v>0.33</v>
      </c>
      <c r="Y33" s="40">
        <f t="shared" si="14"/>
        <v>89.36</v>
      </c>
      <c r="Z33" s="40"/>
      <c r="AA33" s="40"/>
      <c r="AB33" s="40"/>
      <c r="AC33" s="40"/>
      <c r="AD33" s="40">
        <f t="shared" si="14"/>
        <v>0.5</v>
      </c>
      <c r="AE33" s="40">
        <f t="shared" si="14"/>
        <v>108.22</v>
      </c>
      <c r="AF33" s="40">
        <f t="shared" ref="AF33:AM33" si="15">MAX(AF9:AF32)</f>
        <v>0.13518709677419349</v>
      </c>
      <c r="AG33" s="40">
        <f t="shared" si="15"/>
        <v>0.57559287634408596</v>
      </c>
      <c r="AH33" s="40">
        <f t="shared" si="15"/>
        <v>7.3906355636092655</v>
      </c>
      <c r="AI33" s="40">
        <f t="shared" si="15"/>
        <v>13.089972272594082</v>
      </c>
      <c r="AJ33" s="40">
        <f t="shared" si="15"/>
        <v>123.27057495769947</v>
      </c>
      <c r="AK33" s="40">
        <f t="shared" si="15"/>
        <v>214.30480502803522</v>
      </c>
      <c r="AL33" s="40">
        <f t="shared" si="15"/>
        <v>65.951203193405007</v>
      </c>
      <c r="AM33" s="129">
        <f t="shared" si="15"/>
        <v>246.66786606483231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188.11857142857144</v>
      </c>
      <c r="C34" s="41">
        <f t="shared" ref="C34:AE34" si="16">AVERAGE(C9:C33,C9:C32)</f>
        <v>60.402336956680813</v>
      </c>
      <c r="D34" s="41">
        <f t="shared" si="16"/>
        <v>138.46532694619506</v>
      </c>
      <c r="E34" s="41">
        <f t="shared" si="16"/>
        <v>-10.599202882059048</v>
      </c>
      <c r="F34" s="41">
        <f t="shared" si="16"/>
        <v>93.386326530612251</v>
      </c>
      <c r="G34" s="41">
        <f t="shared" si="16"/>
        <v>57.471403911022108</v>
      </c>
      <c r="H34" s="41">
        <f t="shared" si="16"/>
        <v>32.327118948311828</v>
      </c>
      <c r="I34" s="41">
        <f t="shared" si="16"/>
        <v>3.6311491014886137</v>
      </c>
      <c r="J34" s="41">
        <f t="shared" si="16"/>
        <v>0</v>
      </c>
      <c r="K34" s="41">
        <f t="shared" si="16"/>
        <v>21.504693877551016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21.504693877551016</v>
      </c>
      <c r="R34" s="41">
        <f t="shared" si="16"/>
        <v>2.0204081632653061E-2</v>
      </c>
      <c r="S34" s="41">
        <f t="shared" si="16"/>
        <v>10.989183673469388</v>
      </c>
      <c r="T34" s="41">
        <f t="shared" si="16"/>
        <v>0</v>
      </c>
      <c r="U34" s="41">
        <f t="shared" si="16"/>
        <v>55.846653061224487</v>
      </c>
      <c r="V34" s="41">
        <f t="shared" si="16"/>
        <v>0</v>
      </c>
      <c r="W34" s="41">
        <f t="shared" si="16"/>
        <v>0</v>
      </c>
      <c r="X34" s="41">
        <f t="shared" si="16"/>
        <v>2.0204081632653061E-2</v>
      </c>
      <c r="Y34" s="41">
        <f t="shared" si="16"/>
        <v>66.771959183673445</v>
      </c>
      <c r="Z34" s="41">
        <f>AVERAGE(Z9:Z33,Z9:Z32)</f>
        <v>2.0833333333333332E-2</v>
      </c>
      <c r="AA34" s="41">
        <f>AVERAGE(AA9:AA33,AA9:AA32)</f>
        <v>4.0833333333333339</v>
      </c>
      <c r="AB34" s="41">
        <f>AVERAGE(AB9:AB33,AB9:AB32)</f>
        <v>0</v>
      </c>
      <c r="AC34" s="41">
        <f t="shared" si="16"/>
        <v>90.500833333333318</v>
      </c>
      <c r="AD34" s="41">
        <f t="shared" si="16"/>
        <v>3.0612244897959183E-2</v>
      </c>
      <c r="AE34" s="41">
        <f t="shared" si="16"/>
        <v>94.862448979591804</v>
      </c>
      <c r="AF34" s="41">
        <f t="shared" ref="AF34:AM34" si="17">AVERAGE(AF9:AF33,AF9:AF32)</f>
        <v>7.1141935483870891E-2</v>
      </c>
      <c r="AG34" s="41">
        <f t="shared" si="17"/>
        <v>0.50385245501426368</v>
      </c>
      <c r="AH34" s="41">
        <f t="shared" si="17"/>
        <v>3.560286242151331</v>
      </c>
      <c r="AI34" s="41">
        <f t="shared" si="17"/>
        <v>10.358940337468749</v>
      </c>
      <c r="AJ34" s="41">
        <f t="shared" si="17"/>
        <v>57.491812074287409</v>
      </c>
      <c r="AK34" s="41">
        <f t="shared" si="17"/>
        <v>155.14715038870565</v>
      </c>
      <c r="AL34" s="41">
        <f t="shared" si="17"/>
        <v>32.340588336066936</v>
      </c>
      <c r="AM34" s="130">
        <f t="shared" si="17"/>
        <v>205.03504123190939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3"/>
      <c r="H36" s="200" t="s">
        <v>93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94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95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92</v>
      </c>
      <c r="B37" s="199"/>
      <c r="C37" s="199"/>
      <c r="D37" s="198" t="s">
        <v>99</v>
      </c>
      <c r="E37" s="199"/>
      <c r="F37" s="203"/>
      <c r="G37" s="114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96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74</v>
      </c>
      <c r="AH37" s="196"/>
      <c r="AI37" s="196"/>
      <c r="AJ37" s="196"/>
      <c r="AK37" s="213"/>
      <c r="AL37" s="195" t="s">
        <v>91</v>
      </c>
      <c r="AM37" s="196"/>
      <c r="AN37" s="196"/>
      <c r="AO37" s="197"/>
      <c r="AP37" s="212" t="s">
        <v>97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133">
        <v>516</v>
      </c>
      <c r="K38" s="132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133">
        <v>242.99</v>
      </c>
      <c r="Z38" s="132"/>
      <c r="AA38" s="8" t="s">
        <v>21</v>
      </c>
      <c r="AB38" s="5" t="s">
        <v>23</v>
      </c>
      <c r="AC38" s="30"/>
      <c r="AD38" s="133">
        <v>1385</v>
      </c>
      <c r="AE38" s="132"/>
      <c r="AF38" s="7" t="s">
        <v>21</v>
      </c>
      <c r="AG38" s="5" t="s">
        <v>24</v>
      </c>
      <c r="AH38" s="6"/>
      <c r="AI38" s="133">
        <f>'[2]13   MAI 2023'!$K$22</f>
        <v>0</v>
      </c>
      <c r="AJ38" s="132"/>
      <c r="AK38" s="99" t="s">
        <v>21</v>
      </c>
      <c r="AL38" s="98" t="s">
        <v>24</v>
      </c>
      <c r="AM38" s="132">
        <v>92.298000000000002</v>
      </c>
      <c r="AN38" s="134"/>
      <c r="AO38" s="8" t="s">
        <v>21</v>
      </c>
      <c r="AP38" s="5" t="s">
        <v>24</v>
      </c>
      <c r="AQ38" s="132">
        <v>2058</v>
      </c>
      <c r="AR38" s="132"/>
      <c r="AS38" s="109" t="s">
        <v>21</v>
      </c>
    </row>
    <row r="39" spans="1:45" ht="15.75" thickBot="1" x14ac:dyDescent="0.3">
      <c r="A39" s="9" t="s">
        <v>22</v>
      </c>
      <c r="B39" s="10">
        <v>2227.7800000000002</v>
      </c>
      <c r="C39" s="11" t="s">
        <v>21</v>
      </c>
      <c r="D39" s="9" t="s">
        <v>71</v>
      </c>
      <c r="E39" s="10">
        <v>4483</v>
      </c>
      <c r="F39" s="12" t="s">
        <v>21</v>
      </c>
      <c r="G39" s="97"/>
      <c r="H39" s="100" t="s">
        <v>25</v>
      </c>
      <c r="I39" s="101"/>
      <c r="J39" s="102">
        <v>22.23</v>
      </c>
      <c r="K39" s="103" t="s">
        <v>62</v>
      </c>
      <c r="L39" s="104">
        <v>132.833333333344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32.51</v>
      </c>
      <c r="Z39" s="101" t="s">
        <v>62</v>
      </c>
      <c r="AA39" s="107">
        <v>0.45833333333333331</v>
      </c>
      <c r="AB39" s="105" t="s">
        <v>25</v>
      </c>
      <c r="AC39" s="108"/>
      <c r="AD39" s="102">
        <v>70.989999999999995</v>
      </c>
      <c r="AE39" s="103" t="s">
        <v>75</v>
      </c>
      <c r="AF39" s="107">
        <v>0.56111111111111112</v>
      </c>
      <c r="AG39" s="105" t="s">
        <v>25</v>
      </c>
      <c r="AH39" s="101"/>
      <c r="AI39" s="102">
        <f>'[2]13   MAI 2023'!$K$23</f>
        <v>0</v>
      </c>
      <c r="AJ39" s="101" t="s">
        <v>75</v>
      </c>
      <c r="AK39" s="106">
        <f>'[2]13   MAI 2023'!$L$23</f>
        <v>132.041666666677</v>
      </c>
      <c r="AL39" s="100" t="s">
        <v>25</v>
      </c>
      <c r="AM39" s="101">
        <v>17.899999999999999</v>
      </c>
      <c r="AN39" s="102" t="s">
        <v>75</v>
      </c>
      <c r="AO39" s="110">
        <v>132.50000000001</v>
      </c>
      <c r="AP39" s="105" t="s">
        <v>25</v>
      </c>
      <c r="AQ39" s="101">
        <v>95.57</v>
      </c>
      <c r="AR39" s="103" t="s">
        <v>75</v>
      </c>
      <c r="AS39" s="106">
        <v>132.416666666677</v>
      </c>
    </row>
    <row r="40" spans="1:45" ht="16.5" thickTop="1" thickBot="1" x14ac:dyDescent="0.3">
      <c r="AM40" s="131"/>
    </row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527.36</v>
      </c>
      <c r="F42" s="44" t="s">
        <v>69</v>
      </c>
      <c r="G42" s="47">
        <v>0.83333333333333337</v>
      </c>
    </row>
    <row r="43" spans="1:45" ht="32.25" customHeight="1" thickBot="1" x14ac:dyDescent="0.3">
      <c r="A43" s="189" t="s">
        <v>70</v>
      </c>
      <c r="B43" s="190"/>
      <c r="C43" s="190"/>
      <c r="D43" s="191"/>
      <c r="E43" s="77"/>
      <c r="F43" s="78"/>
      <c r="G43" s="79">
        <v>59.27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/>
      <c r="F44" s="78"/>
      <c r="G44" s="79">
        <v>90.26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269.58999999999997</v>
      </c>
      <c r="F45" s="83" t="s">
        <v>72</v>
      </c>
      <c r="G45" s="48">
        <v>8.3333333333333329E-2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272.70999999999998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 MAI 23 </vt:lpstr>
      <vt:lpstr>'13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2023-05-15T08:13:19Z</dcterms:modified>
</cp:coreProperties>
</file>