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894EEE8F-0C4C-4BF3-B9FD-C2A8316A42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MAI 23 " sheetId="3" r:id="rId1"/>
  </sheets>
  <externalReferences>
    <externalReference r:id="rId2"/>
  </externalReferences>
  <definedNames>
    <definedName name="_xlnm.Print_Area" localSheetId="0">'14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3" l="1"/>
  <c r="O11" i="3"/>
  <c r="N12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N27" i="3"/>
  <c r="O27" i="3"/>
  <c r="N28" i="3"/>
  <c r="O28" i="3"/>
  <c r="N29" i="3"/>
  <c r="O29" i="3"/>
  <c r="N30" i="3"/>
  <c r="O30" i="3"/>
  <c r="N31" i="3"/>
  <c r="O31" i="3"/>
  <c r="N32" i="3"/>
  <c r="O32" i="3"/>
  <c r="N10" i="3"/>
  <c r="O10" i="3"/>
  <c r="L9" i="3" l="1"/>
  <c r="N9" i="3"/>
  <c r="O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AH18" i="3" s="1"/>
  <c r="Y18" i="3"/>
  <c r="X19" i="3"/>
  <c r="Y19" i="3"/>
  <c r="X20" i="3"/>
  <c r="AH20" i="3" s="1"/>
  <c r="Y20" i="3"/>
  <c r="X21" i="3"/>
  <c r="AH21" i="3" s="1"/>
  <c r="Y21" i="3"/>
  <c r="X22" i="3"/>
  <c r="AH22" i="3" s="1"/>
  <c r="Y22" i="3"/>
  <c r="X23" i="3"/>
  <c r="AH23" i="3" s="1"/>
  <c r="Y23" i="3"/>
  <c r="X24" i="3"/>
  <c r="AH24" i="3" s="1"/>
  <c r="Y24" i="3"/>
  <c r="X25" i="3"/>
  <c r="AH25" i="3" s="1"/>
  <c r="Y25" i="3"/>
  <c r="X26" i="3"/>
  <c r="AH26" i="3" s="1"/>
  <c r="Y26" i="3"/>
  <c r="X27" i="3"/>
  <c r="AH27" i="3" s="1"/>
  <c r="Y27" i="3"/>
  <c r="X28" i="3"/>
  <c r="AH28" i="3" s="1"/>
  <c r="Y28" i="3"/>
  <c r="X29" i="3"/>
  <c r="AH29" i="3" s="1"/>
  <c r="Y29" i="3"/>
  <c r="X30" i="3"/>
  <c r="AH30" i="3" s="1"/>
  <c r="Y30" i="3"/>
  <c r="X31" i="3"/>
  <c r="AH31" i="3" s="1"/>
  <c r="Y31" i="3"/>
  <c r="X32" i="3"/>
  <c r="AH32" i="3" s="1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9" i="3" l="1"/>
  <c r="AH10" i="3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4" i="3"/>
  <c r="Q14" i="3"/>
  <c r="Q33" i="3" s="1"/>
  <c r="Q34" i="3" s="1"/>
  <c r="K33" i="3"/>
  <c r="K34" i="3" s="1"/>
  <c r="I26" i="3" l="1"/>
  <c r="G26" i="3"/>
  <c r="G32" i="3" l="1"/>
  <c r="I32" i="3"/>
  <c r="G31" i="3"/>
  <c r="I31" i="3"/>
  <c r="G30" i="3"/>
  <c r="I30" i="3"/>
  <c r="I29" i="3"/>
  <c r="G29" i="3"/>
  <c r="G28" i="3"/>
  <c r="I28" i="3"/>
  <c r="I27" i="3"/>
  <c r="G27" i="3"/>
  <c r="I25" i="3"/>
  <c r="G25" i="3"/>
  <c r="G24" i="3"/>
  <c r="I24" i="3"/>
  <c r="G23" i="3"/>
  <c r="I23" i="3"/>
  <c r="G22" i="3"/>
  <c r="I22" i="3"/>
  <c r="G21" i="3"/>
  <c r="I21" i="3"/>
  <c r="I20" i="3"/>
  <c r="G20" i="3"/>
  <c r="G19" i="3"/>
  <c r="I19" i="3"/>
  <c r="G18" i="3"/>
  <c r="I18" i="3"/>
  <c r="G14" i="3"/>
  <c r="AH14" i="3"/>
  <c r="I14" i="3" l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D16" i="3"/>
  <c r="D15" i="3"/>
  <c r="AI14" i="3"/>
  <c r="D14" i="3"/>
  <c r="AM34" i="3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4" i="3"/>
  <c r="E14" i="3"/>
  <c r="AH15" i="3" l="1"/>
  <c r="AH16" i="3"/>
  <c r="AH17" i="3"/>
  <c r="G16" i="3" l="1"/>
  <c r="I16" i="3"/>
  <c r="G17" i="3"/>
  <c r="I17" i="3"/>
  <c r="G15" i="3"/>
  <c r="AJ34" i="3"/>
  <c r="G33" i="3" l="1"/>
  <c r="G34" i="3" s="1"/>
  <c r="I15" i="3"/>
  <c r="I33" i="3" s="1"/>
  <c r="I34" i="3" s="1"/>
  <c r="AH33" i="3"/>
  <c r="AH34" i="3" s="1"/>
  <c r="C16" i="3" l="1"/>
  <c r="AI16" i="3"/>
  <c r="E16" i="3" s="1"/>
  <c r="C17" i="3"/>
  <c r="AI17" i="3"/>
  <c r="E17" i="3" s="1"/>
  <c r="C15" i="3"/>
  <c r="AI15" i="3"/>
  <c r="AK34" i="3"/>
  <c r="C33" i="3" l="1"/>
  <c r="C34" i="3" s="1"/>
  <c r="E15" i="3"/>
  <c r="E33" i="3" s="1"/>
  <c r="E34" i="3" s="1"/>
  <c r="AI33" i="3"/>
  <c r="AI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<sst xmlns="http://schemas.openxmlformats.org/spreadsheetml/2006/main" count="139" uniqueCount="106">
  <si>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</si>
  <si>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</si>
  <si>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</si>
  <si>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</si>
  <si>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</si>
  <si>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</si>
  <si>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</si>
  <si>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</si>
  <si>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</si>
  <si>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</si>
  <si>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</si>
  <si>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</si>
  <si>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</si>
  <si>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</si>
  <si>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</si>
  <si>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</si>
  <si>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</si>
  <si>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</si>
  <si>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</si>
  <si>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</si>
  <si>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</si>
  <si>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</si>
  <si>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</si>
  <si>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</si>
  <si>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</si>
  <si>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</si>
  <si>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</si>
  <si>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</si>
  <si>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</si>
  <si>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</si>
  <si>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</si>
  <si>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</si>
  <si>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</si>
  <si>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</si>
  <si>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</si>
  <si>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</si>
  <si>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</si>
  <si>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</si>
  <si>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</si>
  <si>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</si>
  <si>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</si>
  <si>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</si>
  <si>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</si>
  <si>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</si>
  <si>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</si>
  <si>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</si>
  <si>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</si>
  <si>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</si>
  <si>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</si>
  <si>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</si>
  <si>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</si>
  <si>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</si>
  <si>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</si>
  <si>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</si>
  <si>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</si>
  <si>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</si>
  <si>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</si>
  <si>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</si>
  <si>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</si>
  <si>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</si>
  <si>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</si>
  <si>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</si>
  <si>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</si>
  <si>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</si>
  <si>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</si>
  <si>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</si>
  <si>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</si>
  <si>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</si>
  <si>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</si>
  <si>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</si>
  <si>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</si>
  <si>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</si>
  <si>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</si>
  <si>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</si>
  <si>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</si>
  <si>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</si>
  <si>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</si>
  <si>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</si>
  <si>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</si>
  <si>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</si>
  <si>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</si>
  <si>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</si>
  <si>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</si>
  <si>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</si>
  <si>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</si>
  <si>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</si>
  <si>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</si>
  <si>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</si>
  <si>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</si>
  <si>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</si>
  <si>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</si>
  <si>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</si>
  <si>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</si>
  <si>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</si>
  <si>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</si>
  <si>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</si>
  <si>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</si>
  <si>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</si>
  <si>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</si>
  <si>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</si>
  <si>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</si>
  <si>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</si>
  <si>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</si>
  <si>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TETE</t>
  </si>
  <si>
    <t>BOKO ET MONTCHO</t>
  </si>
  <si>
    <t>TAGBA ET DOSSA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</si>
</sst>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'14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'!$B$9:$B$32</c:f>
              <c:numCache>
                <c:formatCode>General</c:formatCode>
                <c:ptCount val="24"/>
                <c:pt idx="0">
                  <c:v>149.47</c:v>
                </c:pt>
                <c:pt idx="1">
                  <c:v>154.72</c:v>
                </c:pt>
                <c:pt idx="2">
                  <c:v>135.31</c:v>
                </c:pt>
                <c:pt idx="3">
                  <c:v>132.01999999999998</c:v>
                </c:pt>
                <c:pt idx="4">
                  <c:v>126.12</c:v>
                </c:pt>
                <c:pt idx="5">
                  <c:v>115.28</c:v>
                </c:pt>
                <c:pt idx="6">
                  <c:v>171.76999999999998</c:v>
                </c:pt>
                <c:pt idx="7">
                  <c:v>192.34</c:v>
                </c:pt>
                <c:pt idx="8">
                  <c:v>172.99</c:v>
                </c:pt>
                <c:pt idx="9">
                  <c:v>174.45</c:v>
                </c:pt>
                <c:pt idx="10">
                  <c:v>196.76999999999998</c:v>
                </c:pt>
                <c:pt idx="11">
                  <c:v>208.36</c:v>
                </c:pt>
                <c:pt idx="12">
                  <c:v>211.97</c:v>
                </c:pt>
                <c:pt idx="13">
                  <c:v>220.3</c:v>
                </c:pt>
                <c:pt idx="14">
                  <c:v>231.31</c:v>
                </c:pt>
                <c:pt idx="15">
                  <c:v>230.39</c:v>
                </c:pt>
                <c:pt idx="16">
                  <c:v>222.85</c:v>
                </c:pt>
                <c:pt idx="17">
                  <c:v>223.94</c:v>
                </c:pt>
                <c:pt idx="18">
                  <c:v>165.53</c:v>
                </c:pt>
                <c:pt idx="19">
                  <c:v>133.18</c:v>
                </c:pt>
                <c:pt idx="20">
                  <c:v>141.94999999999999</c:v>
                </c:pt>
                <c:pt idx="21">
                  <c:v>107.04</c:v>
                </c:pt>
                <c:pt idx="22">
                  <c:v>127.05</c:v>
                </c:pt>
                <c:pt idx="23">
                  <c:v>118.3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'14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'!$C$9:$C$32</c:f>
              <c:numCache>
                <c:formatCode>General</c:formatCode>
                <c:ptCount val="24"/>
                <c:pt idx="0">
                  <c:v>52.578033855304895</c:v>
                </c:pt>
                <c:pt idx="1">
                  <c:v>56.789088994213714</c:v>
                </c:pt>
                <c:pt idx="2">
                  <c:v>31.890351557653545</c:v>
                </c:pt>
                <c:pt idx="3">
                  <c:v>38.567149820126318</c:v>
                </c:pt>
                <c:pt idx="4">
                  <c:v>33.520168031148842</c:v>
                </c:pt>
                <c:pt idx="5">
                  <c:v>29.46962849261125</c:v>
                </c:pt>
                <c:pt idx="6">
                  <c:v>65.937567711158749</c:v>
                </c:pt>
                <c:pt idx="7">
                  <c:v>86.089775454759632</c:v>
                </c:pt>
                <c:pt idx="8">
                  <c:v>77.849534186627821</c:v>
                </c:pt>
                <c:pt idx="9">
                  <c:v>64.579829905425726</c:v>
                </c:pt>
                <c:pt idx="10">
                  <c:v>68.853224939728705</c:v>
                </c:pt>
                <c:pt idx="11">
                  <c:v>90.853856239626921</c:v>
                </c:pt>
                <c:pt idx="12">
                  <c:v>75.330790815010289</c:v>
                </c:pt>
                <c:pt idx="13">
                  <c:v>82.394038327467698</c:v>
                </c:pt>
                <c:pt idx="14">
                  <c:v>87.977101402832332</c:v>
                </c:pt>
                <c:pt idx="15">
                  <c:v>94.00593572145732</c:v>
                </c:pt>
                <c:pt idx="16">
                  <c:v>98.080764856966098</c:v>
                </c:pt>
                <c:pt idx="17">
                  <c:v>109.00300066977701</c:v>
                </c:pt>
                <c:pt idx="18">
                  <c:v>59.343583202364513</c:v>
                </c:pt>
                <c:pt idx="19">
                  <c:v>64.700620337461828</c:v>
                </c:pt>
                <c:pt idx="20">
                  <c:v>71.281919075354281</c:v>
                </c:pt>
                <c:pt idx="21">
                  <c:v>59.074115030920879</c:v>
                </c:pt>
                <c:pt idx="22">
                  <c:v>59.24250126728947</c:v>
                </c:pt>
                <c:pt idx="23">
                  <c:v>50.15140082823315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'14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'!$D$9:$D$32</c:f>
              <c:numCache>
                <c:formatCode>0.00</c:formatCode>
                <c:ptCount val="24"/>
                <c:pt idx="0">
                  <c:v>109.57567916606057</c:v>
                </c:pt>
                <c:pt idx="1">
                  <c:v>110.81809181690977</c:v>
                </c:pt>
                <c:pt idx="2">
                  <c:v>116.6311689356304</c:v>
                </c:pt>
                <c:pt idx="3">
                  <c:v>106.71840691461966</c:v>
                </c:pt>
                <c:pt idx="4">
                  <c:v>106.07621357421851</c:v>
                </c:pt>
                <c:pt idx="5">
                  <c:v>99.770350168894197</c:v>
                </c:pt>
                <c:pt idx="6">
                  <c:v>117.86070018892461</c:v>
                </c:pt>
                <c:pt idx="7">
                  <c:v>117.01203428377278</c:v>
                </c:pt>
                <c:pt idx="8">
                  <c:v>105.86754180854584</c:v>
                </c:pt>
                <c:pt idx="9">
                  <c:v>120.33478498468537</c:v>
                </c:pt>
                <c:pt idx="10">
                  <c:v>138.05893309253341</c:v>
                </c:pt>
                <c:pt idx="11">
                  <c:v>127.56102731800573</c:v>
                </c:pt>
                <c:pt idx="12">
                  <c:v>146.7911813767123</c:v>
                </c:pt>
                <c:pt idx="13">
                  <c:v>147.10198925939892</c:v>
                </c:pt>
                <c:pt idx="14">
                  <c:v>153.27743269093884</c:v>
                </c:pt>
                <c:pt idx="15">
                  <c:v>145.29175257960833</c:v>
                </c:pt>
                <c:pt idx="16">
                  <c:v>133.89746325806823</c:v>
                </c:pt>
                <c:pt idx="17">
                  <c:v>123.06128145471368</c:v>
                </c:pt>
                <c:pt idx="18">
                  <c:v>115.79665089838657</c:v>
                </c:pt>
                <c:pt idx="19">
                  <c:v>78.901729157078762</c:v>
                </c:pt>
                <c:pt idx="20">
                  <c:v>80.74604838917287</c:v>
                </c:pt>
                <c:pt idx="21">
                  <c:v>39.18841319480596</c:v>
                </c:pt>
                <c:pt idx="22">
                  <c:v>58.495233220249133</c:v>
                </c:pt>
                <c:pt idx="23">
                  <c:v>59.064531079424242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'14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'!$E$9:$E$32</c:f>
              <c:numCache>
                <c:formatCode>0.00</c:formatCode>
                <c:ptCount val="24"/>
                <c:pt idx="0">
                  <c:v>-12.683713021365488</c:v>
                </c:pt>
                <c:pt idx="1">
                  <c:v>-12.887180811123503</c:v>
                </c:pt>
                <c:pt idx="2">
                  <c:v>-13.211520493283953</c:v>
                </c:pt>
                <c:pt idx="3">
                  <c:v>-13.265556734745982</c:v>
                </c:pt>
                <c:pt idx="4">
                  <c:v>-13.476381605367347</c:v>
                </c:pt>
                <c:pt idx="5">
                  <c:v>-13.959978661505463</c:v>
                </c:pt>
                <c:pt idx="6">
                  <c:v>-12.028267900083343</c:v>
                </c:pt>
                <c:pt idx="7">
                  <c:v>-10.761809738532389</c:v>
                </c:pt>
                <c:pt idx="8">
                  <c:v>-10.727075995173628</c:v>
                </c:pt>
                <c:pt idx="9">
                  <c:v>-10.464614890111083</c:v>
                </c:pt>
                <c:pt idx="10">
                  <c:v>-10.142158032262152</c:v>
                </c:pt>
                <c:pt idx="11">
                  <c:v>-10.054883557632632</c:v>
                </c:pt>
                <c:pt idx="12">
                  <c:v>-10.151972191722578</c:v>
                </c:pt>
                <c:pt idx="13">
                  <c:v>-9.1960275868666805</c:v>
                </c:pt>
                <c:pt idx="14">
                  <c:v>-9.9445340937712317</c:v>
                </c:pt>
                <c:pt idx="15">
                  <c:v>-8.9076883010656864</c:v>
                </c:pt>
                <c:pt idx="16">
                  <c:v>-9.1282281150343181</c:v>
                </c:pt>
                <c:pt idx="17">
                  <c:v>-8.1242821244907155</c:v>
                </c:pt>
                <c:pt idx="18">
                  <c:v>-9.6102341007510752</c:v>
                </c:pt>
                <c:pt idx="19">
                  <c:v>-10.422349494540548</c:v>
                </c:pt>
                <c:pt idx="20">
                  <c:v>-10.077967464527113</c:v>
                </c:pt>
                <c:pt idx="21">
                  <c:v>8.7774717742731809</c:v>
                </c:pt>
                <c:pt idx="22">
                  <c:v>9.3122655124613516</c:v>
                </c:pt>
                <c:pt idx="23">
                  <c:v>9.0840680923426476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'14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'!$Q$9:$Q$32</c:f>
              <c:numCache>
                <c:formatCode>0.00</c:formatCode>
                <c:ptCount val="24"/>
                <c:pt idx="0">
                  <c:v>22.23</c:v>
                </c:pt>
                <c:pt idx="1">
                  <c:v>22.24</c:v>
                </c:pt>
                <c:pt idx="2">
                  <c:v>22.26</c:v>
                </c:pt>
                <c:pt idx="3">
                  <c:v>22.26</c:v>
                </c:pt>
                <c:pt idx="4">
                  <c:v>22.26</c:v>
                </c:pt>
                <c:pt idx="5">
                  <c:v>22.37</c:v>
                </c:pt>
                <c:pt idx="6">
                  <c:v>22.24</c:v>
                </c:pt>
                <c:pt idx="7">
                  <c:v>22.15</c:v>
                </c:pt>
                <c:pt idx="8">
                  <c:v>21.94</c:v>
                </c:pt>
                <c:pt idx="9">
                  <c:v>21.92</c:v>
                </c:pt>
                <c:pt idx="10">
                  <c:v>21.91</c:v>
                </c:pt>
                <c:pt idx="11">
                  <c:v>21.9</c:v>
                </c:pt>
                <c:pt idx="12">
                  <c:v>22.12</c:v>
                </c:pt>
                <c:pt idx="13">
                  <c:v>21.39</c:v>
                </c:pt>
                <c:pt idx="14">
                  <c:v>21.94</c:v>
                </c:pt>
                <c:pt idx="15">
                  <c:v>20.82</c:v>
                </c:pt>
                <c:pt idx="16">
                  <c:v>20.76</c:v>
                </c:pt>
                <c:pt idx="17">
                  <c:v>20.54</c:v>
                </c:pt>
                <c:pt idx="18">
                  <c:v>20.69</c:v>
                </c:pt>
                <c:pt idx="19">
                  <c:v>20.6</c:v>
                </c:pt>
                <c:pt idx="20">
                  <c:v>20.6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'14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'!$AE$9:$AE$32</c:f>
              <c:numCache>
                <c:formatCode>0.00</c:formatCode>
                <c:ptCount val="24"/>
                <c:pt idx="0">
                  <c:v>91.95</c:v>
                </c:pt>
                <c:pt idx="1">
                  <c:v>80.61</c:v>
                </c:pt>
                <c:pt idx="2">
                  <c:v>90.04</c:v>
                </c:pt>
                <c:pt idx="3">
                  <c:v>90.7</c:v>
                </c:pt>
                <c:pt idx="4">
                  <c:v>91.86</c:v>
                </c:pt>
                <c:pt idx="5">
                  <c:v>88.85</c:v>
                </c:pt>
                <c:pt idx="6">
                  <c:v>89.07</c:v>
                </c:pt>
                <c:pt idx="7">
                  <c:v>96.5</c:v>
                </c:pt>
                <c:pt idx="8">
                  <c:v>102.61999999999999</c:v>
                </c:pt>
                <c:pt idx="9">
                  <c:v>103.22999999999999</c:v>
                </c:pt>
                <c:pt idx="10">
                  <c:v>96.77000000000001</c:v>
                </c:pt>
                <c:pt idx="11">
                  <c:v>95.61</c:v>
                </c:pt>
                <c:pt idx="12">
                  <c:v>93.82</c:v>
                </c:pt>
                <c:pt idx="13">
                  <c:v>105.66000000000001</c:v>
                </c:pt>
                <c:pt idx="14">
                  <c:v>91.89</c:v>
                </c:pt>
                <c:pt idx="15">
                  <c:v>89.47</c:v>
                </c:pt>
                <c:pt idx="16">
                  <c:v>87.649999999999991</c:v>
                </c:pt>
                <c:pt idx="17">
                  <c:v>88.19</c:v>
                </c:pt>
                <c:pt idx="18">
                  <c:v>89.29</c:v>
                </c:pt>
                <c:pt idx="19">
                  <c:v>88.81</c:v>
                </c:pt>
                <c:pt idx="20">
                  <c:v>90.73</c:v>
                </c:pt>
                <c:pt idx="21">
                  <c:v>90.67</c:v>
                </c:pt>
                <c:pt idx="22">
                  <c:v>90.06</c:v>
                </c:pt>
                <c:pt idx="23">
                  <c:v>90.61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'14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'!$AK$9:$AK$32</c:f>
              <c:numCache>
                <c:formatCode>0.00</c:formatCode>
                <c:ptCount val="24"/>
                <c:pt idx="0">
                  <c:v>144.5280338553049</c:v>
                </c:pt>
                <c:pt idx="1">
                  <c:v>137.39908899421371</c:v>
                </c:pt>
                <c:pt idx="2">
                  <c:v>121.93035155765355</c:v>
                </c:pt>
                <c:pt idx="3">
                  <c:v>129.26714982012632</c:v>
                </c:pt>
                <c:pt idx="4">
                  <c:v>125.38016803114884</c:v>
                </c:pt>
                <c:pt idx="5">
                  <c:v>118.31962849261124</c:v>
                </c:pt>
                <c:pt idx="6">
                  <c:v>155.00756771115874</c:v>
                </c:pt>
                <c:pt idx="7">
                  <c:v>182.58977545475963</c:v>
                </c:pt>
                <c:pt idx="8">
                  <c:v>180.46953418662781</c:v>
                </c:pt>
                <c:pt idx="9">
                  <c:v>167.80982990542572</c:v>
                </c:pt>
                <c:pt idx="10">
                  <c:v>165.62322493972871</c:v>
                </c:pt>
                <c:pt idx="11">
                  <c:v>186.46385623962692</c:v>
                </c:pt>
                <c:pt idx="12">
                  <c:v>169.15079081501028</c:v>
                </c:pt>
                <c:pt idx="13">
                  <c:v>188.05403832746771</c:v>
                </c:pt>
                <c:pt idx="14">
                  <c:v>179.86710140283233</c:v>
                </c:pt>
                <c:pt idx="15">
                  <c:v>183.47593572145732</c:v>
                </c:pt>
                <c:pt idx="16">
                  <c:v>185.73076485696609</c:v>
                </c:pt>
                <c:pt idx="17">
                  <c:v>197.19300066977701</c:v>
                </c:pt>
                <c:pt idx="18">
                  <c:v>148.63358320236452</c:v>
                </c:pt>
                <c:pt idx="19">
                  <c:v>153.51062033746183</c:v>
                </c:pt>
                <c:pt idx="20">
                  <c:v>162.01191907535429</c:v>
                </c:pt>
                <c:pt idx="21">
                  <c:v>149.74411503092088</c:v>
                </c:pt>
                <c:pt idx="22">
                  <c:v>149.30250126728947</c:v>
                </c:pt>
                <c:pt idx="23">
                  <c:v>140.76140082823315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'14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'!$AM$9:$AM$32</c:f>
              <c:numCache>
                <c:formatCode>0.00</c:formatCode>
                <c:ptCount val="24"/>
                <c:pt idx="0">
                  <c:v>171.77567916606057</c:v>
                </c:pt>
                <c:pt idx="1">
                  <c:v>172.18809181690978</c:v>
                </c:pt>
                <c:pt idx="2">
                  <c:v>177.09116893563041</c:v>
                </c:pt>
                <c:pt idx="3">
                  <c:v>167.87840691461966</c:v>
                </c:pt>
                <c:pt idx="4">
                  <c:v>164.44621357421852</c:v>
                </c:pt>
                <c:pt idx="5">
                  <c:v>158.06035016889419</c:v>
                </c:pt>
                <c:pt idx="6">
                  <c:v>179.47070018892461</c:v>
                </c:pt>
                <c:pt idx="7">
                  <c:v>192.73203428377278</c:v>
                </c:pt>
                <c:pt idx="8">
                  <c:v>188.76754180854584</c:v>
                </c:pt>
                <c:pt idx="9">
                  <c:v>209.84478498468536</c:v>
                </c:pt>
                <c:pt idx="10">
                  <c:v>222.8789330925334</c:v>
                </c:pt>
                <c:pt idx="11">
                  <c:v>204.72102731800572</c:v>
                </c:pt>
                <c:pt idx="12">
                  <c:v>226.30118137671229</c:v>
                </c:pt>
                <c:pt idx="13">
                  <c:v>215.24198925939893</c:v>
                </c:pt>
                <c:pt idx="14">
                  <c:v>216.53743269093883</c:v>
                </c:pt>
                <c:pt idx="15">
                  <c:v>210.04175257960833</c:v>
                </c:pt>
                <c:pt idx="16">
                  <c:v>198.04746325806821</c:v>
                </c:pt>
                <c:pt idx="17">
                  <c:v>213.80128145471369</c:v>
                </c:pt>
                <c:pt idx="18">
                  <c:v>220.90665089838657</c:v>
                </c:pt>
                <c:pt idx="19">
                  <c:v>184.71172915707876</c:v>
                </c:pt>
                <c:pt idx="20">
                  <c:v>188.16604838917286</c:v>
                </c:pt>
                <c:pt idx="21">
                  <c:v>148.57841319480596</c:v>
                </c:pt>
                <c:pt idx="22">
                  <c:v>167.58523322024914</c:v>
                </c:pt>
                <c:pt idx="23">
                  <c:v>168.20453107942424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'14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'!$F$9:$F$32</c:f>
              <c:numCache>
                <c:formatCode>General</c:formatCode>
                <c:ptCount val="24"/>
                <c:pt idx="0">
                  <c:v>152.12</c:v>
                </c:pt>
                <c:pt idx="1">
                  <c:v>148.12</c:v>
                </c:pt>
                <c:pt idx="2">
                  <c:v>145.47</c:v>
                </c:pt>
                <c:pt idx="3">
                  <c:v>142.29</c:v>
                </c:pt>
                <c:pt idx="4">
                  <c:v>145.05000000000001</c:v>
                </c:pt>
                <c:pt idx="5">
                  <c:v>107.74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126.25</c:v>
                </c:pt>
                <c:pt idx="19">
                  <c:v>141.79</c:v>
                </c:pt>
                <c:pt idx="20">
                  <c:v>146.21</c:v>
                </c:pt>
                <c:pt idx="21">
                  <c:v>148.96</c:v>
                </c:pt>
                <c:pt idx="22">
                  <c:v>141.38999999999999</c:v>
                </c:pt>
                <c:pt idx="23">
                  <c:v>141.88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'14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'!$G$9:$G$32</c:f>
              <c:numCache>
                <c:formatCode>0.00</c:formatCode>
                <c:ptCount val="24"/>
                <c:pt idx="0">
                  <c:v>83.43693863488059</c:v>
                </c:pt>
                <c:pt idx="1">
                  <c:v>80.638068150742228</c:v>
                </c:pt>
                <c:pt idx="2">
                  <c:v>79.147010728837202</c:v>
                </c:pt>
                <c:pt idx="3">
                  <c:v>77.62684776066402</c:v>
                </c:pt>
                <c:pt idx="4">
                  <c:v>79.444738957233881</c:v>
                </c:pt>
                <c:pt idx="5">
                  <c:v>45.038006135963514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60.3680598207225</c:v>
                </c:pt>
                <c:pt idx="19">
                  <c:v>81.297919889601687</c:v>
                </c:pt>
                <c:pt idx="20">
                  <c:v>88.921869709276677</c:v>
                </c:pt>
                <c:pt idx="21">
                  <c:v>86.787017944184683</c:v>
                </c:pt>
                <c:pt idx="22">
                  <c:v>81.374082587579366</c:v>
                </c:pt>
                <c:pt idx="23">
                  <c:v>79.82347906992203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'14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'!$H$9:$H$32</c:f>
              <c:numCache>
                <c:formatCode>0.00</c:formatCode>
                <c:ptCount val="24"/>
                <c:pt idx="0">
                  <c:v>62.772335701463561</c:v>
                </c:pt>
                <c:pt idx="1">
                  <c:v>61.723203058887556</c:v>
                </c:pt>
                <c:pt idx="2">
                  <c:v>60.664958314562291</c:v>
                </c:pt>
                <c:pt idx="3">
                  <c:v>59.125958576650383</c:v>
                </c:pt>
                <c:pt idx="4">
                  <c:v>59.963189735565223</c:v>
                </c:pt>
                <c:pt idx="5">
                  <c:v>58.441068569250874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60.954250786826293</c:v>
                </c:pt>
                <c:pt idx="19">
                  <c:v>54.973886011174088</c:v>
                </c:pt>
                <c:pt idx="20">
                  <c:v>51.601979946941903</c:v>
                </c:pt>
                <c:pt idx="21">
                  <c:v>69.358595453126455</c:v>
                </c:pt>
                <c:pt idx="22">
                  <c:v>74.65609015789363</c:v>
                </c:pt>
                <c:pt idx="23">
                  <c:v>71.848808342931747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'14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'!$I$9:$I$32</c:f>
              <c:numCache>
                <c:formatCode>0.00</c:formatCode>
                <c:ptCount val="24"/>
                <c:pt idx="0">
                  <c:v>5.9107256636558576</c:v>
                </c:pt>
                <c:pt idx="1">
                  <c:v>5.7587287903702178</c:v>
                </c:pt>
                <c:pt idx="2">
                  <c:v>5.6580309566005029</c:v>
                </c:pt>
                <c:pt idx="3">
                  <c:v>5.5371936626855858</c:v>
                </c:pt>
                <c:pt idx="4">
                  <c:v>5.6420713072009265</c:v>
                </c:pt>
                <c:pt idx="5">
                  <c:v>4.260925294785606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4.9276893924512182</c:v>
                </c:pt>
                <c:pt idx="19">
                  <c:v>5.518194099224222</c:v>
                </c:pt>
                <c:pt idx="20">
                  <c:v>5.6861503437814394</c:v>
                </c:pt>
                <c:pt idx="21">
                  <c:v>-7.1856133973111298</c:v>
                </c:pt>
                <c:pt idx="22">
                  <c:v>-14.640172745473036</c:v>
                </c:pt>
                <c:pt idx="23">
                  <c:v>-9.7922874128537902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'14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'14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'14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13.74</c:v>
                </c:pt>
                <c:pt idx="22">
                  <c:v>21.19</c:v>
                </c:pt>
                <c:pt idx="23">
                  <c:v>16.170000000000002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'14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'14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'14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'14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'14 MAI 23 '!$AJ$9:$AJ$32</c:f>
              <c:numCache>
                <c:formatCode>0.00</c:formatCode>
                <c:ptCount val="24"/>
                <c:pt idx="0">
                  <c:v>83.43693863488059</c:v>
                </c:pt>
                <c:pt idx="1">
                  <c:v>80.638068150742228</c:v>
                </c:pt>
                <c:pt idx="2">
                  <c:v>79.147010728837202</c:v>
                </c:pt>
                <c:pt idx="3">
                  <c:v>77.62684776066402</c:v>
                </c:pt>
                <c:pt idx="4">
                  <c:v>79.444738957233881</c:v>
                </c:pt>
                <c:pt idx="5">
                  <c:v>46.038006135963514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60.3680598207225</c:v>
                </c:pt>
                <c:pt idx="19">
                  <c:v>81.297919889601687</c:v>
                </c:pt>
                <c:pt idx="20">
                  <c:v>88.921869709276677</c:v>
                </c:pt>
                <c:pt idx="21">
                  <c:v>86.787017944184683</c:v>
                </c:pt>
                <c:pt idx="22">
                  <c:v>81.374082587579366</c:v>
                </c:pt>
                <c:pt idx="23">
                  <c:v>79.82347906992203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'14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'14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'14 MAI 23 '!$AL$9:$AL$32</c:f>
              <c:numCache>
                <c:formatCode>0.00</c:formatCode>
                <c:ptCount val="24"/>
                <c:pt idx="0">
                  <c:v>62.772335701463561</c:v>
                </c:pt>
                <c:pt idx="1">
                  <c:v>61.723203058887556</c:v>
                </c:pt>
                <c:pt idx="2">
                  <c:v>60.664958314562291</c:v>
                </c:pt>
                <c:pt idx="3">
                  <c:v>59.125958576650383</c:v>
                </c:pt>
                <c:pt idx="4">
                  <c:v>59.963189735565223</c:v>
                </c:pt>
                <c:pt idx="5">
                  <c:v>58.751068569250876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60.954250786826293</c:v>
                </c:pt>
                <c:pt idx="19">
                  <c:v>54.973886011174088</c:v>
                </c:pt>
                <c:pt idx="20">
                  <c:v>51.601979946941903</c:v>
                </c:pt>
                <c:pt idx="21">
                  <c:v>69.358595453126455</c:v>
                </c:pt>
                <c:pt idx="22">
                  <c:v>74.65609015789363</c:v>
                </c:pt>
                <c:pt idx="23">
                  <c:v>71.848808342931747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O78">
            <v>0</v>
          </cell>
          <cell r="P78">
            <v>0</v>
          </cell>
        </row>
        <row r="79">
          <cell r="M79">
            <v>0</v>
          </cell>
          <cell r="O79">
            <v>0</v>
          </cell>
          <cell r="P79">
            <v>0</v>
          </cell>
        </row>
        <row r="80">
          <cell r="M80">
            <v>0</v>
          </cell>
          <cell r="O80">
            <v>0</v>
          </cell>
          <cell r="P80">
            <v>0</v>
          </cell>
        </row>
        <row r="81">
          <cell r="M81">
            <v>0</v>
          </cell>
          <cell r="O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O96">
            <v>0</v>
          </cell>
          <cell r="P96">
            <v>0</v>
          </cell>
        </row>
        <row r="97">
          <cell r="M97">
            <v>0</v>
          </cell>
          <cell r="O97">
            <v>0</v>
          </cell>
          <cell r="P97">
            <v>0</v>
          </cell>
        </row>
        <row r="98">
          <cell r="M98">
            <v>0</v>
          </cell>
          <cell r="O98">
            <v>0</v>
          </cell>
          <cell r="P98">
            <v>0</v>
          </cell>
        </row>
        <row r="99">
          <cell r="M99">
            <v>0</v>
          </cell>
          <cell r="O99">
            <v>0</v>
          </cell>
          <cell r="P99">
            <v>0</v>
          </cell>
        </row>
        <row r="100">
          <cell r="M100">
            <v>0</v>
          </cell>
          <cell r="O100">
            <v>0</v>
          </cell>
          <cell r="P100">
            <v>0</v>
          </cell>
        </row>
        <row r="101">
          <cell r="M101">
            <v>0</v>
          </cell>
          <cell r="O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P18" sqref="AP1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45060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149.47</v>
      </c>
      <c r="C9" s="51">
        <f t="shared" ref="C9:C32" si="0">AK9-AE9</f>
        <v>52.578033855304895</v>
      </c>
      <c r="D9" s="52">
        <f t="shared" ref="D9:D32" si="1">AM9-Y9</f>
        <v>109.57567916606057</v>
      </c>
      <c r="E9" s="59">
        <f t="shared" ref="E9:E32" si="2">(AG9+AI9)-Q9</f>
        <v>-12.683713021365488</v>
      </c>
      <c r="F9" s="76">
        <v>152.12</v>
      </c>
      <c r="G9" s="52">
        <f t="shared" ref="G9:G32" si="3">AJ9-AD9</f>
        <v>83.43693863488059</v>
      </c>
      <c r="H9" s="52">
        <f t="shared" ref="H9:H32" si="4">AL9-X9</f>
        <v>62.772335701463561</v>
      </c>
      <c r="I9" s="53">
        <f t="shared" ref="I9:I32" si="5">(AH9+AF9)-P9</f>
        <v>5.9107256636558576</v>
      </c>
      <c r="J9" s="58">
        <v>0</v>
      </c>
      <c r="K9" s="84">
        <v>22.23</v>
      </c>
      <c r="L9" s="67">
        <f>'[1]Exploitation '!M78</f>
        <v>0</v>
      </c>
      <c r="M9" s="67">
        <v>0</v>
      </c>
      <c r="N9" s="67">
        <f>'[1]Exploitation '!O78</f>
        <v>0</v>
      </c>
      <c r="O9" s="67">
        <f>'[1]Exploitation '!P78</f>
        <v>0</v>
      </c>
      <c r="P9" s="72">
        <f>J9+L9+N9</f>
        <v>0</v>
      </c>
      <c r="Q9" s="82">
        <f>K9+M9+O9</f>
        <v>22.23</v>
      </c>
      <c r="R9" s="90">
        <v>0</v>
      </c>
      <c r="S9" s="84">
        <v>0</v>
      </c>
      <c r="T9" s="84">
        <v>0</v>
      </c>
      <c r="U9" s="84">
        <v>62.2</v>
      </c>
      <c r="V9" s="84">
        <v>0</v>
      </c>
      <c r="W9" s="84">
        <v>0</v>
      </c>
      <c r="X9" s="93">
        <f>R9+T9+V9</f>
        <v>0</v>
      </c>
      <c r="Y9" s="94">
        <f>S9+U9+W9</f>
        <v>62.2</v>
      </c>
      <c r="Z9" s="90">
        <v>0</v>
      </c>
      <c r="AA9" s="84">
        <v>0</v>
      </c>
      <c r="AB9" s="84">
        <v>0</v>
      </c>
      <c r="AC9" s="84">
        <v>91.95</v>
      </c>
      <c r="AD9" s="95">
        <f>Z9+AB9</f>
        <v>0</v>
      </c>
      <c r="AE9" s="52">
        <f>AA9+AC9</f>
        <v>91.95</v>
      </c>
      <c r="AF9" s="115">
        <v>0.13518709677419349</v>
      </c>
      <c r="AG9" s="116">
        <v>0.43407836021505375</v>
      </c>
      <c r="AH9" s="54">
        <f t="shared" ref="AH9:AH32" si="6">(F9+P9+X9+AD9)-(AJ9+AL9+AF9)</f>
        <v>5.7755385668816643</v>
      </c>
      <c r="AI9" s="63">
        <f t="shared" ref="AI9:AI32" si="7">(B9+Q9+Y9+AE9)-(AM9+AK9+AG9)</f>
        <v>9.1122086184194586</v>
      </c>
      <c r="AJ9" s="64">
        <v>83.43693863488059</v>
      </c>
      <c r="AK9" s="61">
        <v>144.5280338553049</v>
      </c>
      <c r="AL9" s="66">
        <v>62.772335701463561</v>
      </c>
      <c r="AM9" s="61">
        <v>171.77567916606057</v>
      </c>
      <c r="AS9" s="120"/>
      <c r="BA9" s="42"/>
      <c r="BB9" s="42"/>
    </row>
    <row r="10" spans="1:54" ht="15.75" x14ac:dyDescent="0.25">
      <c r="A10" s="25">
        <v>2</v>
      </c>
      <c r="B10" s="69">
        <v>154.72</v>
      </c>
      <c r="C10" s="51">
        <f t="shared" si="0"/>
        <v>56.789088994213714</v>
      </c>
      <c r="D10" s="52">
        <f t="shared" si="1"/>
        <v>110.81809181690977</v>
      </c>
      <c r="E10" s="59">
        <f t="shared" si="2"/>
        <v>-12.887180811123503</v>
      </c>
      <c r="F10" s="68">
        <v>148.12</v>
      </c>
      <c r="G10" s="52">
        <f t="shared" si="3"/>
        <v>80.638068150742228</v>
      </c>
      <c r="H10" s="52">
        <f t="shared" si="4"/>
        <v>61.723203058887556</v>
      </c>
      <c r="I10" s="53">
        <f t="shared" si="5"/>
        <v>5.7587287903702178</v>
      </c>
      <c r="J10" s="58">
        <v>0</v>
      </c>
      <c r="K10" s="81">
        <v>22.24</v>
      </c>
      <c r="L10" s="67">
        <f>'[1]Exploitation '!M79</f>
        <v>0</v>
      </c>
      <c r="M10" s="67">
        <v>0</v>
      </c>
      <c r="N10" s="67">
        <f>'[1]Exploitation '!O79</f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22.24</v>
      </c>
      <c r="R10" s="90">
        <v>0</v>
      </c>
      <c r="S10" s="84">
        <v>0</v>
      </c>
      <c r="T10" s="84">
        <v>0</v>
      </c>
      <c r="U10" s="84">
        <v>61.37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61.37</v>
      </c>
      <c r="Z10" s="90">
        <v>0</v>
      </c>
      <c r="AA10" s="84">
        <v>0</v>
      </c>
      <c r="AB10" s="84">
        <v>0</v>
      </c>
      <c r="AC10" s="84">
        <v>80.61</v>
      </c>
      <c r="AD10" s="95">
        <f t="shared" ref="AD10:AD32" si="12">Z10+AB10</f>
        <v>0</v>
      </c>
      <c r="AE10" s="52">
        <f t="shared" ref="AE10:AE32" si="13">AA10+AC10</f>
        <v>80.61</v>
      </c>
      <c r="AF10" s="117">
        <v>0.13518709677419349</v>
      </c>
      <c r="AG10" s="116">
        <v>0.43407836021505375</v>
      </c>
      <c r="AH10" s="54">
        <f t="shared" si="6"/>
        <v>5.6235416935960245</v>
      </c>
      <c r="AI10" s="63">
        <f t="shared" si="7"/>
        <v>8.9187408286614414</v>
      </c>
      <c r="AJ10" s="64">
        <v>80.638068150742228</v>
      </c>
      <c r="AK10" s="61">
        <v>137.39908899421371</v>
      </c>
      <c r="AL10" s="66">
        <v>61.723203058887556</v>
      </c>
      <c r="AM10" s="61">
        <v>172.18809181690978</v>
      </c>
      <c r="AS10" s="120"/>
      <c r="BA10" s="42"/>
      <c r="BB10" s="42"/>
    </row>
    <row r="11" spans="1:54" ht="15" customHeight="1" x14ac:dyDescent="0.25">
      <c r="A11" s="25">
        <v>3</v>
      </c>
      <c r="B11" s="69">
        <v>135.31</v>
      </c>
      <c r="C11" s="51">
        <f t="shared" si="0"/>
        <v>31.890351557653545</v>
      </c>
      <c r="D11" s="52">
        <f t="shared" si="1"/>
        <v>116.6311689356304</v>
      </c>
      <c r="E11" s="59">
        <f t="shared" si="2"/>
        <v>-13.211520493283953</v>
      </c>
      <c r="F11" s="68">
        <v>145.47</v>
      </c>
      <c r="G11" s="52">
        <f t="shared" si="3"/>
        <v>79.147010728837202</v>
      </c>
      <c r="H11" s="52">
        <f t="shared" si="4"/>
        <v>60.664958314562291</v>
      </c>
      <c r="I11" s="53">
        <f t="shared" si="5"/>
        <v>5.6580309566005029</v>
      </c>
      <c r="J11" s="58">
        <v>0</v>
      </c>
      <c r="K11" s="81">
        <v>22.26</v>
      </c>
      <c r="L11" s="67">
        <f>'[1]Exploitation '!M80</f>
        <v>0</v>
      </c>
      <c r="M11" s="67">
        <v>0</v>
      </c>
      <c r="N11" s="67">
        <f>'[1]Exploitation '!O80</f>
        <v>0</v>
      </c>
      <c r="O11" s="67">
        <f>'[1]Exploitation '!P80</f>
        <v>0</v>
      </c>
      <c r="P11" s="72">
        <f t="shared" si="8"/>
        <v>0</v>
      </c>
      <c r="Q11" s="82">
        <f t="shared" si="9"/>
        <v>22.26</v>
      </c>
      <c r="R11" s="90">
        <v>0</v>
      </c>
      <c r="S11" s="84">
        <v>0</v>
      </c>
      <c r="T11" s="84">
        <v>0</v>
      </c>
      <c r="U11" s="84">
        <v>60.46</v>
      </c>
      <c r="V11" s="84">
        <v>0</v>
      </c>
      <c r="W11" s="84">
        <v>0</v>
      </c>
      <c r="X11" s="93">
        <f t="shared" si="10"/>
        <v>0</v>
      </c>
      <c r="Y11" s="94">
        <f t="shared" si="11"/>
        <v>60.46</v>
      </c>
      <c r="Z11" s="90">
        <v>0</v>
      </c>
      <c r="AA11" s="84">
        <v>0</v>
      </c>
      <c r="AB11" s="84">
        <v>0</v>
      </c>
      <c r="AC11" s="84">
        <v>90.04</v>
      </c>
      <c r="AD11" s="95">
        <f t="shared" si="12"/>
        <v>0</v>
      </c>
      <c r="AE11" s="52">
        <f t="shared" si="13"/>
        <v>90.04</v>
      </c>
      <c r="AF11" s="117">
        <v>0.13518709677419349</v>
      </c>
      <c r="AG11" s="116">
        <v>0.43407836021505375</v>
      </c>
      <c r="AH11" s="54">
        <f t="shared" si="6"/>
        <v>5.5228438598263097</v>
      </c>
      <c r="AI11" s="63">
        <f t="shared" si="7"/>
        <v>8.6144011465009953</v>
      </c>
      <c r="AJ11" s="64">
        <v>79.147010728837202</v>
      </c>
      <c r="AK11" s="61">
        <v>121.93035155765355</v>
      </c>
      <c r="AL11" s="66">
        <v>60.664958314562291</v>
      </c>
      <c r="AM11" s="61">
        <v>177.09116893563041</v>
      </c>
      <c r="AS11" s="120"/>
      <c r="BA11" s="42"/>
      <c r="BB11" s="42"/>
    </row>
    <row r="12" spans="1:54" ht="15" customHeight="1" x14ac:dyDescent="0.25">
      <c r="A12" s="25">
        <v>4</v>
      </c>
      <c r="B12" s="69">
        <v>132.01999999999998</v>
      </c>
      <c r="C12" s="51">
        <f t="shared" si="0"/>
        <v>38.567149820126318</v>
      </c>
      <c r="D12" s="52">
        <f t="shared" si="1"/>
        <v>106.71840691461966</v>
      </c>
      <c r="E12" s="59">
        <f t="shared" si="2"/>
        <v>-13.265556734745982</v>
      </c>
      <c r="F12" s="68">
        <v>142.29</v>
      </c>
      <c r="G12" s="52">
        <f t="shared" si="3"/>
        <v>77.62684776066402</v>
      </c>
      <c r="H12" s="52">
        <f t="shared" si="4"/>
        <v>59.125958576650383</v>
      </c>
      <c r="I12" s="53">
        <f t="shared" si="5"/>
        <v>5.5371936626855858</v>
      </c>
      <c r="J12" s="58">
        <v>0</v>
      </c>
      <c r="K12" s="81">
        <v>22.26</v>
      </c>
      <c r="L12" s="67">
        <f>'[1]Exploitation '!M81</f>
        <v>0</v>
      </c>
      <c r="M12" s="67">
        <v>0</v>
      </c>
      <c r="N12" s="67">
        <f>'[1]Exploitation '!O81</f>
        <v>0</v>
      </c>
      <c r="O12" s="67">
        <f>'[1]Exploitation '!P81</f>
        <v>0</v>
      </c>
      <c r="P12" s="72">
        <f t="shared" si="8"/>
        <v>0</v>
      </c>
      <c r="Q12" s="82">
        <f t="shared" si="9"/>
        <v>22.26</v>
      </c>
      <c r="R12" s="90">
        <v>0</v>
      </c>
      <c r="S12" s="84">
        <v>0</v>
      </c>
      <c r="T12" s="84">
        <v>0</v>
      </c>
      <c r="U12" s="84">
        <v>61.16</v>
      </c>
      <c r="V12" s="84">
        <v>0</v>
      </c>
      <c r="W12" s="84">
        <v>0</v>
      </c>
      <c r="X12" s="93">
        <f t="shared" si="10"/>
        <v>0</v>
      </c>
      <c r="Y12" s="94">
        <f t="shared" si="11"/>
        <v>61.16</v>
      </c>
      <c r="Z12" s="90">
        <v>0</v>
      </c>
      <c r="AA12" s="84">
        <v>0</v>
      </c>
      <c r="AB12" s="84">
        <v>0</v>
      </c>
      <c r="AC12" s="84">
        <v>90.7</v>
      </c>
      <c r="AD12" s="95">
        <f t="shared" si="12"/>
        <v>0</v>
      </c>
      <c r="AE12" s="52">
        <f t="shared" si="13"/>
        <v>90.7</v>
      </c>
      <c r="AF12" s="117">
        <v>0.13518709677419349</v>
      </c>
      <c r="AG12" s="116">
        <v>0.43407836021505375</v>
      </c>
      <c r="AH12" s="54">
        <f t="shared" si="6"/>
        <v>5.4020065659113925</v>
      </c>
      <c r="AI12" s="63">
        <f t="shared" si="7"/>
        <v>8.5603649050389663</v>
      </c>
      <c r="AJ12" s="64">
        <v>77.62684776066402</v>
      </c>
      <c r="AK12" s="61">
        <v>129.26714982012632</v>
      </c>
      <c r="AL12" s="66">
        <v>59.125958576650383</v>
      </c>
      <c r="AM12" s="61">
        <v>167.87840691461966</v>
      </c>
      <c r="AS12" s="120"/>
      <c r="BA12" s="42"/>
      <c r="BB12" s="42"/>
    </row>
    <row r="13" spans="1:54" ht="15.75" x14ac:dyDescent="0.25">
      <c r="A13" s="25">
        <v>5</v>
      </c>
      <c r="B13" s="69">
        <v>126.12</v>
      </c>
      <c r="C13" s="51">
        <f t="shared" si="0"/>
        <v>33.520168031148842</v>
      </c>
      <c r="D13" s="52">
        <f t="shared" si="1"/>
        <v>106.07621357421851</v>
      </c>
      <c r="E13" s="59">
        <f t="shared" si="2"/>
        <v>-13.476381605367347</v>
      </c>
      <c r="F13" s="68">
        <v>145.05000000000001</v>
      </c>
      <c r="G13" s="52">
        <f t="shared" si="3"/>
        <v>79.444738957233881</v>
      </c>
      <c r="H13" s="52">
        <f t="shared" si="4"/>
        <v>59.963189735565223</v>
      </c>
      <c r="I13" s="53">
        <f t="shared" si="5"/>
        <v>5.6420713072009265</v>
      </c>
      <c r="J13" s="58">
        <v>0</v>
      </c>
      <c r="K13" s="81">
        <v>22.26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22.26</v>
      </c>
      <c r="R13" s="90">
        <v>0</v>
      </c>
      <c r="S13" s="84">
        <v>0</v>
      </c>
      <c r="T13" s="84">
        <v>0</v>
      </c>
      <c r="U13" s="84">
        <v>58.37</v>
      </c>
      <c r="V13" s="84">
        <v>0</v>
      </c>
      <c r="W13" s="84">
        <v>0</v>
      </c>
      <c r="X13" s="93">
        <f t="shared" si="10"/>
        <v>0</v>
      </c>
      <c r="Y13" s="94">
        <f t="shared" si="11"/>
        <v>58.37</v>
      </c>
      <c r="Z13" s="90">
        <v>0</v>
      </c>
      <c r="AA13" s="84">
        <v>0</v>
      </c>
      <c r="AB13" s="84">
        <v>0</v>
      </c>
      <c r="AC13" s="84">
        <v>91.86</v>
      </c>
      <c r="AD13" s="95">
        <f t="shared" si="12"/>
        <v>0</v>
      </c>
      <c r="AE13" s="52">
        <f t="shared" si="13"/>
        <v>91.86</v>
      </c>
      <c r="AF13" s="117">
        <v>0.13518709677419349</v>
      </c>
      <c r="AG13" s="116">
        <v>0.43407836021505375</v>
      </c>
      <c r="AH13" s="54">
        <f t="shared" si="6"/>
        <v>5.5068842104267333</v>
      </c>
      <c r="AI13" s="63">
        <f t="shared" si="7"/>
        <v>8.3495400344176005</v>
      </c>
      <c r="AJ13" s="64">
        <v>79.444738957233881</v>
      </c>
      <c r="AK13" s="61">
        <v>125.38016803114884</v>
      </c>
      <c r="AL13" s="66">
        <v>59.963189735565223</v>
      </c>
      <c r="AM13" s="61">
        <v>164.44621357421852</v>
      </c>
      <c r="AS13" s="120"/>
      <c r="BA13" s="42"/>
      <c r="BB13" s="42"/>
    </row>
    <row r="14" spans="1:54" ht="15.75" customHeight="1" x14ac:dyDescent="0.25">
      <c r="A14" s="25">
        <v>6</v>
      </c>
      <c r="B14" s="69">
        <v>115.28</v>
      </c>
      <c r="C14" s="51">
        <f t="shared" si="0"/>
        <v>29.46962849261125</v>
      </c>
      <c r="D14" s="52">
        <f t="shared" si="1"/>
        <v>99.770350168894197</v>
      </c>
      <c r="E14" s="59">
        <f t="shared" si="2"/>
        <v>-13.959978661505463</v>
      </c>
      <c r="F14" s="68">
        <v>107.74</v>
      </c>
      <c r="G14" s="52">
        <f t="shared" si="3"/>
        <v>45.038006135963514</v>
      </c>
      <c r="H14" s="52">
        <f t="shared" si="4"/>
        <v>58.441068569250874</v>
      </c>
      <c r="I14" s="53">
        <f t="shared" si="5"/>
        <v>4.260925294785606</v>
      </c>
      <c r="J14" s="58">
        <v>0</v>
      </c>
      <c r="K14" s="81">
        <v>22.37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22.37</v>
      </c>
      <c r="R14" s="90">
        <v>0.31</v>
      </c>
      <c r="S14" s="84">
        <v>0</v>
      </c>
      <c r="T14" s="84">
        <v>0</v>
      </c>
      <c r="U14" s="84">
        <v>58.29</v>
      </c>
      <c r="V14" s="84">
        <v>0</v>
      </c>
      <c r="W14" s="84">
        <v>0</v>
      </c>
      <c r="X14" s="93">
        <f t="shared" si="10"/>
        <v>0.31</v>
      </c>
      <c r="Y14" s="94">
        <f t="shared" si="11"/>
        <v>58.29</v>
      </c>
      <c r="Z14" s="90">
        <v>1</v>
      </c>
      <c r="AA14" s="84">
        <v>0</v>
      </c>
      <c r="AB14" s="84">
        <v>0</v>
      </c>
      <c r="AC14" s="84">
        <v>88.85</v>
      </c>
      <c r="AD14" s="95">
        <f t="shared" si="12"/>
        <v>1</v>
      </c>
      <c r="AE14" s="52">
        <f t="shared" si="13"/>
        <v>88.85</v>
      </c>
      <c r="AF14" s="117">
        <v>0.12151236559139778</v>
      </c>
      <c r="AG14" s="116">
        <v>0.44775309139784947</v>
      </c>
      <c r="AH14" s="54">
        <f t="shared" si="6"/>
        <v>4.1394129291942079</v>
      </c>
      <c r="AI14" s="63">
        <f t="shared" si="7"/>
        <v>7.9622682470966879</v>
      </c>
      <c r="AJ14" s="64">
        <v>46.038006135963514</v>
      </c>
      <c r="AK14" s="61">
        <v>118.31962849261124</v>
      </c>
      <c r="AL14" s="66">
        <v>58.751068569250876</v>
      </c>
      <c r="AM14" s="61">
        <v>158.06035016889419</v>
      </c>
      <c r="AS14" s="120"/>
      <c r="BA14" s="42"/>
      <c r="BB14" s="42"/>
    </row>
    <row r="15" spans="1:54" ht="15.75" x14ac:dyDescent="0.25">
      <c r="A15" s="25">
        <v>7</v>
      </c>
      <c r="B15" s="69">
        <v>171.76999999999998</v>
      </c>
      <c r="C15" s="51">
        <f t="shared" si="0"/>
        <v>65.937567711158749</v>
      </c>
      <c r="D15" s="52">
        <f t="shared" si="1"/>
        <v>117.86070018892461</v>
      </c>
      <c r="E15" s="59">
        <f t="shared" si="2"/>
        <v>-12.028267900083343</v>
      </c>
      <c r="F15" s="68">
        <v>0</v>
      </c>
      <c r="G15" s="52">
        <f t="shared" si="3"/>
        <v>0</v>
      </c>
      <c r="H15" s="52">
        <f t="shared" si="4"/>
        <v>0</v>
      </c>
      <c r="I15" s="53">
        <f t="shared" si="5"/>
        <v>0</v>
      </c>
      <c r="J15" s="58">
        <v>0</v>
      </c>
      <c r="K15" s="81">
        <v>22.24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22.24</v>
      </c>
      <c r="R15" s="90">
        <v>0</v>
      </c>
      <c r="S15" s="84">
        <v>3.39</v>
      </c>
      <c r="T15" s="84">
        <v>0</v>
      </c>
      <c r="U15" s="84">
        <v>58.22</v>
      </c>
      <c r="V15" s="84">
        <v>0</v>
      </c>
      <c r="W15" s="84">
        <v>0</v>
      </c>
      <c r="X15" s="93">
        <f t="shared" si="10"/>
        <v>0</v>
      </c>
      <c r="Y15" s="94">
        <f t="shared" si="11"/>
        <v>61.61</v>
      </c>
      <c r="Z15" s="90">
        <v>0</v>
      </c>
      <c r="AA15" s="84">
        <v>0</v>
      </c>
      <c r="AB15" s="84">
        <v>0</v>
      </c>
      <c r="AC15" s="84">
        <v>89.07</v>
      </c>
      <c r="AD15" s="95">
        <f t="shared" si="12"/>
        <v>0</v>
      </c>
      <c r="AE15" s="52">
        <f t="shared" si="13"/>
        <v>89.07</v>
      </c>
      <c r="AF15" s="117">
        <v>0</v>
      </c>
      <c r="AG15" s="116">
        <v>0.57559287634408596</v>
      </c>
      <c r="AH15" s="54">
        <f t="shared" si="6"/>
        <v>0</v>
      </c>
      <c r="AI15" s="63">
        <f t="shared" si="7"/>
        <v>9.6361392235725702</v>
      </c>
      <c r="AJ15" s="64">
        <v>0</v>
      </c>
      <c r="AK15" s="61">
        <v>155.00756771115874</v>
      </c>
      <c r="AL15" s="66">
        <v>0</v>
      </c>
      <c r="AM15" s="61">
        <v>179.47070018892461</v>
      </c>
      <c r="AS15" s="120"/>
      <c r="BA15" s="42"/>
      <c r="BB15" s="42"/>
    </row>
    <row r="16" spans="1:54" ht="15.75" x14ac:dyDescent="0.25">
      <c r="A16" s="25">
        <v>8</v>
      </c>
      <c r="B16" s="69">
        <v>192.34</v>
      </c>
      <c r="C16" s="51">
        <f t="shared" si="0"/>
        <v>86.089775454759632</v>
      </c>
      <c r="D16" s="52">
        <f t="shared" si="1"/>
        <v>117.01203428377278</v>
      </c>
      <c r="E16" s="59">
        <f t="shared" si="2"/>
        <v>-10.761809738532389</v>
      </c>
      <c r="F16" s="68">
        <v>0</v>
      </c>
      <c r="G16" s="52">
        <f t="shared" si="3"/>
        <v>0</v>
      </c>
      <c r="H16" s="52">
        <f t="shared" si="4"/>
        <v>0</v>
      </c>
      <c r="I16" s="53">
        <f t="shared" si="5"/>
        <v>0</v>
      </c>
      <c r="J16" s="58">
        <v>0</v>
      </c>
      <c r="K16" s="81">
        <v>22.15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22.15</v>
      </c>
      <c r="R16" s="90">
        <v>0</v>
      </c>
      <c r="S16" s="84">
        <v>17.97</v>
      </c>
      <c r="T16" s="84">
        <v>0</v>
      </c>
      <c r="U16" s="84">
        <v>57.75</v>
      </c>
      <c r="V16" s="84">
        <v>0</v>
      </c>
      <c r="W16" s="84">
        <v>0</v>
      </c>
      <c r="X16" s="93">
        <f t="shared" si="10"/>
        <v>0</v>
      </c>
      <c r="Y16" s="94">
        <f t="shared" si="11"/>
        <v>75.72</v>
      </c>
      <c r="Z16" s="90">
        <v>0</v>
      </c>
      <c r="AA16" s="84">
        <v>7.9</v>
      </c>
      <c r="AB16" s="84">
        <v>0</v>
      </c>
      <c r="AC16" s="84">
        <v>88.6</v>
      </c>
      <c r="AD16" s="95">
        <f t="shared" si="12"/>
        <v>0</v>
      </c>
      <c r="AE16" s="52">
        <f t="shared" si="13"/>
        <v>96.5</v>
      </c>
      <c r="AF16" s="117">
        <v>0</v>
      </c>
      <c r="AG16" s="116">
        <v>0.57559287634408596</v>
      </c>
      <c r="AH16" s="54">
        <f t="shared" si="6"/>
        <v>0</v>
      </c>
      <c r="AI16" s="63">
        <f t="shared" si="7"/>
        <v>10.812597385123524</v>
      </c>
      <c r="AJ16" s="64">
        <v>0</v>
      </c>
      <c r="AK16" s="61">
        <v>182.58977545475963</v>
      </c>
      <c r="AL16" s="66">
        <v>0</v>
      </c>
      <c r="AM16" s="61">
        <v>192.73203428377278</v>
      </c>
      <c r="AS16" s="120"/>
      <c r="BA16" s="42"/>
      <c r="BB16" s="42"/>
    </row>
    <row r="17" spans="1:54" ht="15.75" x14ac:dyDescent="0.25">
      <c r="A17" s="25">
        <v>9</v>
      </c>
      <c r="B17" s="69">
        <v>172.99</v>
      </c>
      <c r="C17" s="51">
        <f t="shared" si="0"/>
        <v>77.849534186627821</v>
      </c>
      <c r="D17" s="52">
        <f t="shared" si="1"/>
        <v>105.86754180854584</v>
      </c>
      <c r="E17" s="59">
        <f t="shared" si="2"/>
        <v>-10.727075995173628</v>
      </c>
      <c r="F17" s="68">
        <v>0</v>
      </c>
      <c r="G17" s="52">
        <f t="shared" si="3"/>
        <v>0</v>
      </c>
      <c r="H17" s="52">
        <f t="shared" si="4"/>
        <v>0</v>
      </c>
      <c r="I17" s="53">
        <f t="shared" si="5"/>
        <v>0</v>
      </c>
      <c r="J17" s="58">
        <v>0</v>
      </c>
      <c r="K17" s="81">
        <v>21.94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21.94</v>
      </c>
      <c r="R17" s="90">
        <v>0</v>
      </c>
      <c r="S17" s="84">
        <v>25.09</v>
      </c>
      <c r="T17" s="84">
        <v>0</v>
      </c>
      <c r="U17" s="84">
        <v>57.81</v>
      </c>
      <c r="V17" s="84">
        <v>0</v>
      </c>
      <c r="W17" s="84">
        <v>0</v>
      </c>
      <c r="X17" s="93">
        <f t="shared" si="10"/>
        <v>0</v>
      </c>
      <c r="Y17" s="94">
        <f t="shared" si="11"/>
        <v>82.9</v>
      </c>
      <c r="Z17" s="90">
        <v>0</v>
      </c>
      <c r="AA17" s="84">
        <v>13.8</v>
      </c>
      <c r="AB17" s="84">
        <v>0</v>
      </c>
      <c r="AC17" s="84">
        <v>88.82</v>
      </c>
      <c r="AD17" s="95">
        <f t="shared" si="12"/>
        <v>0</v>
      </c>
      <c r="AE17" s="52">
        <f t="shared" si="13"/>
        <v>102.61999999999999</v>
      </c>
      <c r="AF17" s="117">
        <v>0</v>
      </c>
      <c r="AG17" s="116">
        <v>0.57559287634408596</v>
      </c>
      <c r="AH17" s="54">
        <f t="shared" si="6"/>
        <v>0</v>
      </c>
      <c r="AI17" s="63">
        <f t="shared" si="7"/>
        <v>10.637331128482288</v>
      </c>
      <c r="AJ17" s="64">
        <v>0</v>
      </c>
      <c r="AK17" s="61">
        <v>180.46953418662781</v>
      </c>
      <c r="AL17" s="66">
        <v>0</v>
      </c>
      <c r="AM17" s="61">
        <v>188.76754180854584</v>
      </c>
      <c r="AS17" s="120"/>
      <c r="BA17" s="42"/>
      <c r="BB17" s="42"/>
    </row>
    <row r="18" spans="1:54" ht="15.75" x14ac:dyDescent="0.25">
      <c r="A18" s="25">
        <v>10</v>
      </c>
      <c r="B18" s="69">
        <v>174.45</v>
      </c>
      <c r="C18" s="51">
        <f t="shared" si="0"/>
        <v>64.579829905425726</v>
      </c>
      <c r="D18" s="52">
        <f t="shared" si="1"/>
        <v>120.33478498468537</v>
      </c>
      <c r="E18" s="59">
        <f t="shared" si="2"/>
        <v>-10.464614890111083</v>
      </c>
      <c r="F18" s="68">
        <v>0</v>
      </c>
      <c r="G18" s="52">
        <f t="shared" si="3"/>
        <v>0</v>
      </c>
      <c r="H18" s="52">
        <f t="shared" si="4"/>
        <v>0</v>
      </c>
      <c r="I18" s="53">
        <f t="shared" si="5"/>
        <v>0</v>
      </c>
      <c r="J18" s="58">
        <v>0</v>
      </c>
      <c r="K18" s="81">
        <v>21.92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21.92</v>
      </c>
      <c r="R18" s="90">
        <v>0</v>
      </c>
      <c r="S18" s="84">
        <v>31.5</v>
      </c>
      <c r="T18" s="84">
        <v>0</v>
      </c>
      <c r="U18" s="84">
        <v>58.01</v>
      </c>
      <c r="V18" s="84">
        <v>0</v>
      </c>
      <c r="W18" s="84">
        <v>0</v>
      </c>
      <c r="X18" s="93">
        <f t="shared" si="10"/>
        <v>0</v>
      </c>
      <c r="Y18" s="94">
        <f t="shared" si="11"/>
        <v>89.509999999999991</v>
      </c>
      <c r="Z18" s="90">
        <v>0</v>
      </c>
      <c r="AA18" s="84">
        <v>15.1</v>
      </c>
      <c r="AB18" s="84">
        <v>0</v>
      </c>
      <c r="AC18" s="84">
        <v>88.13</v>
      </c>
      <c r="AD18" s="95">
        <f t="shared" si="12"/>
        <v>0</v>
      </c>
      <c r="AE18" s="52">
        <f t="shared" si="13"/>
        <v>103.22999999999999</v>
      </c>
      <c r="AF18" s="117">
        <v>0</v>
      </c>
      <c r="AG18" s="116">
        <v>0.57559287634408596</v>
      </c>
      <c r="AH18" s="54">
        <f t="shared" si="6"/>
        <v>0</v>
      </c>
      <c r="AI18" s="63">
        <f t="shared" si="7"/>
        <v>10.879792233544833</v>
      </c>
      <c r="AJ18" s="64">
        <v>0</v>
      </c>
      <c r="AK18" s="61">
        <v>167.80982990542572</v>
      </c>
      <c r="AL18" s="66">
        <v>0</v>
      </c>
      <c r="AM18" s="61">
        <v>209.84478498468536</v>
      </c>
      <c r="AS18" s="120"/>
      <c r="BA18" s="42"/>
      <c r="BB18" s="42"/>
    </row>
    <row r="19" spans="1:54" ht="15.75" x14ac:dyDescent="0.25">
      <c r="A19" s="25">
        <v>11</v>
      </c>
      <c r="B19" s="69">
        <v>196.76999999999998</v>
      </c>
      <c r="C19" s="51">
        <f t="shared" si="0"/>
        <v>68.853224939728705</v>
      </c>
      <c r="D19" s="52">
        <f t="shared" si="1"/>
        <v>138.05893309253341</v>
      </c>
      <c r="E19" s="59">
        <f t="shared" si="2"/>
        <v>-10.142158032262152</v>
      </c>
      <c r="F19" s="68">
        <v>0</v>
      </c>
      <c r="G19" s="52">
        <f t="shared" si="3"/>
        <v>0</v>
      </c>
      <c r="H19" s="52">
        <f t="shared" si="4"/>
        <v>0</v>
      </c>
      <c r="I19" s="53">
        <f t="shared" si="5"/>
        <v>0</v>
      </c>
      <c r="J19" s="58">
        <v>0</v>
      </c>
      <c r="K19" s="81">
        <v>21.91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21.91</v>
      </c>
      <c r="R19" s="90">
        <v>0</v>
      </c>
      <c r="S19" s="84">
        <v>26.96</v>
      </c>
      <c r="T19" s="84">
        <v>0</v>
      </c>
      <c r="U19" s="84">
        <v>57.86</v>
      </c>
      <c r="V19" s="84">
        <v>0</v>
      </c>
      <c r="W19" s="84">
        <v>0</v>
      </c>
      <c r="X19" s="93">
        <f t="shared" si="10"/>
        <v>0</v>
      </c>
      <c r="Y19" s="94">
        <f t="shared" si="11"/>
        <v>84.82</v>
      </c>
      <c r="Z19" s="90">
        <v>0</v>
      </c>
      <c r="AA19" s="84">
        <v>7.9</v>
      </c>
      <c r="AB19" s="84">
        <v>0</v>
      </c>
      <c r="AC19" s="84">
        <v>88.87</v>
      </c>
      <c r="AD19" s="95">
        <f t="shared" si="12"/>
        <v>0</v>
      </c>
      <c r="AE19" s="52">
        <f t="shared" si="13"/>
        <v>96.77000000000001</v>
      </c>
      <c r="AF19" s="117">
        <v>0</v>
      </c>
      <c r="AG19" s="116">
        <v>0.57559287634408596</v>
      </c>
      <c r="AH19" s="54">
        <f t="shared" si="6"/>
        <v>0</v>
      </c>
      <c r="AI19" s="63">
        <f t="shared" si="7"/>
        <v>11.192249091393762</v>
      </c>
      <c r="AJ19" s="64">
        <v>0</v>
      </c>
      <c r="AK19" s="61">
        <v>165.62322493972871</v>
      </c>
      <c r="AL19" s="66">
        <v>0</v>
      </c>
      <c r="AM19" s="61">
        <v>222.8789330925334</v>
      </c>
      <c r="AS19" s="120"/>
      <c r="BA19" s="42"/>
      <c r="BB19" s="42"/>
    </row>
    <row r="20" spans="1:54" ht="15.75" x14ac:dyDescent="0.25">
      <c r="A20" s="25">
        <v>12</v>
      </c>
      <c r="B20" s="69">
        <v>208.36</v>
      </c>
      <c r="C20" s="51">
        <f t="shared" si="0"/>
        <v>90.853856239626921</v>
      </c>
      <c r="D20" s="52">
        <f t="shared" si="1"/>
        <v>127.56102731800573</v>
      </c>
      <c r="E20" s="59">
        <f t="shared" si="2"/>
        <v>-10.054883557632632</v>
      </c>
      <c r="F20" s="68">
        <v>0</v>
      </c>
      <c r="G20" s="52">
        <f t="shared" si="3"/>
        <v>0</v>
      </c>
      <c r="H20" s="52">
        <f t="shared" si="4"/>
        <v>0</v>
      </c>
      <c r="I20" s="53">
        <f t="shared" si="5"/>
        <v>0</v>
      </c>
      <c r="J20" s="58">
        <v>0</v>
      </c>
      <c r="K20" s="81">
        <v>21.9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21.9</v>
      </c>
      <c r="R20" s="90">
        <v>0</v>
      </c>
      <c r="S20" s="84">
        <v>19.440000000000001</v>
      </c>
      <c r="T20" s="84">
        <v>0</v>
      </c>
      <c r="U20" s="84">
        <v>57.72</v>
      </c>
      <c r="V20" s="84">
        <v>0</v>
      </c>
      <c r="W20" s="84">
        <v>0</v>
      </c>
      <c r="X20" s="93">
        <f t="shared" si="10"/>
        <v>0</v>
      </c>
      <c r="Y20" s="94">
        <f t="shared" si="11"/>
        <v>77.16</v>
      </c>
      <c r="Z20" s="90">
        <v>0</v>
      </c>
      <c r="AA20" s="84">
        <v>5.9</v>
      </c>
      <c r="AB20" s="84">
        <v>0</v>
      </c>
      <c r="AC20" s="84">
        <v>89.71</v>
      </c>
      <c r="AD20" s="95">
        <f t="shared" si="12"/>
        <v>0</v>
      </c>
      <c r="AE20" s="52">
        <f t="shared" si="13"/>
        <v>95.61</v>
      </c>
      <c r="AF20" s="117">
        <v>0</v>
      </c>
      <c r="AG20" s="116">
        <v>0.57559287634408596</v>
      </c>
      <c r="AH20" s="54">
        <f t="shared" si="6"/>
        <v>0</v>
      </c>
      <c r="AI20" s="63">
        <f t="shared" si="7"/>
        <v>11.269523566023281</v>
      </c>
      <c r="AJ20" s="64">
        <v>0</v>
      </c>
      <c r="AK20" s="61">
        <v>186.46385623962692</v>
      </c>
      <c r="AL20" s="66">
        <v>0</v>
      </c>
      <c r="AM20" s="61">
        <v>204.72102731800572</v>
      </c>
      <c r="AS20" s="120"/>
      <c r="BA20" s="42"/>
      <c r="BB20" s="42"/>
    </row>
    <row r="21" spans="1:54" ht="15.75" x14ac:dyDescent="0.25">
      <c r="A21" s="25">
        <v>13</v>
      </c>
      <c r="B21" s="69">
        <v>211.97</v>
      </c>
      <c r="C21" s="51">
        <f t="shared" si="0"/>
        <v>75.330790815010289</v>
      </c>
      <c r="D21" s="52">
        <f t="shared" si="1"/>
        <v>146.7911813767123</v>
      </c>
      <c r="E21" s="59">
        <f t="shared" si="2"/>
        <v>-10.151972191722578</v>
      </c>
      <c r="F21" s="68">
        <v>0</v>
      </c>
      <c r="G21" s="52">
        <f t="shared" si="3"/>
        <v>0</v>
      </c>
      <c r="H21" s="52">
        <f t="shared" si="4"/>
        <v>0</v>
      </c>
      <c r="I21" s="53">
        <f t="shared" si="5"/>
        <v>0</v>
      </c>
      <c r="J21" s="58">
        <v>0</v>
      </c>
      <c r="K21" s="81">
        <v>22.12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22.12</v>
      </c>
      <c r="R21" s="90">
        <v>0</v>
      </c>
      <c r="S21" s="84">
        <v>21.79</v>
      </c>
      <c r="T21" s="84">
        <v>0</v>
      </c>
      <c r="U21" s="84">
        <v>57.72</v>
      </c>
      <c r="V21" s="84">
        <v>0</v>
      </c>
      <c r="W21" s="84">
        <v>0</v>
      </c>
      <c r="X21" s="93">
        <f t="shared" si="10"/>
        <v>0</v>
      </c>
      <c r="Y21" s="94">
        <f t="shared" si="11"/>
        <v>79.509999999999991</v>
      </c>
      <c r="Z21" s="90">
        <v>0</v>
      </c>
      <c r="AA21" s="84">
        <v>5</v>
      </c>
      <c r="AB21" s="84">
        <v>0</v>
      </c>
      <c r="AC21" s="84">
        <v>88.82</v>
      </c>
      <c r="AD21" s="95">
        <f t="shared" si="12"/>
        <v>0</v>
      </c>
      <c r="AE21" s="52">
        <f t="shared" si="13"/>
        <v>93.82</v>
      </c>
      <c r="AF21" s="117">
        <v>0</v>
      </c>
      <c r="AG21" s="116">
        <v>0.57559287634408596</v>
      </c>
      <c r="AH21" s="54">
        <f t="shared" si="6"/>
        <v>0</v>
      </c>
      <c r="AI21" s="63">
        <f t="shared" si="7"/>
        <v>11.392434931933337</v>
      </c>
      <c r="AJ21" s="64">
        <v>0</v>
      </c>
      <c r="AK21" s="61">
        <v>169.15079081501028</v>
      </c>
      <c r="AL21" s="66">
        <v>0</v>
      </c>
      <c r="AM21" s="61">
        <v>226.30118137671229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220.3</v>
      </c>
      <c r="C22" s="51">
        <f t="shared" si="0"/>
        <v>82.394038327467698</v>
      </c>
      <c r="D22" s="52">
        <f t="shared" si="1"/>
        <v>147.10198925939892</v>
      </c>
      <c r="E22" s="59">
        <f t="shared" si="2"/>
        <v>-9.1960275868666805</v>
      </c>
      <c r="F22" s="68">
        <v>0</v>
      </c>
      <c r="G22" s="52">
        <f t="shared" si="3"/>
        <v>0</v>
      </c>
      <c r="H22" s="52">
        <f t="shared" si="4"/>
        <v>0</v>
      </c>
      <c r="I22" s="53">
        <f t="shared" si="5"/>
        <v>0</v>
      </c>
      <c r="J22" s="58">
        <v>0</v>
      </c>
      <c r="K22" s="81">
        <v>21.39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21.39</v>
      </c>
      <c r="R22" s="90">
        <v>0</v>
      </c>
      <c r="S22" s="84">
        <v>11.18</v>
      </c>
      <c r="T22" s="84">
        <v>0</v>
      </c>
      <c r="U22" s="84">
        <v>56.96</v>
      </c>
      <c r="V22" s="84">
        <v>0</v>
      </c>
      <c r="W22" s="84">
        <v>0</v>
      </c>
      <c r="X22" s="93">
        <f t="shared" si="10"/>
        <v>0</v>
      </c>
      <c r="Y22" s="94">
        <f t="shared" si="11"/>
        <v>68.14</v>
      </c>
      <c r="Z22" s="90">
        <v>0</v>
      </c>
      <c r="AA22" s="84">
        <v>15.4</v>
      </c>
      <c r="AB22" s="84">
        <v>0</v>
      </c>
      <c r="AC22" s="84">
        <v>90.26</v>
      </c>
      <c r="AD22" s="95">
        <f t="shared" si="12"/>
        <v>0</v>
      </c>
      <c r="AE22" s="52">
        <f t="shared" si="13"/>
        <v>105.66000000000001</v>
      </c>
      <c r="AF22" s="117">
        <v>0</v>
      </c>
      <c r="AG22" s="116">
        <v>0.57559287634408596</v>
      </c>
      <c r="AH22" s="54">
        <f t="shared" si="6"/>
        <v>0</v>
      </c>
      <c r="AI22" s="63">
        <f t="shared" si="7"/>
        <v>11.618379536789234</v>
      </c>
      <c r="AJ22" s="64">
        <v>0</v>
      </c>
      <c r="AK22" s="61">
        <v>188.05403832746771</v>
      </c>
      <c r="AL22" s="66">
        <v>0</v>
      </c>
      <c r="AM22" s="61">
        <v>215.24198925939893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231.31</v>
      </c>
      <c r="C23" s="51">
        <f t="shared" si="0"/>
        <v>87.977101402832332</v>
      </c>
      <c r="D23" s="52">
        <f t="shared" si="1"/>
        <v>153.27743269093884</v>
      </c>
      <c r="E23" s="59">
        <f t="shared" si="2"/>
        <v>-9.9445340937712317</v>
      </c>
      <c r="F23" s="68">
        <v>0</v>
      </c>
      <c r="G23" s="52">
        <f t="shared" si="3"/>
        <v>0</v>
      </c>
      <c r="H23" s="52">
        <f t="shared" si="4"/>
        <v>0</v>
      </c>
      <c r="I23" s="53">
        <f t="shared" si="5"/>
        <v>0</v>
      </c>
      <c r="J23" s="58">
        <v>0</v>
      </c>
      <c r="K23" s="81">
        <v>21.94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21.94</v>
      </c>
      <c r="R23" s="90">
        <v>0</v>
      </c>
      <c r="S23" s="84">
        <v>4.0199999999999996</v>
      </c>
      <c r="T23" s="84">
        <v>0</v>
      </c>
      <c r="U23" s="84">
        <v>55.16</v>
      </c>
      <c r="V23" s="84">
        <v>0</v>
      </c>
      <c r="W23" s="84">
        <v>4.08</v>
      </c>
      <c r="X23" s="93">
        <f t="shared" si="10"/>
        <v>0</v>
      </c>
      <c r="Y23" s="94">
        <f t="shared" si="11"/>
        <v>63.259999999999991</v>
      </c>
      <c r="Z23" s="90">
        <v>0</v>
      </c>
      <c r="AA23" s="84">
        <v>2.5</v>
      </c>
      <c r="AB23" s="84">
        <v>0</v>
      </c>
      <c r="AC23" s="84">
        <v>89.39</v>
      </c>
      <c r="AD23" s="95">
        <f t="shared" si="12"/>
        <v>0</v>
      </c>
      <c r="AE23" s="52">
        <f t="shared" si="13"/>
        <v>91.89</v>
      </c>
      <c r="AF23" s="117">
        <v>0</v>
      </c>
      <c r="AG23" s="116">
        <v>0.57559287634408596</v>
      </c>
      <c r="AH23" s="54">
        <f t="shared" si="6"/>
        <v>0</v>
      </c>
      <c r="AI23" s="63">
        <f t="shared" si="7"/>
        <v>11.419873029884684</v>
      </c>
      <c r="AJ23" s="64">
        <v>0</v>
      </c>
      <c r="AK23" s="61">
        <v>179.86710140283233</v>
      </c>
      <c r="AL23" s="66">
        <v>0</v>
      </c>
      <c r="AM23" s="61">
        <v>216.53743269093883</v>
      </c>
      <c r="AS23" s="120"/>
      <c r="BA23" s="42"/>
      <c r="BB23" s="42"/>
    </row>
    <row r="24" spans="1:54" ht="15.75" x14ac:dyDescent="0.25">
      <c r="A24" s="25">
        <v>16</v>
      </c>
      <c r="B24" s="69">
        <v>230.39</v>
      </c>
      <c r="C24" s="51">
        <f t="shared" si="0"/>
        <v>94.00593572145732</v>
      </c>
      <c r="D24" s="52">
        <f t="shared" si="1"/>
        <v>145.29175257960833</v>
      </c>
      <c r="E24" s="59">
        <f t="shared" si="2"/>
        <v>-8.9076883010656864</v>
      </c>
      <c r="F24" s="68">
        <v>0</v>
      </c>
      <c r="G24" s="52">
        <f t="shared" si="3"/>
        <v>0</v>
      </c>
      <c r="H24" s="52">
        <f t="shared" si="4"/>
        <v>0</v>
      </c>
      <c r="I24" s="53">
        <f t="shared" si="5"/>
        <v>0</v>
      </c>
      <c r="J24" s="58">
        <v>0</v>
      </c>
      <c r="K24" s="81">
        <v>20.82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20.82</v>
      </c>
      <c r="R24" s="90">
        <v>0</v>
      </c>
      <c r="S24" s="84">
        <v>3.69</v>
      </c>
      <c r="T24" s="84">
        <v>0</v>
      </c>
      <c r="U24" s="84">
        <v>57.1</v>
      </c>
      <c r="V24" s="84">
        <v>0</v>
      </c>
      <c r="W24" s="84">
        <v>3.96</v>
      </c>
      <c r="X24" s="93">
        <f t="shared" si="10"/>
        <v>0</v>
      </c>
      <c r="Y24" s="94">
        <f t="shared" si="11"/>
        <v>64.75</v>
      </c>
      <c r="Z24" s="90">
        <v>0</v>
      </c>
      <c r="AA24" s="84">
        <v>0.4</v>
      </c>
      <c r="AB24" s="84">
        <v>0</v>
      </c>
      <c r="AC24" s="84">
        <v>89.07</v>
      </c>
      <c r="AD24" s="95">
        <f t="shared" si="12"/>
        <v>0</v>
      </c>
      <c r="AE24" s="52">
        <f t="shared" si="13"/>
        <v>89.47</v>
      </c>
      <c r="AF24" s="117">
        <v>0</v>
      </c>
      <c r="AG24" s="116">
        <v>0.57559287634408596</v>
      </c>
      <c r="AH24" s="54">
        <f t="shared" si="6"/>
        <v>0</v>
      </c>
      <c r="AI24" s="63">
        <f t="shared" si="7"/>
        <v>11.336718822590228</v>
      </c>
      <c r="AJ24" s="64">
        <v>0</v>
      </c>
      <c r="AK24" s="61">
        <v>183.47593572145732</v>
      </c>
      <c r="AL24" s="66">
        <v>0</v>
      </c>
      <c r="AM24" s="61">
        <v>210.04175257960833</v>
      </c>
      <c r="AS24" s="120"/>
      <c r="BA24" s="42"/>
      <c r="BB24" s="42"/>
    </row>
    <row r="25" spans="1:54" ht="15.75" x14ac:dyDescent="0.25">
      <c r="A25" s="25">
        <v>17</v>
      </c>
      <c r="B25" s="69">
        <v>222.85</v>
      </c>
      <c r="C25" s="51">
        <f t="shared" si="0"/>
        <v>98.080764856966098</v>
      </c>
      <c r="D25" s="52">
        <f t="shared" si="1"/>
        <v>133.89746325806823</v>
      </c>
      <c r="E25" s="59">
        <f t="shared" si="2"/>
        <v>-9.1282281150343181</v>
      </c>
      <c r="F25" s="68">
        <v>0</v>
      </c>
      <c r="G25" s="52">
        <f t="shared" si="3"/>
        <v>0</v>
      </c>
      <c r="H25" s="52">
        <f t="shared" si="4"/>
        <v>0</v>
      </c>
      <c r="I25" s="53">
        <f t="shared" si="5"/>
        <v>0</v>
      </c>
      <c r="J25" s="58">
        <v>0</v>
      </c>
      <c r="K25" s="81">
        <v>20.76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20.76</v>
      </c>
      <c r="R25" s="90">
        <v>0</v>
      </c>
      <c r="S25" s="84">
        <v>2.68</v>
      </c>
      <c r="T25" s="84">
        <v>0</v>
      </c>
      <c r="U25" s="84">
        <v>57.19</v>
      </c>
      <c r="V25" s="84">
        <v>0</v>
      </c>
      <c r="W25" s="84">
        <v>4.28</v>
      </c>
      <c r="X25" s="93">
        <f t="shared" si="10"/>
        <v>0</v>
      </c>
      <c r="Y25" s="94">
        <f t="shared" si="11"/>
        <v>64.149999999999991</v>
      </c>
      <c r="Z25" s="90">
        <v>0</v>
      </c>
      <c r="AA25" s="84">
        <v>0.1</v>
      </c>
      <c r="AB25" s="84">
        <v>0</v>
      </c>
      <c r="AC25" s="84">
        <v>87.55</v>
      </c>
      <c r="AD25" s="95">
        <f t="shared" si="12"/>
        <v>0</v>
      </c>
      <c r="AE25" s="52">
        <f t="shared" si="13"/>
        <v>87.649999999999991</v>
      </c>
      <c r="AF25" s="117">
        <v>0</v>
      </c>
      <c r="AG25" s="116">
        <v>0.57559287634408596</v>
      </c>
      <c r="AH25" s="54">
        <f t="shared" si="6"/>
        <v>0</v>
      </c>
      <c r="AI25" s="63">
        <f t="shared" si="7"/>
        <v>11.056179008621598</v>
      </c>
      <c r="AJ25" s="64">
        <v>0</v>
      </c>
      <c r="AK25" s="61">
        <v>185.73076485696609</v>
      </c>
      <c r="AL25" s="66">
        <v>0</v>
      </c>
      <c r="AM25" s="61">
        <v>198.04746325806821</v>
      </c>
      <c r="AS25" s="120"/>
      <c r="BA25" s="42"/>
      <c r="BB25" s="42"/>
    </row>
    <row r="26" spans="1:54" ht="15.75" x14ac:dyDescent="0.25">
      <c r="A26" s="25">
        <v>18</v>
      </c>
      <c r="B26" s="69">
        <v>223.94</v>
      </c>
      <c r="C26" s="51">
        <f t="shared" si="0"/>
        <v>109.00300066977701</v>
      </c>
      <c r="D26" s="52">
        <f t="shared" si="1"/>
        <v>123.06128145471368</v>
      </c>
      <c r="E26" s="59">
        <f t="shared" si="2"/>
        <v>-8.1242821244907155</v>
      </c>
      <c r="F26" s="68">
        <v>0</v>
      </c>
      <c r="G26" s="52">
        <f t="shared" si="3"/>
        <v>0</v>
      </c>
      <c r="H26" s="52">
        <f t="shared" si="4"/>
        <v>0</v>
      </c>
      <c r="I26" s="53">
        <f t="shared" si="5"/>
        <v>0</v>
      </c>
      <c r="J26" s="58">
        <v>0</v>
      </c>
      <c r="K26" s="81">
        <v>20.54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20.54</v>
      </c>
      <c r="R26" s="90">
        <v>0</v>
      </c>
      <c r="S26" s="84">
        <v>0</v>
      </c>
      <c r="T26" s="84">
        <v>0</v>
      </c>
      <c r="U26" s="84">
        <v>57.18</v>
      </c>
      <c r="V26" s="84">
        <v>0</v>
      </c>
      <c r="W26" s="84">
        <v>33.56</v>
      </c>
      <c r="X26" s="93">
        <f t="shared" si="10"/>
        <v>0</v>
      </c>
      <c r="Y26" s="94">
        <f t="shared" si="11"/>
        <v>90.740000000000009</v>
      </c>
      <c r="Z26" s="90">
        <v>0</v>
      </c>
      <c r="AA26" s="84">
        <v>0</v>
      </c>
      <c r="AB26" s="84">
        <v>0</v>
      </c>
      <c r="AC26" s="84">
        <v>88.19</v>
      </c>
      <c r="AD26" s="95">
        <f t="shared" si="12"/>
        <v>0</v>
      </c>
      <c r="AE26" s="52">
        <f t="shared" si="13"/>
        <v>88.19</v>
      </c>
      <c r="AF26" s="117">
        <v>0</v>
      </c>
      <c r="AG26" s="116">
        <v>0.57559287634408596</v>
      </c>
      <c r="AH26" s="54">
        <f t="shared" si="6"/>
        <v>0</v>
      </c>
      <c r="AI26" s="63">
        <f t="shared" si="7"/>
        <v>11.840124999165198</v>
      </c>
      <c r="AJ26" s="64">
        <v>0</v>
      </c>
      <c r="AK26" s="61">
        <v>197.19300066977701</v>
      </c>
      <c r="AL26" s="127">
        <v>0</v>
      </c>
      <c r="AM26" s="61">
        <v>213.80128145471369</v>
      </c>
      <c r="AS26" s="120"/>
      <c r="BA26" s="42"/>
      <c r="BB26" s="42"/>
    </row>
    <row r="27" spans="1:54" ht="15.75" x14ac:dyDescent="0.25">
      <c r="A27" s="25">
        <v>19</v>
      </c>
      <c r="B27" s="69">
        <v>165.53</v>
      </c>
      <c r="C27" s="51">
        <f t="shared" si="0"/>
        <v>59.343583202364513</v>
      </c>
      <c r="D27" s="52">
        <f t="shared" si="1"/>
        <v>115.79665089838657</v>
      </c>
      <c r="E27" s="59">
        <f t="shared" si="2"/>
        <v>-9.6102341007510752</v>
      </c>
      <c r="F27" s="68">
        <v>126.25</v>
      </c>
      <c r="G27" s="52">
        <f t="shared" si="3"/>
        <v>60.3680598207225</v>
      </c>
      <c r="H27" s="52">
        <f t="shared" si="4"/>
        <v>60.954250786826293</v>
      </c>
      <c r="I27" s="53">
        <f t="shared" si="5"/>
        <v>4.9276893924512182</v>
      </c>
      <c r="J27" s="58">
        <v>0</v>
      </c>
      <c r="K27" s="81">
        <v>20.69</v>
      </c>
      <c r="L27" s="67">
        <f>'[1]Exploitation '!M96</f>
        <v>0</v>
      </c>
      <c r="M27" s="67">
        <v>0</v>
      </c>
      <c r="N27" s="67">
        <f>'[1]Exploitation '!O96</f>
        <v>0</v>
      </c>
      <c r="O27" s="67">
        <f>'[1]Exploitation '!P96</f>
        <v>0</v>
      </c>
      <c r="P27" s="72">
        <f t="shared" si="8"/>
        <v>0</v>
      </c>
      <c r="Q27" s="82">
        <f t="shared" si="9"/>
        <v>20.69</v>
      </c>
      <c r="R27" s="90">
        <v>0</v>
      </c>
      <c r="S27" s="84">
        <v>0</v>
      </c>
      <c r="T27" s="84">
        <v>0</v>
      </c>
      <c r="U27" s="84">
        <v>42.94</v>
      </c>
      <c r="V27" s="84">
        <v>0</v>
      </c>
      <c r="W27" s="84">
        <v>62.17</v>
      </c>
      <c r="X27" s="93">
        <f t="shared" si="10"/>
        <v>0</v>
      </c>
      <c r="Y27" s="94">
        <f t="shared" si="11"/>
        <v>105.11</v>
      </c>
      <c r="Z27" s="90">
        <v>0</v>
      </c>
      <c r="AA27" s="84">
        <v>0</v>
      </c>
      <c r="AB27" s="84">
        <v>0</v>
      </c>
      <c r="AC27" s="84">
        <v>89.29</v>
      </c>
      <c r="AD27" s="95">
        <f t="shared" si="12"/>
        <v>0</v>
      </c>
      <c r="AE27" s="52">
        <f t="shared" si="13"/>
        <v>89.29</v>
      </c>
      <c r="AF27" s="117">
        <v>0.13518709677419349</v>
      </c>
      <c r="AG27" s="116">
        <v>0.43407836021505375</v>
      </c>
      <c r="AH27" s="54">
        <f t="shared" si="6"/>
        <v>4.7925022956770249</v>
      </c>
      <c r="AI27" s="63">
        <f t="shared" si="7"/>
        <v>10.645687539033872</v>
      </c>
      <c r="AJ27" s="64">
        <v>60.3680598207225</v>
      </c>
      <c r="AK27" s="61">
        <v>148.63358320236452</v>
      </c>
      <c r="AL27" s="127">
        <v>60.954250786826293</v>
      </c>
      <c r="AM27" s="61">
        <v>220.90665089838657</v>
      </c>
      <c r="AS27" s="120"/>
      <c r="BA27" s="42"/>
      <c r="BB27" s="42"/>
    </row>
    <row r="28" spans="1:54" ht="15.75" x14ac:dyDescent="0.25">
      <c r="A28" s="25">
        <v>20</v>
      </c>
      <c r="B28" s="69">
        <v>133.18</v>
      </c>
      <c r="C28" s="51">
        <f t="shared" si="0"/>
        <v>64.700620337461828</v>
      </c>
      <c r="D28" s="52">
        <f t="shared" si="1"/>
        <v>78.901729157078762</v>
      </c>
      <c r="E28" s="59">
        <f t="shared" si="2"/>
        <v>-10.422349494540548</v>
      </c>
      <c r="F28" s="68">
        <v>141.79</v>
      </c>
      <c r="G28" s="52">
        <f t="shared" si="3"/>
        <v>81.297919889601687</v>
      </c>
      <c r="H28" s="52">
        <f t="shared" si="4"/>
        <v>54.973886011174088</v>
      </c>
      <c r="I28" s="53">
        <f t="shared" si="5"/>
        <v>5.518194099224222</v>
      </c>
      <c r="J28" s="58">
        <v>0</v>
      </c>
      <c r="K28" s="81">
        <v>20.6</v>
      </c>
      <c r="L28" s="67">
        <f>'[1]Exploitation '!M97</f>
        <v>0</v>
      </c>
      <c r="M28" s="67">
        <v>0</v>
      </c>
      <c r="N28" s="67">
        <f>'[1]Exploitation '!O97</f>
        <v>0</v>
      </c>
      <c r="O28" s="67">
        <f>'[1]Exploitation '!P97</f>
        <v>0</v>
      </c>
      <c r="P28" s="72">
        <f t="shared" si="8"/>
        <v>0</v>
      </c>
      <c r="Q28" s="82">
        <f t="shared" si="9"/>
        <v>20.6</v>
      </c>
      <c r="R28" s="90">
        <v>0</v>
      </c>
      <c r="S28" s="84">
        <v>0</v>
      </c>
      <c r="T28" s="84">
        <v>0</v>
      </c>
      <c r="U28" s="84">
        <v>43.59</v>
      </c>
      <c r="V28" s="84">
        <v>0</v>
      </c>
      <c r="W28" s="84">
        <v>62.22</v>
      </c>
      <c r="X28" s="93">
        <f t="shared" si="10"/>
        <v>0</v>
      </c>
      <c r="Y28" s="94">
        <f t="shared" si="11"/>
        <v>105.81</v>
      </c>
      <c r="Z28" s="90">
        <v>0</v>
      </c>
      <c r="AA28" s="84">
        <v>0</v>
      </c>
      <c r="AB28" s="84">
        <v>0</v>
      </c>
      <c r="AC28" s="84">
        <v>88.81</v>
      </c>
      <c r="AD28" s="95">
        <f t="shared" si="12"/>
        <v>0</v>
      </c>
      <c r="AE28" s="52">
        <f t="shared" si="13"/>
        <v>88.81</v>
      </c>
      <c r="AF28" s="117">
        <v>0.13518709677419349</v>
      </c>
      <c r="AG28" s="116">
        <v>0.43407836021505375</v>
      </c>
      <c r="AH28" s="54">
        <f t="shared" si="6"/>
        <v>5.3830070024500287</v>
      </c>
      <c r="AI28" s="63">
        <f t="shared" si="7"/>
        <v>9.7435721452444</v>
      </c>
      <c r="AJ28" s="64">
        <v>81.297919889601687</v>
      </c>
      <c r="AK28" s="61">
        <v>153.51062033746183</v>
      </c>
      <c r="AL28" s="127">
        <v>54.973886011174088</v>
      </c>
      <c r="AM28" s="61">
        <v>184.71172915707876</v>
      </c>
      <c r="AS28" s="120"/>
      <c r="BA28" s="42"/>
      <c r="BB28" s="42"/>
    </row>
    <row r="29" spans="1:54" ht="15.75" x14ac:dyDescent="0.25">
      <c r="A29" s="25">
        <v>21</v>
      </c>
      <c r="B29" s="69">
        <v>141.94999999999999</v>
      </c>
      <c r="C29" s="51">
        <f t="shared" si="0"/>
        <v>71.281919075354281</v>
      </c>
      <c r="D29" s="52">
        <f t="shared" si="1"/>
        <v>80.74604838917287</v>
      </c>
      <c r="E29" s="59">
        <f t="shared" si="2"/>
        <v>-10.077967464527113</v>
      </c>
      <c r="F29" s="68">
        <v>146.21</v>
      </c>
      <c r="G29" s="52">
        <f t="shared" si="3"/>
        <v>88.921869709276677</v>
      </c>
      <c r="H29" s="52">
        <f t="shared" si="4"/>
        <v>51.601979946941903</v>
      </c>
      <c r="I29" s="53">
        <f t="shared" si="5"/>
        <v>5.6861503437814394</v>
      </c>
      <c r="J29" s="58">
        <v>0</v>
      </c>
      <c r="K29" s="81">
        <v>20.6</v>
      </c>
      <c r="L29" s="67">
        <f>'[1]Exploitation '!M98</f>
        <v>0</v>
      </c>
      <c r="M29" s="67">
        <v>0</v>
      </c>
      <c r="N29" s="67">
        <f>'[1]Exploitation '!O98</f>
        <v>0</v>
      </c>
      <c r="O29" s="67">
        <f>'[1]Exploitation '!P98</f>
        <v>0</v>
      </c>
      <c r="P29" s="72">
        <f t="shared" si="8"/>
        <v>0</v>
      </c>
      <c r="Q29" s="82">
        <f t="shared" si="9"/>
        <v>20.6</v>
      </c>
      <c r="R29" s="90">
        <v>0</v>
      </c>
      <c r="S29" s="84">
        <v>0</v>
      </c>
      <c r="T29" s="84">
        <v>0</v>
      </c>
      <c r="U29" s="84">
        <v>43.48</v>
      </c>
      <c r="V29" s="84">
        <v>0</v>
      </c>
      <c r="W29" s="84">
        <v>63.94</v>
      </c>
      <c r="X29" s="93">
        <f t="shared" si="10"/>
        <v>0</v>
      </c>
      <c r="Y29" s="94">
        <f t="shared" si="11"/>
        <v>107.41999999999999</v>
      </c>
      <c r="Z29" s="90">
        <v>0</v>
      </c>
      <c r="AA29" s="84">
        <v>0</v>
      </c>
      <c r="AB29" s="84">
        <v>0</v>
      </c>
      <c r="AC29" s="84">
        <v>90.73</v>
      </c>
      <c r="AD29" s="95">
        <f t="shared" si="12"/>
        <v>0</v>
      </c>
      <c r="AE29" s="52">
        <f t="shared" si="13"/>
        <v>90.73</v>
      </c>
      <c r="AF29" s="117">
        <v>0.13518709677419349</v>
      </c>
      <c r="AG29" s="116">
        <v>0.43407836021505375</v>
      </c>
      <c r="AH29" s="54">
        <f t="shared" si="6"/>
        <v>5.5509632470072461</v>
      </c>
      <c r="AI29" s="63">
        <f t="shared" si="7"/>
        <v>10.087954175257835</v>
      </c>
      <c r="AJ29" s="64">
        <v>88.921869709276677</v>
      </c>
      <c r="AK29" s="61">
        <v>162.01191907535429</v>
      </c>
      <c r="AL29" s="127">
        <v>51.601979946941903</v>
      </c>
      <c r="AM29" s="61">
        <v>188.16604838917286</v>
      </c>
      <c r="AS29" s="120"/>
      <c r="BA29" s="42"/>
      <c r="BB29" s="42"/>
    </row>
    <row r="30" spans="1:54" ht="15.75" x14ac:dyDescent="0.25">
      <c r="A30" s="25">
        <v>22</v>
      </c>
      <c r="B30" s="69">
        <v>107.04</v>
      </c>
      <c r="C30" s="51">
        <f t="shared" si="0"/>
        <v>59.074115030920879</v>
      </c>
      <c r="D30" s="52">
        <f t="shared" si="1"/>
        <v>39.18841319480596</v>
      </c>
      <c r="E30" s="59">
        <f t="shared" si="2"/>
        <v>8.7774717742731809</v>
      </c>
      <c r="F30" s="68">
        <v>148.96</v>
      </c>
      <c r="G30" s="52">
        <f t="shared" si="3"/>
        <v>86.787017944184683</v>
      </c>
      <c r="H30" s="52">
        <f t="shared" si="4"/>
        <v>69.358595453126455</v>
      </c>
      <c r="I30" s="53">
        <f t="shared" si="5"/>
        <v>-7.1856133973111298</v>
      </c>
      <c r="J30" s="58">
        <v>13.74</v>
      </c>
      <c r="K30" s="81">
        <v>0</v>
      </c>
      <c r="L30" s="67">
        <f>'[1]Exploitation '!M99</f>
        <v>0</v>
      </c>
      <c r="M30" s="67">
        <v>0</v>
      </c>
      <c r="N30" s="67">
        <f>'[1]Exploitation '!O99</f>
        <v>0</v>
      </c>
      <c r="O30" s="67">
        <f>'[1]Exploitation '!P99</f>
        <v>0</v>
      </c>
      <c r="P30" s="72">
        <f t="shared" si="8"/>
        <v>13.74</v>
      </c>
      <c r="Q30" s="82">
        <f t="shared" si="9"/>
        <v>0</v>
      </c>
      <c r="R30" s="90">
        <v>0</v>
      </c>
      <c r="S30" s="84">
        <v>0</v>
      </c>
      <c r="T30" s="84">
        <v>0</v>
      </c>
      <c r="U30" s="84">
        <v>45.03</v>
      </c>
      <c r="V30" s="84">
        <v>0</v>
      </c>
      <c r="W30" s="84">
        <v>64.36</v>
      </c>
      <c r="X30" s="93">
        <f t="shared" si="10"/>
        <v>0</v>
      </c>
      <c r="Y30" s="94">
        <f t="shared" si="11"/>
        <v>109.39</v>
      </c>
      <c r="Z30" s="90">
        <v>0</v>
      </c>
      <c r="AA30" s="84">
        <v>0</v>
      </c>
      <c r="AB30" s="84">
        <v>0</v>
      </c>
      <c r="AC30" s="84">
        <v>90.67</v>
      </c>
      <c r="AD30" s="95">
        <f t="shared" si="12"/>
        <v>0</v>
      </c>
      <c r="AE30" s="52">
        <f t="shared" si="13"/>
        <v>90.67</v>
      </c>
      <c r="AF30" s="117">
        <v>0.38555672043010747</v>
      </c>
      <c r="AG30" s="116">
        <v>0.1837087365591398</v>
      </c>
      <c r="AH30" s="54">
        <f t="shared" si="6"/>
        <v>6.1688298822587626</v>
      </c>
      <c r="AI30" s="63">
        <f t="shared" si="7"/>
        <v>8.5937630377140408</v>
      </c>
      <c r="AJ30" s="64">
        <v>86.787017944184683</v>
      </c>
      <c r="AK30" s="61">
        <v>149.74411503092088</v>
      </c>
      <c r="AL30" s="127">
        <v>69.358595453126455</v>
      </c>
      <c r="AM30" s="61">
        <v>148.57841319480596</v>
      </c>
      <c r="AS30" s="120"/>
      <c r="BA30" s="42"/>
      <c r="BB30" s="42"/>
    </row>
    <row r="31" spans="1:54" ht="15.75" x14ac:dyDescent="0.25">
      <c r="A31" s="25">
        <v>23</v>
      </c>
      <c r="B31" s="69">
        <v>127.05</v>
      </c>
      <c r="C31" s="51">
        <f t="shared" si="0"/>
        <v>59.24250126728947</v>
      </c>
      <c r="D31" s="52">
        <f t="shared" si="1"/>
        <v>58.495233220249133</v>
      </c>
      <c r="E31" s="59">
        <f t="shared" si="2"/>
        <v>9.3122655124613516</v>
      </c>
      <c r="F31" s="68">
        <v>141.38999999999999</v>
      </c>
      <c r="G31" s="52">
        <f t="shared" si="3"/>
        <v>81.374082587579366</v>
      </c>
      <c r="H31" s="52">
        <f t="shared" si="4"/>
        <v>74.65609015789363</v>
      </c>
      <c r="I31" s="53">
        <f t="shared" si="5"/>
        <v>-14.640172745473036</v>
      </c>
      <c r="J31" s="58">
        <v>21.19</v>
      </c>
      <c r="K31" s="81">
        <v>0</v>
      </c>
      <c r="L31" s="67">
        <f>'[1]Exploitation '!M100</f>
        <v>0</v>
      </c>
      <c r="M31" s="67">
        <v>0</v>
      </c>
      <c r="N31" s="67">
        <f>'[1]Exploitation '!O100</f>
        <v>0</v>
      </c>
      <c r="O31" s="67">
        <f>'[1]Exploitation '!P100</f>
        <v>0</v>
      </c>
      <c r="P31" s="72">
        <f t="shared" si="8"/>
        <v>21.19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44.78</v>
      </c>
      <c r="V31" s="84">
        <v>0</v>
      </c>
      <c r="W31" s="84">
        <v>64.31</v>
      </c>
      <c r="X31" s="93">
        <f t="shared" si="10"/>
        <v>0</v>
      </c>
      <c r="Y31" s="94">
        <f t="shared" si="11"/>
        <v>109.09</v>
      </c>
      <c r="Z31" s="90">
        <v>0</v>
      </c>
      <c r="AA31" s="84">
        <v>0</v>
      </c>
      <c r="AB31" s="84">
        <v>0</v>
      </c>
      <c r="AC31" s="84">
        <v>90.06</v>
      </c>
      <c r="AD31" s="95">
        <f t="shared" si="12"/>
        <v>0</v>
      </c>
      <c r="AE31" s="52">
        <f t="shared" si="13"/>
        <v>90.06</v>
      </c>
      <c r="AF31" s="117">
        <v>0.38555672043010747</v>
      </c>
      <c r="AG31" s="116">
        <v>0.1837087365591398</v>
      </c>
      <c r="AH31" s="54">
        <f t="shared" si="6"/>
        <v>6.1642705340968575</v>
      </c>
      <c r="AI31" s="63">
        <f t="shared" si="7"/>
        <v>9.1285567759022115</v>
      </c>
      <c r="AJ31" s="64">
        <v>81.374082587579366</v>
      </c>
      <c r="AK31" s="61">
        <v>149.30250126728947</v>
      </c>
      <c r="AL31" s="127">
        <v>74.65609015789363</v>
      </c>
      <c r="AM31" s="61">
        <v>167.58523322024914</v>
      </c>
      <c r="AS31" s="120"/>
      <c r="BA31" s="42"/>
      <c r="BB31" s="42"/>
    </row>
    <row r="32" spans="1:54" ht="16.5" thickBot="1" x14ac:dyDescent="0.3">
      <c r="A32" s="26">
        <v>24</v>
      </c>
      <c r="B32" s="70">
        <v>118.3</v>
      </c>
      <c r="C32" s="55">
        <f t="shared" si="0"/>
        <v>50.15140082823315</v>
      </c>
      <c r="D32" s="52">
        <f t="shared" si="1"/>
        <v>59.064531079424242</v>
      </c>
      <c r="E32" s="59">
        <f t="shared" si="2"/>
        <v>9.0840680923426476</v>
      </c>
      <c r="F32" s="71">
        <v>141.88</v>
      </c>
      <c r="G32" s="56">
        <f t="shared" si="3"/>
        <v>79.82347906992203</v>
      </c>
      <c r="H32" s="52">
        <f t="shared" si="4"/>
        <v>71.848808342931747</v>
      </c>
      <c r="I32" s="53">
        <f t="shared" si="5"/>
        <v>-9.7922874128537902</v>
      </c>
      <c r="J32" s="58">
        <v>16.170000000000002</v>
      </c>
      <c r="K32" s="81">
        <v>0</v>
      </c>
      <c r="L32" s="67">
        <f>'[1]Exploitation '!M101</f>
        <v>0</v>
      </c>
      <c r="M32" s="67">
        <v>0</v>
      </c>
      <c r="N32" s="67">
        <f>'[1]Exploitation '!O101</f>
        <v>0</v>
      </c>
      <c r="O32" s="67">
        <f>'[1]Exploitation '!P101</f>
        <v>0</v>
      </c>
      <c r="P32" s="72">
        <f t="shared" si="8"/>
        <v>16.170000000000002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44.78</v>
      </c>
      <c r="V32" s="84">
        <v>0</v>
      </c>
      <c r="W32" s="84">
        <v>64.36</v>
      </c>
      <c r="X32" s="93">
        <f t="shared" si="10"/>
        <v>0</v>
      </c>
      <c r="Y32" s="94">
        <f t="shared" si="11"/>
        <v>109.14</v>
      </c>
      <c r="Z32" s="91">
        <v>0</v>
      </c>
      <c r="AA32" s="92">
        <v>0</v>
      </c>
      <c r="AB32" s="92">
        <v>0</v>
      </c>
      <c r="AC32" s="92">
        <v>90.61</v>
      </c>
      <c r="AD32" s="95">
        <f t="shared" si="12"/>
        <v>0</v>
      </c>
      <c r="AE32" s="52">
        <f t="shared" si="13"/>
        <v>90.61</v>
      </c>
      <c r="AF32" s="117">
        <v>0.38555672043010747</v>
      </c>
      <c r="AG32" s="116">
        <v>0.1837087365591398</v>
      </c>
      <c r="AH32" s="54">
        <f t="shared" si="6"/>
        <v>5.9921558667161037</v>
      </c>
      <c r="AI32" s="63">
        <f t="shared" si="7"/>
        <v>8.9003593557835075</v>
      </c>
      <c r="AJ32" s="65">
        <v>79.82347906992203</v>
      </c>
      <c r="AK32" s="62">
        <v>140.76140082823315</v>
      </c>
      <c r="AL32" s="128">
        <v>71.848808342931747</v>
      </c>
      <c r="AM32" s="62">
        <v>168.20453107942424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231.31</v>
      </c>
      <c r="C33" s="40">
        <f t="shared" ref="C33:AE33" si="14">MAX(C9:C32)</f>
        <v>109.00300066977701</v>
      </c>
      <c r="D33" s="40">
        <f t="shared" si="14"/>
        <v>153.27743269093884</v>
      </c>
      <c r="E33" s="40">
        <f t="shared" si="14"/>
        <v>9.3122655124613516</v>
      </c>
      <c r="F33" s="40">
        <f t="shared" si="14"/>
        <v>152.12</v>
      </c>
      <c r="G33" s="40">
        <f t="shared" si="14"/>
        <v>88.921869709276677</v>
      </c>
      <c r="H33" s="40">
        <f t="shared" si="14"/>
        <v>74.65609015789363</v>
      </c>
      <c r="I33" s="40">
        <f t="shared" si="14"/>
        <v>5.9107256636558576</v>
      </c>
      <c r="J33" s="40">
        <f t="shared" si="14"/>
        <v>21.19</v>
      </c>
      <c r="K33" s="40">
        <f t="shared" si="14"/>
        <v>22.37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21.19</v>
      </c>
      <c r="Q33" s="40">
        <f t="shared" si="14"/>
        <v>22.37</v>
      </c>
      <c r="R33" s="40">
        <f t="shared" si="14"/>
        <v>0.31</v>
      </c>
      <c r="S33" s="40">
        <f t="shared" si="14"/>
        <v>31.5</v>
      </c>
      <c r="T33" s="40">
        <f t="shared" si="14"/>
        <v>0</v>
      </c>
      <c r="U33" s="40">
        <f t="shared" si="14"/>
        <v>62.2</v>
      </c>
      <c r="V33" s="40">
        <f t="shared" si="14"/>
        <v>0</v>
      </c>
      <c r="W33" s="40">
        <f t="shared" si="14"/>
        <v>64.36</v>
      </c>
      <c r="X33" s="40">
        <f t="shared" si="14"/>
        <v>0.31</v>
      </c>
      <c r="Y33" s="40">
        <f t="shared" si="14"/>
        <v>109.39</v>
      </c>
      <c r="Z33" s="40"/>
      <c r="AA33" s="40"/>
      <c r="AB33" s="40"/>
      <c r="AC33" s="40"/>
      <c r="AD33" s="40">
        <f t="shared" si="14"/>
        <v>1</v>
      </c>
      <c r="AE33" s="40">
        <f t="shared" si="14"/>
        <v>105.66000000000001</v>
      </c>
      <c r="AF33" s="40">
        <f t="shared" ref="AF33:AI33" si="15">MAX(AF9:AF32)</f>
        <v>0.38555672043010747</v>
      </c>
      <c r="AG33" s="40">
        <f t="shared" si="15"/>
        <v>0.57559287634408596</v>
      </c>
      <c r="AH33" s="40">
        <f t="shared" si="15"/>
        <v>6.1688298822587626</v>
      </c>
      <c r="AI33" s="40">
        <f t="shared" si="15"/>
        <v>11.840124999165198</v>
      </c>
      <c r="AJ33" s="40">
        <v>233.31781206072446</v>
      </c>
      <c r="AK33" s="40">
        <v>67.898696217954637</v>
      </c>
      <c r="AL33" s="40">
        <v>84.018292787278114</v>
      </c>
      <c r="AM33" s="129">
        <v>175.81662145040704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170.57408163265308</v>
      </c>
      <c r="C34" s="41">
        <f t="shared" ref="C34:AE34" si="16">AVERAGE(C9:C33,C9:C32)</f>
        <v>67.839407390139172</v>
      </c>
      <c r="D34" s="41">
        <f t="shared" si="16"/>
        <v>111.61376959823788</v>
      </c>
      <c r="E34" s="41">
        <f t="shared" si="16"/>
        <v>-8.0569994603530226</v>
      </c>
      <c r="F34" s="41">
        <f t="shared" si="16"/>
        <v>71.972653061224477</v>
      </c>
      <c r="G34" s="41">
        <f t="shared" si="16"/>
        <v>39.525100989561082</v>
      </c>
      <c r="H34" s="41">
        <f t="shared" si="16"/>
        <v>31.976015091192689</v>
      </c>
      <c r="I34" s="41">
        <f t="shared" si="16"/>
        <v>0.8259999504875738</v>
      </c>
      <c r="J34" s="41">
        <f t="shared" si="16"/>
        <v>2.5181632653061223</v>
      </c>
      <c r="K34" s="41">
        <f t="shared" si="16"/>
        <v>19.033673469387757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2.5181632653061223</v>
      </c>
      <c r="Q34" s="41">
        <f t="shared" si="16"/>
        <v>19.033673469387757</v>
      </c>
      <c r="R34" s="41">
        <f t="shared" si="16"/>
        <v>1.8979591836734692E-2</v>
      </c>
      <c r="S34" s="41">
        <f t="shared" si="16"/>
        <v>7.4881632653061212</v>
      </c>
      <c r="T34" s="41">
        <f t="shared" si="16"/>
        <v>0</v>
      </c>
      <c r="U34" s="41">
        <f t="shared" si="16"/>
        <v>54.948163265306121</v>
      </c>
      <c r="V34" s="41">
        <f t="shared" si="16"/>
        <v>0</v>
      </c>
      <c r="W34" s="41">
        <f t="shared" si="16"/>
        <v>18.751836734693878</v>
      </c>
      <c r="X34" s="41">
        <f t="shared" si="16"/>
        <v>1.8979591836734692E-2</v>
      </c>
      <c r="Y34" s="41">
        <f t="shared" si="16"/>
        <v>80.194897959183663</v>
      </c>
      <c r="Z34" s="41">
        <f>AVERAGE(Z9:Z33,Z9:Z32)</f>
        <v>4.1666666666666664E-2</v>
      </c>
      <c r="AA34" s="41">
        <f>AVERAGE(AA9:AA33,AA9:AA32)</f>
        <v>3.0833333333333339</v>
      </c>
      <c r="AB34" s="41">
        <f>AVERAGE(AB9:AB33,AB9:AB32)</f>
        <v>0</v>
      </c>
      <c r="AC34" s="41">
        <f t="shared" si="16"/>
        <v>89.194166666666675</v>
      </c>
      <c r="AD34" s="41">
        <f t="shared" si="16"/>
        <v>6.1224489795918366E-2</v>
      </c>
      <c r="AE34" s="41">
        <f t="shared" si="16"/>
        <v>92.550612244897948</v>
      </c>
      <c r="AF34" s="41">
        <f t="shared" ref="AF34:AM34" si="17">AVERAGE(AF9:AF33,AF9:AF32)</f>
        <v>0.10418194535878864</v>
      </c>
      <c r="AG34" s="41">
        <f t="shared" si="17"/>
        <v>0.47618029131007233</v>
      </c>
      <c r="AH34" s="41">
        <f t="shared" si="17"/>
        <v>2.8206682283743567</v>
      </c>
      <c r="AI34" s="41">
        <f t="shared" si="17"/>
        <v>10.107298867990945</v>
      </c>
      <c r="AJ34" s="41">
        <f t="shared" si="17"/>
        <v>42.512773282447775</v>
      </c>
      <c r="AK34" s="41">
        <f t="shared" si="17"/>
        <v>157.39482974826524</v>
      </c>
      <c r="AL34" s="41">
        <f t="shared" si="17"/>
        <v>32.179733512200535</v>
      </c>
      <c r="AM34" s="130">
        <f t="shared" si="17"/>
        <v>190.03620202190052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3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4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212">
        <v>515</v>
      </c>
      <c r="K38" s="21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212">
        <v>177.27</v>
      </c>
      <c r="Z38" s="211"/>
      <c r="AA38" s="8" t="s">
        <v>21</v>
      </c>
      <c r="AB38" s="5" t="s">
        <v>23</v>
      </c>
      <c r="AC38" s="30"/>
      <c r="AD38" s="212">
        <v>1375.3</v>
      </c>
      <c r="AE38" s="211"/>
      <c r="AF38" s="7" t="s">
        <v>21</v>
      </c>
      <c r="AG38" s="5" t="s">
        <v>24</v>
      </c>
      <c r="AH38" s="6"/>
      <c r="AI38" s="212">
        <v>407.101</v>
      </c>
      <c r="AJ38" s="211"/>
      <c r="AK38" s="99" t="s">
        <v>21</v>
      </c>
      <c r="AL38" s="98" t="s">
        <v>24</v>
      </c>
      <c r="AM38" s="211">
        <v>79.790000000000006</v>
      </c>
      <c r="AN38" s="213"/>
      <c r="AO38" s="8" t="s">
        <v>21</v>
      </c>
      <c r="AP38" s="5" t="s">
        <v>24</v>
      </c>
      <c r="AQ38" s="211">
        <v>2059.6</v>
      </c>
      <c r="AR38" s="211"/>
      <c r="AS38" s="109" t="s">
        <v>21</v>
      </c>
    </row>
    <row r="39" spans="1:45" ht="15.75" thickBot="1" x14ac:dyDescent="0.3">
      <c r="A39" s="9" t="s">
        <v>22</v>
      </c>
      <c r="B39" s="10">
        <v>1683.95</v>
      </c>
      <c r="C39" s="11" t="s">
        <v>21</v>
      </c>
      <c r="D39" s="9" t="s">
        <v>71</v>
      </c>
      <c r="E39" s="10">
        <v>4253</v>
      </c>
      <c r="F39" s="12" t="s">
        <v>21</v>
      </c>
      <c r="G39" s="97"/>
      <c r="H39" s="100" t="s">
        <v>25</v>
      </c>
      <c r="I39" s="101"/>
      <c r="J39" s="102">
        <v>22.37</v>
      </c>
      <c r="K39" s="103" t="s">
        <v>62</v>
      </c>
      <c r="L39" s="104">
        <v>0.25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31.5</v>
      </c>
      <c r="Z39" s="101" t="s">
        <v>62</v>
      </c>
      <c r="AA39" s="107">
        <v>0.41666666666666669</v>
      </c>
      <c r="AB39" s="105" t="s">
        <v>25</v>
      </c>
      <c r="AC39" s="108"/>
      <c r="AD39" s="102">
        <v>67.84</v>
      </c>
      <c r="AE39" s="103" t="s">
        <v>75</v>
      </c>
      <c r="AF39" s="107">
        <v>5.1388888888888894E-2</v>
      </c>
      <c r="AG39" s="105" t="s">
        <v>25</v>
      </c>
      <c r="AH39" s="101"/>
      <c r="AI39" s="102">
        <v>64.36</v>
      </c>
      <c r="AJ39" s="101" t="s">
        <v>75</v>
      </c>
      <c r="AK39" s="106">
        <v>0.91666666666666663</v>
      </c>
      <c r="AL39" s="100" t="s">
        <v>25</v>
      </c>
      <c r="AM39" s="101">
        <v>16.399999999999999</v>
      </c>
      <c r="AN39" s="102" t="s">
        <v>75</v>
      </c>
      <c r="AO39" s="110">
        <v>0.58333333333333337</v>
      </c>
      <c r="AP39" s="105" t="s">
        <v>25</v>
      </c>
      <c r="AQ39" s="101">
        <v>91.95</v>
      </c>
      <c r="AR39" s="103" t="s">
        <v>75</v>
      </c>
      <c r="AS39" s="106">
        <v>4.1666666666666664E-2</v>
      </c>
    </row>
    <row r="40" spans="1:45" ht="16.5" thickTop="1" thickBot="1" x14ac:dyDescent="0.3">
      <c r="AM40" s="131"/>
    </row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506.91</v>
      </c>
      <c r="F42" s="44" t="s">
        <v>69</v>
      </c>
      <c r="G42" s="47">
        <v>2100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107.41999999999999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90.73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290.95999999999998</v>
      </c>
      <c r="F45" s="83" t="s">
        <v>72</v>
      </c>
      <c r="G45" s="48">
        <v>0.79166666666666663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259.39999999999998</v>
      </c>
      <c r="F46" s="80" t="s">
        <v>72</v>
      </c>
      <c r="G46" s="60">
        <v>0.83333333333333337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 MAI 23 </vt:lpstr>
      <vt:lpstr>'14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2023-05-15T07:17:30Z</dcterms:modified>
</cp:coreProperties>
</file>