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4-AVRIL 2023\"/>
    </mc:Choice>
  </mc:AlternateContent>
  <xr:revisionPtr revIDLastSave="0" documentId="13_ncr:1_{8092B519-B92F-4C42-9BC3-CA6971E43A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 AVR 23 " sheetId="3" r:id="rId1"/>
  </sheets>
  <externalReferences>
    <externalReference r:id="rId2"/>
  </externalReferences>
  <definedNames>
    <definedName name="_xlnm.Print_Area" localSheetId="0">'15 AVR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3" l="1"/>
  <c r="AA33" i="3"/>
  <c r="AB33" i="3"/>
  <c r="AC33" i="3"/>
  <c r="E46" i="3" l="1"/>
  <c r="E45" i="3"/>
  <c r="G46" i="3"/>
  <c r="G45" i="3"/>
  <c r="G44" i="3"/>
  <c r="G43" i="3"/>
  <c r="G42" i="3"/>
  <c r="E42" i="3"/>
  <c r="AS39" i="3"/>
  <c r="AQ39" i="3"/>
  <c r="AQ38" i="3"/>
  <c r="AO39" i="3"/>
  <c r="AM39" i="3"/>
  <c r="AM38" i="3"/>
  <c r="AK39" i="3"/>
  <c r="AI39" i="3"/>
  <c r="AI38" i="3"/>
  <c r="AF39" i="3"/>
  <c r="AD39" i="3"/>
  <c r="AD38" i="3"/>
  <c r="AA39" i="3"/>
  <c r="Y39" i="3"/>
  <c r="Y38" i="3"/>
  <c r="L39" i="3"/>
  <c r="J39" i="3"/>
  <c r="J38" i="3"/>
  <c r="B39" i="3"/>
  <c r="Z34" i="3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  <c r="E39" i="3" l="1"/>
</calcChain>
</file>

<file path=xl/sharedStrings.xml><?xml version="1.0" encoding="utf-8"?>
<sst xmlns="http://schemas.openxmlformats.org/spreadsheetml/2006/main" count="140" uniqueCount="107">
  <si>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</si>
  <si>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</si>
  <si>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</si>
  <si>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</si>
  <si>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</si>
  <si>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</si>
  <si>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</si>
  <si>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</si>
  <si>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</si>
  <si>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</si>
  <si>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</si>
  <si>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</si>
  <si>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</si>
  <si>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</si>
  <si>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</si>
  <si>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</si>
  <si>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</si>
  <si>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</si>
  <si>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</si>
  <si>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</si>
  <si>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</si>
  <si>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</si>
  <si>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</si>
  <si>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</si>
  <si>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</si>
  <si>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</si>
  <si>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</si>
  <si>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</si>
  <si>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</si>
  <si>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</si>
  <si>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</si>
  <si>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</si>
  <si>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</si>
  <si>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</si>
  <si>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</si>
  <si>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</si>
  <si>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</si>
  <si>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</si>
  <si>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</si>
  <si>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</si>
  <si>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</si>
  <si>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</si>
  <si>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</si>
  <si>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</si>
  <si>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</si>
  <si>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</si>
  <si>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</si>
  <si>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</si>
  <si>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</si>
  <si>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</si>
  <si>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</si>
  <si>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</si>
  <si>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</si>
  <si>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</si>
  <si>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</si>
  <si>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</si>
  <si>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</si>
  <si>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</si>
  <si>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</si>
  <si>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</si>
  <si>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</si>
  <si>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</si>
  <si>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</si>
  <si>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</si>
  <si>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</si>
  <si>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</si>
  <si>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</si>
  <si>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</si>
  <si>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</si>
  <si>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</si>
  <si>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</si>
  <si>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</si>
  <si>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</si>
  <si>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</si>
  <si>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</si>
  <si>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</si>
  <si>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</si>
  <si>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</si>
  <si>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</si>
  <si>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</si>
  <si>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</si>
  <si>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</si>
  <si>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</si>
  <si>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</si>
  <si>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</si>
  <si>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</si>
  <si>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</si>
  <si>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</si>
  <si>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</si>
  <si>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</si>
  <si>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</si>
  <si>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</si>
  <si>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</si>
  <si>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</si>
  <si>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</si>
  <si>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</si>
  <si>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</si>
  <si>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</si>
  <si>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</si>
  <si>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</si>
  <si>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</si>
  <si>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</si>
  <si>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</si>
  <si>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</si>
  <si>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</si>
  <si>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MONTCHO ET DOSSA</t>
  </si>
  <si>
    <t>TAGBA et BOKO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</si>
</sst>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6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2" fontId="0" fillId="0" borderId="22" xfId="0" applyNumberFormat="1" applyBorder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'15 AVR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AVR 23 '!$B$9:$B$32</c:f>
              <c:numCache>
                <c:formatCode>General</c:formatCode>
                <c:ptCount val="24"/>
                <c:pt idx="0">
                  <c:v>131.54</c:v>
                </c:pt>
                <c:pt idx="1">
                  <c:v>117.91</c:v>
                </c:pt>
                <c:pt idx="2">
                  <c:v>122.47</c:v>
                </c:pt>
                <c:pt idx="3">
                  <c:v>129.18</c:v>
                </c:pt>
                <c:pt idx="4">
                  <c:v>128.56</c:v>
                </c:pt>
                <c:pt idx="5">
                  <c:v>118.07</c:v>
                </c:pt>
                <c:pt idx="6">
                  <c:v>98.36</c:v>
                </c:pt>
                <c:pt idx="7">
                  <c:v>96.31</c:v>
                </c:pt>
                <c:pt idx="8">
                  <c:v>101.61</c:v>
                </c:pt>
                <c:pt idx="9">
                  <c:v>108.02000000000001</c:v>
                </c:pt>
                <c:pt idx="10">
                  <c:v>113.12</c:v>
                </c:pt>
                <c:pt idx="11">
                  <c:v>110.56</c:v>
                </c:pt>
                <c:pt idx="12">
                  <c:v>127.84</c:v>
                </c:pt>
                <c:pt idx="13">
                  <c:v>97.36</c:v>
                </c:pt>
                <c:pt idx="14">
                  <c:v>102.09</c:v>
                </c:pt>
                <c:pt idx="15">
                  <c:v>111.13999999999999</c:v>
                </c:pt>
                <c:pt idx="16">
                  <c:v>107.63</c:v>
                </c:pt>
                <c:pt idx="17">
                  <c:v>108.05000000000001</c:v>
                </c:pt>
                <c:pt idx="18">
                  <c:v>132.76</c:v>
                </c:pt>
                <c:pt idx="19">
                  <c:v>130.36000000000001</c:v>
                </c:pt>
                <c:pt idx="20">
                  <c:v>131.88999999999999</c:v>
                </c:pt>
                <c:pt idx="21">
                  <c:v>135.32</c:v>
                </c:pt>
                <c:pt idx="22">
                  <c:v>123.32</c:v>
                </c:pt>
                <c:pt idx="23">
                  <c:v>108.09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'15 AVR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AVR 23 '!$C$9:$C$32</c:f>
              <c:numCache>
                <c:formatCode>General</c:formatCode>
                <c:ptCount val="24"/>
                <c:pt idx="0">
                  <c:v>20.984020576045154</c:v>
                </c:pt>
                <c:pt idx="1">
                  <c:v>21.099726998314544</c:v>
                </c:pt>
                <c:pt idx="2">
                  <c:v>20.69140000913351</c:v>
                </c:pt>
                <c:pt idx="3">
                  <c:v>19.38012407402092</c:v>
                </c:pt>
                <c:pt idx="4">
                  <c:v>20.924726918501435</c:v>
                </c:pt>
                <c:pt idx="5">
                  <c:v>19.52510093895301</c:v>
                </c:pt>
                <c:pt idx="6">
                  <c:v>7.4500021873786402</c:v>
                </c:pt>
                <c:pt idx="7">
                  <c:v>7.3819280990293841</c:v>
                </c:pt>
                <c:pt idx="8">
                  <c:v>10.432072091503564</c:v>
                </c:pt>
                <c:pt idx="9">
                  <c:v>7.5668675319419449</c:v>
                </c:pt>
                <c:pt idx="10">
                  <c:v>6.1002357978401536</c:v>
                </c:pt>
                <c:pt idx="11">
                  <c:v>4.138006618369281</c:v>
                </c:pt>
                <c:pt idx="12">
                  <c:v>6.4303019180538854</c:v>
                </c:pt>
                <c:pt idx="13">
                  <c:v>6.5664189664609651</c:v>
                </c:pt>
                <c:pt idx="14">
                  <c:v>15.474131196464986</c:v>
                </c:pt>
                <c:pt idx="15">
                  <c:v>16.922072184771931</c:v>
                </c:pt>
                <c:pt idx="16">
                  <c:v>19.02978330967721</c:v>
                </c:pt>
                <c:pt idx="17">
                  <c:v>19.7778059731579</c:v>
                </c:pt>
                <c:pt idx="18">
                  <c:v>27.444291025176643</c:v>
                </c:pt>
                <c:pt idx="19">
                  <c:v>26.045217524515145</c:v>
                </c:pt>
                <c:pt idx="20">
                  <c:v>23.509770494835124</c:v>
                </c:pt>
                <c:pt idx="21">
                  <c:v>23.704289869614549</c:v>
                </c:pt>
                <c:pt idx="22">
                  <c:v>8.0047850012170016</c:v>
                </c:pt>
                <c:pt idx="23">
                  <c:v>2.2633740866366625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'15 AVR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AVR 23 '!$D$9:$D$32</c:f>
              <c:numCache>
                <c:formatCode>0.00</c:formatCode>
                <c:ptCount val="24"/>
                <c:pt idx="0">
                  <c:v>105.10285046799905</c:v>
                </c:pt>
                <c:pt idx="1">
                  <c:v>91.742139962591637</c:v>
                </c:pt>
                <c:pt idx="2">
                  <c:v>96.841225417076274</c:v>
                </c:pt>
                <c:pt idx="3">
                  <c:v>104.79782212155831</c:v>
                </c:pt>
                <c:pt idx="4">
                  <c:v>102.62453937878355</c:v>
                </c:pt>
                <c:pt idx="5">
                  <c:v>93.841881518362683</c:v>
                </c:pt>
                <c:pt idx="6">
                  <c:v>86.752412031726379</c:v>
                </c:pt>
                <c:pt idx="7">
                  <c:v>84.833485023535573</c:v>
                </c:pt>
                <c:pt idx="8">
                  <c:v>86.949223325243508</c:v>
                </c:pt>
                <c:pt idx="9">
                  <c:v>96.046910701515145</c:v>
                </c:pt>
                <c:pt idx="10">
                  <c:v>102.48558432602616</c:v>
                </c:pt>
                <c:pt idx="11">
                  <c:v>101.97181227707384</c:v>
                </c:pt>
                <c:pt idx="12">
                  <c:v>117.0813151094444</c:v>
                </c:pt>
                <c:pt idx="13">
                  <c:v>86.338639999859907</c:v>
                </c:pt>
                <c:pt idx="14">
                  <c:v>82.025129728639612</c:v>
                </c:pt>
                <c:pt idx="15">
                  <c:v>89.370992130484922</c:v>
                </c:pt>
                <c:pt idx="16">
                  <c:v>83.859679643114546</c:v>
                </c:pt>
                <c:pt idx="17">
                  <c:v>83.515417191616919</c:v>
                </c:pt>
                <c:pt idx="18">
                  <c:v>99.894499702808531</c:v>
                </c:pt>
                <c:pt idx="19">
                  <c:v>98.947612659652151</c:v>
                </c:pt>
                <c:pt idx="20">
                  <c:v>102.97134011014543</c:v>
                </c:pt>
                <c:pt idx="21">
                  <c:v>106.11190166856969</c:v>
                </c:pt>
                <c:pt idx="22">
                  <c:v>110.13620319912276</c:v>
                </c:pt>
                <c:pt idx="23">
                  <c:v>101.06844909634327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'15 AVR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AVR 23 '!$E$9:$E$32</c:f>
              <c:numCache>
                <c:formatCode>0.00</c:formatCode>
                <c:ptCount val="24"/>
                <c:pt idx="0">
                  <c:v>5.4531289559558118</c:v>
                </c:pt>
                <c:pt idx="1">
                  <c:v>5.06813303909383</c:v>
                </c:pt>
                <c:pt idx="2">
                  <c:v>4.9373745737902439</c:v>
                </c:pt>
                <c:pt idx="3">
                  <c:v>5.0020538044207754</c:v>
                </c:pt>
                <c:pt idx="4">
                  <c:v>5.0107337027150223</c:v>
                </c:pt>
                <c:pt idx="5">
                  <c:v>4.7030175426843144</c:v>
                </c:pt>
                <c:pt idx="6">
                  <c:v>4.1575857808949834</c:v>
                </c:pt>
                <c:pt idx="7">
                  <c:v>4.0945868774350416</c:v>
                </c:pt>
                <c:pt idx="8">
                  <c:v>4.2287045832529557</c:v>
                </c:pt>
                <c:pt idx="9">
                  <c:v>4.4062217665429344</c:v>
                </c:pt>
                <c:pt idx="10">
                  <c:v>4.5341798761336989</c:v>
                </c:pt>
                <c:pt idx="11">
                  <c:v>4.4501811045568971</c:v>
                </c:pt>
                <c:pt idx="12">
                  <c:v>4.3283829725017213</c:v>
                </c:pt>
                <c:pt idx="13">
                  <c:v>4.4549410336791269</c:v>
                </c:pt>
                <c:pt idx="14">
                  <c:v>4.5907390748954313</c:v>
                </c:pt>
                <c:pt idx="15">
                  <c:v>4.8469356847431371</c:v>
                </c:pt>
                <c:pt idx="16">
                  <c:v>4.7405370472082282</c:v>
                </c:pt>
                <c:pt idx="17">
                  <c:v>4.7567768352252031</c:v>
                </c:pt>
                <c:pt idx="18">
                  <c:v>5.4212092720148135</c:v>
                </c:pt>
                <c:pt idx="19">
                  <c:v>5.3671698158327175</c:v>
                </c:pt>
                <c:pt idx="20">
                  <c:v>5.4088893950194361</c:v>
                </c:pt>
                <c:pt idx="21">
                  <c:v>5.5038084618157725</c:v>
                </c:pt>
                <c:pt idx="22">
                  <c:v>5.179011799660266</c:v>
                </c:pt>
                <c:pt idx="23">
                  <c:v>4.7581768170200647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'15 AVR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AVR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'15 AVR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AVR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'15 AVR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AVR 23 '!$AK$9:$AK$32</c:f>
              <c:numCache>
                <c:formatCode>0.00</c:formatCode>
                <c:ptCount val="24"/>
                <c:pt idx="0">
                  <c:v>20.984020576045154</c:v>
                </c:pt>
                <c:pt idx="1">
                  <c:v>21.099726998314544</c:v>
                </c:pt>
                <c:pt idx="2">
                  <c:v>20.69140000913351</c:v>
                </c:pt>
                <c:pt idx="3">
                  <c:v>19.38012407402092</c:v>
                </c:pt>
                <c:pt idx="4">
                  <c:v>20.924726918501435</c:v>
                </c:pt>
                <c:pt idx="5">
                  <c:v>19.52510093895301</c:v>
                </c:pt>
                <c:pt idx="6">
                  <c:v>7.4500021873786402</c:v>
                </c:pt>
                <c:pt idx="7">
                  <c:v>7.3819280990293841</c:v>
                </c:pt>
                <c:pt idx="8">
                  <c:v>10.432072091503564</c:v>
                </c:pt>
                <c:pt idx="9">
                  <c:v>7.5668675319419449</c:v>
                </c:pt>
                <c:pt idx="10">
                  <c:v>6.1002357978401536</c:v>
                </c:pt>
                <c:pt idx="11">
                  <c:v>4.138006618369281</c:v>
                </c:pt>
                <c:pt idx="12">
                  <c:v>6.4303019180538854</c:v>
                </c:pt>
                <c:pt idx="13">
                  <c:v>6.5664189664609651</c:v>
                </c:pt>
                <c:pt idx="14">
                  <c:v>15.474131196464986</c:v>
                </c:pt>
                <c:pt idx="15">
                  <c:v>16.922072184771931</c:v>
                </c:pt>
                <c:pt idx="16">
                  <c:v>19.02978330967721</c:v>
                </c:pt>
                <c:pt idx="17">
                  <c:v>19.7778059731579</c:v>
                </c:pt>
                <c:pt idx="18">
                  <c:v>27.444291025176643</c:v>
                </c:pt>
                <c:pt idx="19">
                  <c:v>26.045217524515145</c:v>
                </c:pt>
                <c:pt idx="20">
                  <c:v>23.509770494835124</c:v>
                </c:pt>
                <c:pt idx="21">
                  <c:v>23.704289869614549</c:v>
                </c:pt>
                <c:pt idx="22">
                  <c:v>8.0047850012170016</c:v>
                </c:pt>
                <c:pt idx="23">
                  <c:v>2.2633740866366625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'15 AVR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AVR 23 '!$AM$9:$AM$32</c:f>
              <c:numCache>
                <c:formatCode>0.00</c:formatCode>
                <c:ptCount val="24"/>
                <c:pt idx="0">
                  <c:v>164.78285046799905</c:v>
                </c:pt>
                <c:pt idx="1">
                  <c:v>151.30213996259164</c:v>
                </c:pt>
                <c:pt idx="2">
                  <c:v>147.17122541707627</c:v>
                </c:pt>
                <c:pt idx="3">
                  <c:v>150.72782212155832</c:v>
                </c:pt>
                <c:pt idx="4">
                  <c:v>149.48453937878355</c:v>
                </c:pt>
                <c:pt idx="5">
                  <c:v>140.20188151836268</c:v>
                </c:pt>
                <c:pt idx="6">
                  <c:v>133.34241203172638</c:v>
                </c:pt>
                <c:pt idx="7">
                  <c:v>131.22348502353557</c:v>
                </c:pt>
                <c:pt idx="8">
                  <c:v>132.8292233252435</c:v>
                </c:pt>
                <c:pt idx="9">
                  <c:v>141.85691070151515</c:v>
                </c:pt>
                <c:pt idx="10">
                  <c:v>147.76558432602616</c:v>
                </c:pt>
                <c:pt idx="11">
                  <c:v>146.81181227707384</c:v>
                </c:pt>
                <c:pt idx="12">
                  <c:v>140.29131510944441</c:v>
                </c:pt>
                <c:pt idx="13">
                  <c:v>144.54863999985992</c:v>
                </c:pt>
                <c:pt idx="14">
                  <c:v>140.35512972863961</c:v>
                </c:pt>
                <c:pt idx="15">
                  <c:v>147.80099213048493</c:v>
                </c:pt>
                <c:pt idx="16">
                  <c:v>141.99967964311455</c:v>
                </c:pt>
                <c:pt idx="17">
                  <c:v>141.81541719161692</c:v>
                </c:pt>
                <c:pt idx="18">
                  <c:v>157.21449970280852</c:v>
                </c:pt>
                <c:pt idx="19">
                  <c:v>156.73761265965214</c:v>
                </c:pt>
                <c:pt idx="20">
                  <c:v>160.72134011014543</c:v>
                </c:pt>
                <c:pt idx="21">
                  <c:v>163.82190166856969</c:v>
                </c:pt>
                <c:pt idx="22">
                  <c:v>168.24620319912276</c:v>
                </c:pt>
                <c:pt idx="23">
                  <c:v>159.37844909634327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'15 AVR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AVR 23 '!$F$9:$F$32</c:f>
              <c:numCache>
                <c:formatCode>General</c:formatCode>
                <c:ptCount val="24"/>
                <c:pt idx="0">
                  <c:v>215.56</c:v>
                </c:pt>
                <c:pt idx="1">
                  <c:v>206.3</c:v>
                </c:pt>
                <c:pt idx="2">
                  <c:v>208.91</c:v>
                </c:pt>
                <c:pt idx="3">
                  <c:v>206.98</c:v>
                </c:pt>
                <c:pt idx="4">
                  <c:v>202.78</c:v>
                </c:pt>
                <c:pt idx="5">
                  <c:v>181.72</c:v>
                </c:pt>
                <c:pt idx="6">
                  <c:v>150.47999999999999</c:v>
                </c:pt>
                <c:pt idx="7">
                  <c:v>151.83000000000001</c:v>
                </c:pt>
                <c:pt idx="8">
                  <c:v>156.59</c:v>
                </c:pt>
                <c:pt idx="9">
                  <c:v>157.19</c:v>
                </c:pt>
                <c:pt idx="10">
                  <c:v>157.16</c:v>
                </c:pt>
                <c:pt idx="11">
                  <c:v>152.85</c:v>
                </c:pt>
                <c:pt idx="12">
                  <c:v>155.37</c:v>
                </c:pt>
                <c:pt idx="13">
                  <c:v>168.04</c:v>
                </c:pt>
                <c:pt idx="14">
                  <c:v>166.56</c:v>
                </c:pt>
                <c:pt idx="15">
                  <c:v>199.34</c:v>
                </c:pt>
                <c:pt idx="16">
                  <c:v>204.74</c:v>
                </c:pt>
                <c:pt idx="17">
                  <c:v>207.09</c:v>
                </c:pt>
                <c:pt idx="18">
                  <c:v>246.43</c:v>
                </c:pt>
                <c:pt idx="19">
                  <c:v>243.94</c:v>
                </c:pt>
                <c:pt idx="20">
                  <c:v>254.41</c:v>
                </c:pt>
                <c:pt idx="21">
                  <c:v>248.68</c:v>
                </c:pt>
                <c:pt idx="22">
                  <c:v>192.66</c:v>
                </c:pt>
                <c:pt idx="23">
                  <c:v>171.75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'15 AVR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AVR 23 '!$G$9:$G$32</c:f>
              <c:numCache>
                <c:formatCode>0.00</c:formatCode>
                <c:ptCount val="24"/>
                <c:pt idx="0">
                  <c:v>118.40404824556633</c:v>
                </c:pt>
                <c:pt idx="1">
                  <c:v>114.04051794420579</c:v>
                </c:pt>
                <c:pt idx="2">
                  <c:v>111.64705983296125</c:v>
                </c:pt>
                <c:pt idx="3">
                  <c:v>110.84252423717088</c:v>
                </c:pt>
                <c:pt idx="4">
                  <c:v>107.80168161012914</c:v>
                </c:pt>
                <c:pt idx="5">
                  <c:v>93.35686856675197</c:v>
                </c:pt>
                <c:pt idx="6">
                  <c:v>73.498563377071477</c:v>
                </c:pt>
                <c:pt idx="7">
                  <c:v>82.494461437313689</c:v>
                </c:pt>
                <c:pt idx="8">
                  <c:v>88.083165969413827</c:v>
                </c:pt>
                <c:pt idx="9">
                  <c:v>84.553764869866754</c:v>
                </c:pt>
                <c:pt idx="10">
                  <c:v>99.869214511630901</c:v>
                </c:pt>
                <c:pt idx="11">
                  <c:v>92.595594067460496</c:v>
                </c:pt>
                <c:pt idx="12">
                  <c:v>88.23736385202055</c:v>
                </c:pt>
                <c:pt idx="13">
                  <c:v>92.355670880763441</c:v>
                </c:pt>
                <c:pt idx="14">
                  <c:v>88.81597242544764</c:v>
                </c:pt>
                <c:pt idx="15">
                  <c:v>112.26869373093095</c:v>
                </c:pt>
                <c:pt idx="16">
                  <c:v>114.81285159712405</c:v>
                </c:pt>
                <c:pt idx="17">
                  <c:v>111.31753700283508</c:v>
                </c:pt>
                <c:pt idx="18">
                  <c:v>139.67529043883434</c:v>
                </c:pt>
                <c:pt idx="19">
                  <c:v>138.83797577221102</c:v>
                </c:pt>
                <c:pt idx="20">
                  <c:v>147.29222206261366</c:v>
                </c:pt>
                <c:pt idx="21">
                  <c:v>145.34894574095381</c:v>
                </c:pt>
                <c:pt idx="22">
                  <c:v>96.103431836225354</c:v>
                </c:pt>
                <c:pt idx="23">
                  <c:v>75.912571586867642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'15 AVR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AVR 23 '!$H$9:$H$32</c:f>
              <c:numCache>
                <c:formatCode>0.00</c:formatCode>
                <c:ptCount val="24"/>
                <c:pt idx="0">
                  <c:v>85.795303517931245</c:v>
                </c:pt>
                <c:pt idx="1">
                  <c:v>81.26702815580235</c:v>
                </c:pt>
                <c:pt idx="2">
                  <c:v>86.166373704123529</c:v>
                </c:pt>
                <c:pt idx="3">
                  <c:v>85.146921725756826</c:v>
                </c:pt>
                <c:pt idx="4">
                  <c:v>83.425402876897465</c:v>
                </c:pt>
                <c:pt idx="5">
                  <c:v>77.535205475716126</c:v>
                </c:pt>
                <c:pt idx="6">
                  <c:v>66.934347792645596</c:v>
                </c:pt>
                <c:pt idx="7">
                  <c:v>58.983335482766172</c:v>
                </c:pt>
                <c:pt idx="8">
                  <c:v>57.665989033675217</c:v>
                </c:pt>
                <c:pt idx="9">
                  <c:v>61.340562491617611</c:v>
                </c:pt>
                <c:pt idx="10">
                  <c:v>45.868961348716226</c:v>
                </c:pt>
                <c:pt idx="11">
                  <c:v>49.060566287657963</c:v>
                </c:pt>
                <c:pt idx="12">
                  <c:v>55.765528346235598</c:v>
                </c:pt>
                <c:pt idx="13">
                  <c:v>64.237806620652435</c:v>
                </c:pt>
                <c:pt idx="14">
                  <c:v>66.736374769425055</c:v>
                </c:pt>
                <c:pt idx="15">
                  <c:v>75.615284399700641</c:v>
                </c:pt>
                <c:pt idx="16">
                  <c:v>78.52888269098456</c:v>
                </c:pt>
                <c:pt idx="17">
                  <c:v>84.184589750284715</c:v>
                </c:pt>
                <c:pt idx="18">
                  <c:v>93.529888518591846</c:v>
                </c:pt>
                <c:pt idx="19">
                  <c:v>91.906081764108762</c:v>
                </c:pt>
                <c:pt idx="20">
                  <c:v>93.552493176417016</c:v>
                </c:pt>
                <c:pt idx="21">
                  <c:v>89.94816088255169</c:v>
                </c:pt>
                <c:pt idx="22">
                  <c:v>85.237717101617164</c:v>
                </c:pt>
                <c:pt idx="23">
                  <c:v>85.31309917041483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'15 AVR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AVR 23 '!$I$9:$I$32</c:f>
              <c:numCache>
                <c:formatCode>0.00</c:formatCode>
                <c:ptCount val="24"/>
                <c:pt idx="0">
                  <c:v>11.360648236502483</c:v>
                </c:pt>
                <c:pt idx="1">
                  <c:v>10.992453899991871</c:v>
                </c:pt>
                <c:pt idx="2">
                  <c:v>11.09656646291519</c:v>
                </c:pt>
                <c:pt idx="3">
                  <c:v>10.990554037072298</c:v>
                </c:pt>
                <c:pt idx="4">
                  <c:v>11.552915512973426</c:v>
                </c:pt>
                <c:pt idx="5">
                  <c:v>10.827925957531944</c:v>
                </c:pt>
                <c:pt idx="6">
                  <c:v>10.047088830282901</c:v>
                </c:pt>
                <c:pt idx="7">
                  <c:v>10.352203079920129</c:v>
                </c:pt>
                <c:pt idx="8">
                  <c:v>10.840844996910972</c:v>
                </c:pt>
                <c:pt idx="9">
                  <c:v>11.295672638515624</c:v>
                </c:pt>
                <c:pt idx="10">
                  <c:v>11.421824139652939</c:v>
                </c:pt>
                <c:pt idx="11">
                  <c:v>11.193839644881576</c:v>
                </c:pt>
                <c:pt idx="12">
                  <c:v>11.36710780174384</c:v>
                </c:pt>
                <c:pt idx="13">
                  <c:v>11.446522498584171</c:v>
                </c:pt>
                <c:pt idx="14">
                  <c:v>11.007652805127305</c:v>
                </c:pt>
                <c:pt idx="15">
                  <c:v>11.456021869368454</c:v>
                </c:pt>
                <c:pt idx="16">
                  <c:v>11.398265711891453</c:v>
                </c:pt>
                <c:pt idx="17">
                  <c:v>11.587873246880248</c:v>
                </c:pt>
                <c:pt idx="18">
                  <c:v>13.22482104257382</c:v>
                </c:pt>
                <c:pt idx="19">
                  <c:v>13.195942463680195</c:v>
                </c:pt>
                <c:pt idx="20">
                  <c:v>13.565284760969361</c:v>
                </c:pt>
                <c:pt idx="21">
                  <c:v>13.38289337649452</c:v>
                </c:pt>
                <c:pt idx="22">
                  <c:v>11.31885106215749</c:v>
                </c:pt>
                <c:pt idx="23">
                  <c:v>10.524329242717569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'15 AVR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AVR 23 '!$AD$9:$AD$32</c:f>
              <c:numCache>
                <c:formatCode>0.00</c:formatCode>
                <c:ptCount val="24"/>
                <c:pt idx="0">
                  <c:v>71.55</c:v>
                </c:pt>
                <c:pt idx="1">
                  <c:v>71.12</c:v>
                </c:pt>
                <c:pt idx="2">
                  <c:v>71.25</c:v>
                </c:pt>
                <c:pt idx="3">
                  <c:v>70.39</c:v>
                </c:pt>
                <c:pt idx="4">
                  <c:v>89.39</c:v>
                </c:pt>
                <c:pt idx="5">
                  <c:v>91.04</c:v>
                </c:pt>
                <c:pt idx="6">
                  <c:v>99.83</c:v>
                </c:pt>
                <c:pt idx="7">
                  <c:v>100.61</c:v>
                </c:pt>
                <c:pt idx="8">
                  <c:v>103.67999999999999</c:v>
                </c:pt>
                <c:pt idx="9">
                  <c:v>112.64</c:v>
                </c:pt>
                <c:pt idx="10">
                  <c:v>108.94</c:v>
                </c:pt>
                <c:pt idx="11">
                  <c:v>109.57</c:v>
                </c:pt>
                <c:pt idx="12">
                  <c:v>108.67999999999999</c:v>
                </c:pt>
                <c:pt idx="13">
                  <c:v>105.39</c:v>
                </c:pt>
                <c:pt idx="14">
                  <c:v>98.89</c:v>
                </c:pt>
                <c:pt idx="15">
                  <c:v>81.039999999999992</c:v>
                </c:pt>
                <c:pt idx="16">
                  <c:v>75.44</c:v>
                </c:pt>
                <c:pt idx="17">
                  <c:v>86</c:v>
                </c:pt>
                <c:pt idx="18">
                  <c:v>89.74</c:v>
                </c:pt>
                <c:pt idx="19">
                  <c:v>91.47</c:v>
                </c:pt>
                <c:pt idx="20">
                  <c:v>90.72</c:v>
                </c:pt>
                <c:pt idx="21">
                  <c:v>91.65</c:v>
                </c:pt>
                <c:pt idx="22">
                  <c:v>93.35</c:v>
                </c:pt>
                <c:pt idx="23">
                  <c:v>93.35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'15 AVR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AVR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'15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'15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'15 AVR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'15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'15 AVR 23 '!$AJ$9:$AJ$32</c:f>
              <c:numCache>
                <c:formatCode>0.00</c:formatCode>
                <c:ptCount val="24"/>
                <c:pt idx="0">
                  <c:v>189.95404824556633</c:v>
                </c:pt>
                <c:pt idx="1">
                  <c:v>185.16051794420579</c:v>
                </c:pt>
                <c:pt idx="2">
                  <c:v>182.89705983296125</c:v>
                </c:pt>
                <c:pt idx="3">
                  <c:v>181.23252423717088</c:v>
                </c:pt>
                <c:pt idx="4">
                  <c:v>197.19168161012914</c:v>
                </c:pt>
                <c:pt idx="5">
                  <c:v>184.39686856675198</c:v>
                </c:pt>
                <c:pt idx="6">
                  <c:v>173.32856337707148</c:v>
                </c:pt>
                <c:pt idx="7">
                  <c:v>183.10446143731369</c:v>
                </c:pt>
                <c:pt idx="8">
                  <c:v>191.76316596941382</c:v>
                </c:pt>
                <c:pt idx="9">
                  <c:v>197.19376486986675</c:v>
                </c:pt>
                <c:pt idx="10">
                  <c:v>208.8092145116309</c:v>
                </c:pt>
                <c:pt idx="11">
                  <c:v>202.16559406746049</c:v>
                </c:pt>
                <c:pt idx="12">
                  <c:v>196.91736385202054</c:v>
                </c:pt>
                <c:pt idx="13">
                  <c:v>197.74567088076344</c:v>
                </c:pt>
                <c:pt idx="14">
                  <c:v>187.70597242544764</c:v>
                </c:pt>
                <c:pt idx="15">
                  <c:v>193.30869373093094</c:v>
                </c:pt>
                <c:pt idx="16">
                  <c:v>190.25285159712405</c:v>
                </c:pt>
                <c:pt idx="17">
                  <c:v>197.31753700283508</c:v>
                </c:pt>
                <c:pt idx="18">
                  <c:v>229.41529043883435</c:v>
                </c:pt>
                <c:pt idx="19">
                  <c:v>230.30797577221102</c:v>
                </c:pt>
                <c:pt idx="20">
                  <c:v>238.01222206261366</c:v>
                </c:pt>
                <c:pt idx="21">
                  <c:v>236.99894574095381</c:v>
                </c:pt>
                <c:pt idx="22">
                  <c:v>189.45343183622535</c:v>
                </c:pt>
                <c:pt idx="23">
                  <c:v>169.26257158686764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'15 AVR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'15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'15 AVR 23 '!$AL$9:$AL$32</c:f>
              <c:numCache>
                <c:formatCode>0.00</c:formatCode>
                <c:ptCount val="24"/>
                <c:pt idx="0">
                  <c:v>85.795303517931245</c:v>
                </c:pt>
                <c:pt idx="1">
                  <c:v>81.26702815580235</c:v>
                </c:pt>
                <c:pt idx="2">
                  <c:v>86.166373704123529</c:v>
                </c:pt>
                <c:pt idx="3">
                  <c:v>85.146921725756826</c:v>
                </c:pt>
                <c:pt idx="4">
                  <c:v>83.425402876897465</c:v>
                </c:pt>
                <c:pt idx="5">
                  <c:v>77.865205475716124</c:v>
                </c:pt>
                <c:pt idx="6">
                  <c:v>69.1643477926456</c:v>
                </c:pt>
                <c:pt idx="7">
                  <c:v>67.113335482766175</c:v>
                </c:pt>
                <c:pt idx="8">
                  <c:v>70.825989033675214</c:v>
                </c:pt>
                <c:pt idx="9">
                  <c:v>76.910562491617611</c:v>
                </c:pt>
                <c:pt idx="10">
                  <c:v>68.488961348716231</c:v>
                </c:pt>
                <c:pt idx="11">
                  <c:v>69.36056628765796</c:v>
                </c:pt>
                <c:pt idx="12">
                  <c:v>78.995528346235602</c:v>
                </c:pt>
                <c:pt idx="13">
                  <c:v>80.177806620652433</c:v>
                </c:pt>
                <c:pt idx="14">
                  <c:v>79.106374769425059</c:v>
                </c:pt>
                <c:pt idx="15">
                  <c:v>84.855284399700636</c:v>
                </c:pt>
                <c:pt idx="16">
                  <c:v>86.448882690984561</c:v>
                </c:pt>
                <c:pt idx="17">
                  <c:v>84.184589750284715</c:v>
                </c:pt>
                <c:pt idx="18">
                  <c:v>93.529888518591846</c:v>
                </c:pt>
                <c:pt idx="19">
                  <c:v>91.906081764108762</c:v>
                </c:pt>
                <c:pt idx="20">
                  <c:v>93.552493176417016</c:v>
                </c:pt>
                <c:pt idx="21">
                  <c:v>89.94816088255169</c:v>
                </c:pt>
                <c:pt idx="22">
                  <c:v>85.237717101617164</c:v>
                </c:pt>
                <c:pt idx="23">
                  <c:v>85.31309917041483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289114</xdr:colOff>
      <xdr:row>40</xdr:row>
      <xdr:rowOff>30256</xdr:rowOff>
    </xdr:from>
    <xdr:to>
      <xdr:col>44</xdr:col>
      <xdr:colOff>289112</xdr:colOff>
      <xdr:row>58</xdr:row>
      <xdr:rowOff>14191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Brouillon%20rap%20Journalier\04%20Brouillon%20rap%20Journalier%20de%20AVRIL%202023.xlsm" TargetMode="External"/><Relationship Id="rId1" Type="http://schemas.openxmlformats.org/officeDocument/2006/relationships/externalLinkPath" Target="/RELEVES_DISPATCHING/RELEVE_2023/RELEVES%20DES%20BILANS%20JOURNALIERS/Brouillon%20rap%20Journalier/04%20Brouillon%20rap%20Journalier%20de%20AVRIL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 AVR 2023"/>
      <sheetName val="02 AVR 2023"/>
      <sheetName val="03 AVR 2023"/>
      <sheetName val="04  AVR 2023"/>
      <sheetName val="05 AVR 2023"/>
      <sheetName val="06 AVR 2023 "/>
      <sheetName val="07 AVR 2023"/>
      <sheetName val="08 AVR 2023"/>
      <sheetName val="09   AVR 2023"/>
      <sheetName val="10  AVR 2023"/>
      <sheetName val="11 AVR 2023"/>
      <sheetName val="12  AVR 2023"/>
      <sheetName val="13   AVR 2023"/>
      <sheetName val="14 AVR 2023"/>
      <sheetName val="15 AVR 2023"/>
      <sheetName val="16 AVR 2023"/>
      <sheetName val="17 AVR 2023"/>
      <sheetName val="18  AVR2023 "/>
      <sheetName val="19 AVR 2023"/>
      <sheetName val="20 AVR 2023"/>
      <sheetName val="21 AVR 2023"/>
      <sheetName val="22  AVR 2023"/>
      <sheetName val="23 AVR 2023"/>
      <sheetName val="24  AVR 2023"/>
      <sheetName val="25 AVR 2022"/>
      <sheetName val="26  AVR 2023"/>
      <sheetName val="27  AVR 2023"/>
      <sheetName val="28  AVR 2023"/>
      <sheetName val="29  AVR 2023 "/>
      <sheetName val="30  AVR 2023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>
            <v>534.77</v>
          </cell>
          <cell r="E4">
            <v>104.875000000008</v>
          </cell>
        </row>
        <row r="6">
          <cell r="F6">
            <v>90.72</v>
          </cell>
        </row>
        <row r="9">
          <cell r="C9">
            <v>262.81999999999994</v>
          </cell>
          <cell r="E9">
            <v>104.875000000008</v>
          </cell>
          <cell r="G9">
            <v>57.75</v>
          </cell>
        </row>
        <row r="10">
          <cell r="C10">
            <v>271.95000000000005</v>
          </cell>
          <cell r="E10">
            <v>104.875000000008</v>
          </cell>
        </row>
        <row r="14">
          <cell r="G14">
            <v>0</v>
          </cell>
          <cell r="K14">
            <v>2083.3000000000002</v>
          </cell>
        </row>
        <row r="15">
          <cell r="G15">
            <v>0</v>
          </cell>
          <cell r="H15">
            <v>104.041666666675</v>
          </cell>
          <cell r="K15">
            <v>99.14</v>
          </cell>
          <cell r="L15">
            <v>104.416666666675</v>
          </cell>
        </row>
        <row r="22">
          <cell r="G22">
            <v>697.3</v>
          </cell>
          <cell r="K22">
            <v>579.92399999999998</v>
          </cell>
        </row>
        <row r="23">
          <cell r="G23">
            <v>60.93</v>
          </cell>
          <cell r="H23">
            <v>0.92083333333333339</v>
          </cell>
          <cell r="K23">
            <v>46.86</v>
          </cell>
          <cell r="L23">
            <v>104.208333333342</v>
          </cell>
        </row>
        <row r="29">
          <cell r="G29">
            <v>155.66999999999999</v>
          </cell>
          <cell r="K29">
            <v>104.8689</v>
          </cell>
        </row>
        <row r="30">
          <cell r="G30">
            <v>23.23</v>
          </cell>
          <cell r="H30">
            <v>104.541666666675</v>
          </cell>
          <cell r="K30">
            <v>18</v>
          </cell>
          <cell r="L30">
            <v>104.458333333342</v>
          </cell>
        </row>
        <row r="37">
          <cell r="B37">
            <v>1589</v>
          </cell>
        </row>
        <row r="61">
          <cell r="B61">
            <v>2863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" zoomScaleNormal="85" zoomScaleSheetLayoutView="100" workbookViewId="0">
      <selection activeCell="T11" sqref="T11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3" t="s">
        <v>102</v>
      </c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</row>
    <row r="2" spans="1:54" ht="20.25" x14ac:dyDescent="0.25">
      <c r="A2" s="144">
        <v>45031</v>
      </c>
      <c r="B2" s="144"/>
      <c r="C2" s="144"/>
      <c r="D2" s="144"/>
      <c r="E2" s="144"/>
      <c r="F2" s="144"/>
      <c r="G2" s="144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5" t="s">
        <v>0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74" t="s">
        <v>90</v>
      </c>
      <c r="AG4" s="175"/>
      <c r="AH4" s="175"/>
      <c r="AI4" s="175"/>
      <c r="AJ4" s="150" t="s">
        <v>103</v>
      </c>
      <c r="AK4" s="151"/>
      <c r="AL4" s="150" t="s">
        <v>104</v>
      </c>
      <c r="AM4" s="151"/>
      <c r="AN4" s="137" t="s">
        <v>68</v>
      </c>
      <c r="AO4" s="138"/>
      <c r="AP4" s="138"/>
      <c r="AQ4" s="138"/>
      <c r="AR4" s="138"/>
      <c r="AS4" s="139"/>
    </row>
    <row r="5" spans="1:54" ht="15.75" customHeight="1" thickBot="1" x14ac:dyDescent="0.3">
      <c r="B5" s="147"/>
      <c r="C5" s="148"/>
      <c r="D5" s="148"/>
      <c r="E5" s="148"/>
      <c r="F5" s="148"/>
      <c r="G5" s="148"/>
      <c r="H5" s="148"/>
      <c r="I5" s="148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76"/>
      <c r="AG5" s="177"/>
      <c r="AH5" s="177"/>
      <c r="AI5" s="177"/>
      <c r="AJ5" s="152"/>
      <c r="AK5" s="153"/>
      <c r="AL5" s="152"/>
      <c r="AM5" s="153"/>
      <c r="AN5" s="140"/>
      <c r="AO5" s="141"/>
      <c r="AP5" s="141"/>
      <c r="AQ5" s="141"/>
      <c r="AR5" s="141"/>
      <c r="AS5" s="142"/>
    </row>
    <row r="6" spans="1:54" ht="18.75" customHeight="1" thickBot="1" x14ac:dyDescent="0.3">
      <c r="B6" s="165" t="s">
        <v>1</v>
      </c>
      <c r="C6" s="166"/>
      <c r="D6" s="166"/>
      <c r="E6" s="166"/>
      <c r="F6" s="166"/>
      <c r="G6" s="166"/>
      <c r="H6" s="166"/>
      <c r="I6" s="167"/>
      <c r="J6" s="165" t="s">
        <v>73</v>
      </c>
      <c r="K6" s="168"/>
      <c r="L6" s="166"/>
      <c r="M6" s="166"/>
      <c r="N6" s="166"/>
      <c r="O6" s="166"/>
      <c r="P6" s="167"/>
      <c r="Q6" s="169"/>
      <c r="R6" s="159" t="s">
        <v>91</v>
      </c>
      <c r="S6" s="160"/>
      <c r="T6" s="160"/>
      <c r="U6" s="160"/>
      <c r="V6" s="160"/>
      <c r="W6" s="160"/>
      <c r="X6" s="160"/>
      <c r="Y6" s="160"/>
      <c r="Z6" s="159" t="s">
        <v>92</v>
      </c>
      <c r="AA6" s="160"/>
      <c r="AB6" s="160"/>
      <c r="AC6" s="160"/>
      <c r="AD6" s="160"/>
      <c r="AE6" s="160"/>
      <c r="AF6" s="161" t="s">
        <v>14</v>
      </c>
      <c r="AG6" s="162"/>
      <c r="AH6" s="170" t="s">
        <v>11</v>
      </c>
      <c r="AI6" s="171"/>
      <c r="AJ6" s="152"/>
      <c r="AK6" s="153"/>
      <c r="AL6" s="152"/>
      <c r="AM6" s="153"/>
      <c r="AN6" s="140"/>
      <c r="AO6" s="141"/>
      <c r="AP6" s="141"/>
      <c r="AQ6" s="141"/>
      <c r="AR6" s="141"/>
      <c r="AS6" s="142"/>
    </row>
    <row r="7" spans="1:54" ht="36.75" customHeight="1" thickBot="1" x14ac:dyDescent="0.3">
      <c r="B7" s="206" t="s">
        <v>12</v>
      </c>
      <c r="C7" s="207"/>
      <c r="D7" s="207"/>
      <c r="E7" s="208"/>
      <c r="F7" s="207" t="s">
        <v>13</v>
      </c>
      <c r="G7" s="207"/>
      <c r="H7" s="207"/>
      <c r="I7" s="209"/>
      <c r="J7" s="181" t="s">
        <v>7</v>
      </c>
      <c r="K7" s="157"/>
      <c r="L7" s="156" t="s">
        <v>8</v>
      </c>
      <c r="M7" s="157"/>
      <c r="N7" s="156" t="s">
        <v>9</v>
      </c>
      <c r="O7" s="157"/>
      <c r="P7" s="156" t="s">
        <v>10</v>
      </c>
      <c r="Q7" s="158"/>
      <c r="R7" s="181" t="s">
        <v>4</v>
      </c>
      <c r="S7" s="182"/>
      <c r="T7" s="182"/>
      <c r="U7" s="182"/>
      <c r="V7" s="182"/>
      <c r="W7" s="182"/>
      <c r="X7" s="156" t="s">
        <v>89</v>
      </c>
      <c r="Y7" s="158"/>
      <c r="Z7" s="181" t="s">
        <v>3</v>
      </c>
      <c r="AA7" s="182"/>
      <c r="AB7" s="182"/>
      <c r="AC7" s="157"/>
      <c r="AD7" s="210" t="s">
        <v>89</v>
      </c>
      <c r="AE7" s="210"/>
      <c r="AF7" s="163"/>
      <c r="AG7" s="164"/>
      <c r="AH7" s="172"/>
      <c r="AI7" s="173"/>
      <c r="AJ7" s="154"/>
      <c r="AK7" s="155"/>
      <c r="AL7" s="154"/>
      <c r="AM7" s="155"/>
      <c r="AN7" s="140"/>
      <c r="AO7" s="141"/>
      <c r="AP7" s="141"/>
      <c r="AQ7" s="141"/>
      <c r="AR7" s="141"/>
      <c r="AS7" s="142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131.54</v>
      </c>
      <c r="C9" s="51">
        <f t="shared" ref="C9:C32" si="0">AK9-AE9</f>
        <v>20.984020576045154</v>
      </c>
      <c r="D9" s="52">
        <f t="shared" ref="D9:D32" si="1">AM9-Y9</f>
        <v>105.10285046799905</v>
      </c>
      <c r="E9" s="59">
        <f t="shared" ref="E9:E32" si="2">(AG9+AI9)-Q9</f>
        <v>5.4531289559558118</v>
      </c>
      <c r="F9" s="76">
        <v>215.56</v>
      </c>
      <c r="G9" s="52">
        <f t="shared" ref="G9:G32" si="3">AJ9-AD9</f>
        <v>118.40404824556633</v>
      </c>
      <c r="H9" s="52">
        <f t="shared" ref="H9:H32" si="4">AL9-X9</f>
        <v>85.795303517931245</v>
      </c>
      <c r="I9" s="53">
        <f t="shared" ref="I9:I32" si="5">(AH9+AF9)-P9</f>
        <v>11.360648236502483</v>
      </c>
      <c r="J9" s="58">
        <v>0</v>
      </c>
      <c r="K9" s="84">
        <v>0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13.31</v>
      </c>
      <c r="V9" s="68">
        <v>0</v>
      </c>
      <c r="W9" s="90">
        <v>46.37</v>
      </c>
      <c r="X9" s="94">
        <f>R9+T9+V9</f>
        <v>0</v>
      </c>
      <c r="Y9" s="95">
        <f>S9+U9+W9</f>
        <v>59.68</v>
      </c>
      <c r="Z9" s="91">
        <v>0</v>
      </c>
      <c r="AA9" s="84">
        <v>0</v>
      </c>
      <c r="AB9" s="84">
        <v>71.55</v>
      </c>
      <c r="AC9" s="84">
        <v>0</v>
      </c>
      <c r="AD9" s="96">
        <f>Z9+AB9</f>
        <v>71.55</v>
      </c>
      <c r="AE9" s="52">
        <f>AA9+AC9</f>
        <v>0</v>
      </c>
      <c r="AF9" s="116">
        <v>0.46749973118279564</v>
      </c>
      <c r="AG9" s="117">
        <v>0.1017657258064516</v>
      </c>
      <c r="AH9" s="54">
        <f t="shared" ref="AH9:AH32" si="6">(F9+P9+X9+AD9)-(AJ9+AL9+AF9)</f>
        <v>10.893148505319687</v>
      </c>
      <c r="AI9" s="63">
        <f t="shared" ref="AI9:AI32" si="7">(B9+Q9+Y9+AE9)-(AM9+AK9+AG9)</f>
        <v>5.3513632301493601</v>
      </c>
      <c r="AJ9" s="64">
        <v>189.95404824556633</v>
      </c>
      <c r="AK9" s="61">
        <v>20.984020576045154</v>
      </c>
      <c r="AL9" s="66">
        <v>85.795303517931245</v>
      </c>
      <c r="AM9" s="61">
        <v>164.78285046799905</v>
      </c>
      <c r="AS9" s="121"/>
      <c r="BA9" s="42"/>
      <c r="BB9" s="42"/>
    </row>
    <row r="10" spans="1:54" ht="15.75" x14ac:dyDescent="0.25">
      <c r="A10" s="25">
        <v>2</v>
      </c>
      <c r="B10" s="69">
        <v>117.91</v>
      </c>
      <c r="C10" s="51">
        <f t="shared" si="0"/>
        <v>21.099726998314544</v>
      </c>
      <c r="D10" s="52">
        <f t="shared" si="1"/>
        <v>91.742139962591637</v>
      </c>
      <c r="E10" s="59">
        <f t="shared" si="2"/>
        <v>5.06813303909383</v>
      </c>
      <c r="F10" s="68">
        <v>206.3</v>
      </c>
      <c r="G10" s="52">
        <f t="shared" si="3"/>
        <v>114.04051794420579</v>
      </c>
      <c r="H10" s="52">
        <f t="shared" si="4"/>
        <v>81.26702815580235</v>
      </c>
      <c r="I10" s="53">
        <f t="shared" si="5"/>
        <v>10.992453899991871</v>
      </c>
      <c r="J10" s="58">
        <v>0</v>
      </c>
      <c r="K10" s="81">
        <v>0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13.31</v>
      </c>
      <c r="V10" s="84">
        <v>0</v>
      </c>
      <c r="W10" s="84">
        <v>46.25</v>
      </c>
      <c r="X10" s="94">
        <f t="shared" ref="X10:X32" si="10">R10+T10+V10</f>
        <v>0</v>
      </c>
      <c r="Y10" s="95">
        <f t="shared" ref="Y10:Y32" si="11">S10+U10+W10</f>
        <v>59.56</v>
      </c>
      <c r="Z10" s="91">
        <v>0</v>
      </c>
      <c r="AA10" s="84">
        <v>0</v>
      </c>
      <c r="AB10" s="84">
        <v>71.12</v>
      </c>
      <c r="AC10" s="84">
        <v>0</v>
      </c>
      <c r="AD10" s="96">
        <f t="shared" ref="AD10:AD32" si="12">Z10+AB10</f>
        <v>71.12</v>
      </c>
      <c r="AE10" s="52">
        <f t="shared" ref="AE10:AE32" si="13">AA10+AC10</f>
        <v>0</v>
      </c>
      <c r="AF10" s="118">
        <v>0.46749973118279564</v>
      </c>
      <c r="AG10" s="117">
        <v>0.1017657258064516</v>
      </c>
      <c r="AH10" s="54">
        <f t="shared" si="6"/>
        <v>10.524954168809074</v>
      </c>
      <c r="AI10" s="63">
        <f t="shared" si="7"/>
        <v>4.9663673132873782</v>
      </c>
      <c r="AJ10" s="64">
        <v>185.16051794420579</v>
      </c>
      <c r="AK10" s="61">
        <v>21.099726998314544</v>
      </c>
      <c r="AL10" s="66">
        <v>81.26702815580235</v>
      </c>
      <c r="AM10" s="61">
        <v>151.30213996259164</v>
      </c>
      <c r="AS10" s="121"/>
      <c r="BA10" s="42"/>
      <c r="BB10" s="42"/>
    </row>
    <row r="11" spans="1:54" ht="15" customHeight="1" x14ac:dyDescent="0.25">
      <c r="A11" s="25">
        <v>3</v>
      </c>
      <c r="B11" s="69">
        <v>122.47</v>
      </c>
      <c r="C11" s="51">
        <f t="shared" si="0"/>
        <v>20.69140000913351</v>
      </c>
      <c r="D11" s="52">
        <f t="shared" si="1"/>
        <v>96.841225417076274</v>
      </c>
      <c r="E11" s="59">
        <f t="shared" si="2"/>
        <v>4.9373745737902439</v>
      </c>
      <c r="F11" s="68">
        <v>208.91</v>
      </c>
      <c r="G11" s="52">
        <f t="shared" si="3"/>
        <v>111.64705983296125</v>
      </c>
      <c r="H11" s="52">
        <f t="shared" si="4"/>
        <v>86.166373704123529</v>
      </c>
      <c r="I11" s="53">
        <f t="shared" si="5"/>
        <v>11.09656646291519</v>
      </c>
      <c r="J11" s="58">
        <v>0</v>
      </c>
      <c r="K11" s="81">
        <v>0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4.0199999999999996</v>
      </c>
      <c r="V11" s="84">
        <v>0</v>
      </c>
      <c r="W11" s="84">
        <v>46.31</v>
      </c>
      <c r="X11" s="94">
        <f t="shared" si="10"/>
        <v>0</v>
      </c>
      <c r="Y11" s="95">
        <f t="shared" si="11"/>
        <v>50.33</v>
      </c>
      <c r="Z11" s="91">
        <v>0</v>
      </c>
      <c r="AA11" s="84">
        <v>0</v>
      </c>
      <c r="AB11" s="84">
        <v>71.25</v>
      </c>
      <c r="AC11" s="84">
        <v>0</v>
      </c>
      <c r="AD11" s="96">
        <f t="shared" si="12"/>
        <v>71.25</v>
      </c>
      <c r="AE11" s="52">
        <f t="shared" si="13"/>
        <v>0</v>
      </c>
      <c r="AF11" s="118">
        <v>0.46749973118279564</v>
      </c>
      <c r="AG11" s="117">
        <v>0.1017657258064516</v>
      </c>
      <c r="AH11" s="54">
        <f t="shared" si="6"/>
        <v>10.629066731732394</v>
      </c>
      <c r="AI11" s="63">
        <f t="shared" si="7"/>
        <v>4.8356088479837922</v>
      </c>
      <c r="AJ11" s="64">
        <v>182.89705983296125</v>
      </c>
      <c r="AK11" s="61">
        <v>20.69140000913351</v>
      </c>
      <c r="AL11" s="66">
        <v>86.166373704123529</v>
      </c>
      <c r="AM11" s="61">
        <v>147.17122541707627</v>
      </c>
      <c r="AS11" s="121"/>
      <c r="BA11" s="42"/>
      <c r="BB11" s="42"/>
    </row>
    <row r="12" spans="1:54" ht="15" customHeight="1" x14ac:dyDescent="0.25">
      <c r="A12" s="25">
        <v>4</v>
      </c>
      <c r="B12" s="69">
        <v>129.18</v>
      </c>
      <c r="C12" s="51">
        <f t="shared" si="0"/>
        <v>19.38012407402092</v>
      </c>
      <c r="D12" s="52">
        <f t="shared" si="1"/>
        <v>104.79782212155831</v>
      </c>
      <c r="E12" s="59">
        <f t="shared" si="2"/>
        <v>5.0020538044207754</v>
      </c>
      <c r="F12" s="68">
        <v>206.98</v>
      </c>
      <c r="G12" s="52">
        <f t="shared" si="3"/>
        <v>110.84252423717088</v>
      </c>
      <c r="H12" s="52">
        <f t="shared" si="4"/>
        <v>85.146921725756826</v>
      </c>
      <c r="I12" s="53">
        <f t="shared" si="5"/>
        <v>10.990554037072298</v>
      </c>
      <c r="J12" s="58">
        <v>0</v>
      </c>
      <c r="K12" s="81">
        <v>0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0</v>
      </c>
      <c r="V12" s="84">
        <v>0</v>
      </c>
      <c r="W12" s="84">
        <v>45.93</v>
      </c>
      <c r="X12" s="94">
        <f t="shared" si="10"/>
        <v>0</v>
      </c>
      <c r="Y12" s="95">
        <f t="shared" si="11"/>
        <v>45.93</v>
      </c>
      <c r="Z12" s="91">
        <v>0</v>
      </c>
      <c r="AA12" s="84">
        <v>0</v>
      </c>
      <c r="AB12" s="84">
        <v>70.39</v>
      </c>
      <c r="AC12" s="84">
        <v>0</v>
      </c>
      <c r="AD12" s="96">
        <f t="shared" si="12"/>
        <v>70.39</v>
      </c>
      <c r="AE12" s="52">
        <f t="shared" si="13"/>
        <v>0</v>
      </c>
      <c r="AF12" s="118">
        <v>0.46749973118279564</v>
      </c>
      <c r="AG12" s="117">
        <v>0.1017657258064516</v>
      </c>
      <c r="AH12" s="54">
        <f t="shared" si="6"/>
        <v>10.523054305889502</v>
      </c>
      <c r="AI12" s="63">
        <f t="shared" si="7"/>
        <v>4.9002880786143237</v>
      </c>
      <c r="AJ12" s="64">
        <v>181.23252423717088</v>
      </c>
      <c r="AK12" s="61">
        <v>19.38012407402092</v>
      </c>
      <c r="AL12" s="66">
        <v>85.146921725756826</v>
      </c>
      <c r="AM12" s="61">
        <v>150.72782212155832</v>
      </c>
      <c r="AS12" s="121"/>
      <c r="BA12" s="42"/>
      <c r="BB12" s="42"/>
    </row>
    <row r="13" spans="1:54" ht="15.75" x14ac:dyDescent="0.25">
      <c r="A13" s="25">
        <v>5</v>
      </c>
      <c r="B13" s="69">
        <v>128.56</v>
      </c>
      <c r="C13" s="51">
        <f t="shared" si="0"/>
        <v>20.924726918501435</v>
      </c>
      <c r="D13" s="52">
        <f t="shared" si="1"/>
        <v>102.62453937878355</v>
      </c>
      <c r="E13" s="59">
        <f t="shared" si="2"/>
        <v>5.0107337027150223</v>
      </c>
      <c r="F13" s="68">
        <v>202.78</v>
      </c>
      <c r="G13" s="52">
        <f t="shared" si="3"/>
        <v>107.80168161012914</v>
      </c>
      <c r="H13" s="52">
        <f t="shared" si="4"/>
        <v>83.425402876897465</v>
      </c>
      <c r="I13" s="53">
        <f t="shared" si="5"/>
        <v>11.552915512973426</v>
      </c>
      <c r="J13" s="58">
        <v>0</v>
      </c>
      <c r="K13" s="81">
        <v>0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0</v>
      </c>
      <c r="V13" s="84">
        <v>0</v>
      </c>
      <c r="W13" s="84">
        <v>46.86</v>
      </c>
      <c r="X13" s="94">
        <f t="shared" si="10"/>
        <v>0</v>
      </c>
      <c r="Y13" s="95">
        <f t="shared" si="11"/>
        <v>46.86</v>
      </c>
      <c r="Z13" s="91">
        <v>0</v>
      </c>
      <c r="AA13" s="84">
        <v>0</v>
      </c>
      <c r="AB13" s="84">
        <v>89.39</v>
      </c>
      <c r="AC13" s="84">
        <v>0</v>
      </c>
      <c r="AD13" s="96">
        <f t="shared" si="12"/>
        <v>89.39</v>
      </c>
      <c r="AE13" s="52">
        <f t="shared" si="13"/>
        <v>0</v>
      </c>
      <c r="AF13" s="118">
        <v>0.46749973118279564</v>
      </c>
      <c r="AG13" s="117">
        <v>0.1017657258064516</v>
      </c>
      <c r="AH13" s="54">
        <f t="shared" si="6"/>
        <v>11.08541578179063</v>
      </c>
      <c r="AI13" s="63">
        <f t="shared" si="7"/>
        <v>4.9089679769085706</v>
      </c>
      <c r="AJ13" s="64">
        <v>197.19168161012914</v>
      </c>
      <c r="AK13" s="61">
        <v>20.924726918501435</v>
      </c>
      <c r="AL13" s="66">
        <v>83.425402876897465</v>
      </c>
      <c r="AM13" s="61">
        <v>149.48453937878355</v>
      </c>
      <c r="AS13" s="121"/>
      <c r="BA13" s="42"/>
      <c r="BB13" s="42"/>
    </row>
    <row r="14" spans="1:54" ht="15.75" customHeight="1" x14ac:dyDescent="0.25">
      <c r="A14" s="25">
        <v>6</v>
      </c>
      <c r="B14" s="69">
        <v>118.07</v>
      </c>
      <c r="C14" s="51">
        <f t="shared" si="0"/>
        <v>19.52510093895301</v>
      </c>
      <c r="D14" s="52">
        <f t="shared" si="1"/>
        <v>93.841881518362683</v>
      </c>
      <c r="E14" s="59">
        <f t="shared" si="2"/>
        <v>4.7030175426843144</v>
      </c>
      <c r="F14" s="68">
        <v>181.72</v>
      </c>
      <c r="G14" s="52">
        <f t="shared" si="3"/>
        <v>93.35686856675197</v>
      </c>
      <c r="H14" s="52">
        <f t="shared" si="4"/>
        <v>77.535205475716126</v>
      </c>
      <c r="I14" s="53">
        <f t="shared" si="5"/>
        <v>10.827925957531944</v>
      </c>
      <c r="J14" s="58">
        <v>0</v>
      </c>
      <c r="K14" s="81">
        <v>0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0</v>
      </c>
      <c r="R14" s="91">
        <v>0.32999999999999996</v>
      </c>
      <c r="S14" s="84">
        <v>0</v>
      </c>
      <c r="T14" s="84">
        <v>0</v>
      </c>
      <c r="U14" s="84">
        <v>0</v>
      </c>
      <c r="V14" s="84">
        <v>0</v>
      </c>
      <c r="W14" s="84">
        <v>46.36</v>
      </c>
      <c r="X14" s="94">
        <f t="shared" si="10"/>
        <v>0.32999999999999996</v>
      </c>
      <c r="Y14" s="95">
        <f t="shared" si="11"/>
        <v>46.36</v>
      </c>
      <c r="Z14" s="91">
        <v>0.4</v>
      </c>
      <c r="AA14" s="84">
        <v>0</v>
      </c>
      <c r="AB14" s="84">
        <v>90.64</v>
      </c>
      <c r="AC14" s="84">
        <v>0</v>
      </c>
      <c r="AD14" s="96">
        <f t="shared" si="12"/>
        <v>91.04</v>
      </c>
      <c r="AE14" s="52">
        <f t="shared" si="13"/>
        <v>0</v>
      </c>
      <c r="AF14" s="118">
        <v>0.46749973118279564</v>
      </c>
      <c r="AG14" s="117">
        <v>0.1017657258064516</v>
      </c>
      <c r="AH14" s="54">
        <f t="shared" si="6"/>
        <v>10.360426226349148</v>
      </c>
      <c r="AI14" s="63">
        <f t="shared" si="7"/>
        <v>4.6012518168778627</v>
      </c>
      <c r="AJ14" s="64">
        <v>184.39686856675198</v>
      </c>
      <c r="AK14" s="61">
        <v>19.52510093895301</v>
      </c>
      <c r="AL14" s="66">
        <v>77.865205475716124</v>
      </c>
      <c r="AM14" s="61">
        <v>140.20188151836268</v>
      </c>
      <c r="AS14" s="121"/>
      <c r="BA14" s="42"/>
      <c r="BB14" s="42"/>
    </row>
    <row r="15" spans="1:54" ht="15.75" x14ac:dyDescent="0.25">
      <c r="A15" s="25">
        <v>7</v>
      </c>
      <c r="B15" s="69">
        <v>98.36</v>
      </c>
      <c r="C15" s="51">
        <f t="shared" si="0"/>
        <v>7.4500021873786402</v>
      </c>
      <c r="D15" s="52">
        <f t="shared" si="1"/>
        <v>86.752412031726379</v>
      </c>
      <c r="E15" s="59">
        <f t="shared" si="2"/>
        <v>4.1575857808949834</v>
      </c>
      <c r="F15" s="68">
        <v>150.47999999999999</v>
      </c>
      <c r="G15" s="52">
        <f t="shared" si="3"/>
        <v>73.498563377071477</v>
      </c>
      <c r="H15" s="52">
        <f t="shared" si="4"/>
        <v>66.934347792645596</v>
      </c>
      <c r="I15" s="53">
        <f t="shared" si="5"/>
        <v>10.047088830282901</v>
      </c>
      <c r="J15" s="58">
        <v>0</v>
      </c>
      <c r="K15" s="81">
        <v>0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0</v>
      </c>
      <c r="R15" s="91">
        <v>2.23</v>
      </c>
      <c r="S15" s="84">
        <v>0</v>
      </c>
      <c r="T15" s="84">
        <v>0</v>
      </c>
      <c r="U15" s="84">
        <v>0</v>
      </c>
      <c r="V15" s="84">
        <v>0</v>
      </c>
      <c r="W15" s="84">
        <v>46.59</v>
      </c>
      <c r="X15" s="94">
        <f t="shared" si="10"/>
        <v>2.23</v>
      </c>
      <c r="Y15" s="95">
        <f t="shared" si="11"/>
        <v>46.59</v>
      </c>
      <c r="Z15" s="91">
        <v>5.0999999999999996</v>
      </c>
      <c r="AA15" s="84">
        <v>0</v>
      </c>
      <c r="AB15" s="84">
        <v>94.73</v>
      </c>
      <c r="AC15" s="84">
        <v>0</v>
      </c>
      <c r="AD15" s="96">
        <f t="shared" si="12"/>
        <v>99.83</v>
      </c>
      <c r="AE15" s="52">
        <f t="shared" si="13"/>
        <v>0</v>
      </c>
      <c r="AF15" s="118">
        <v>0.46749973118279564</v>
      </c>
      <c r="AG15" s="117">
        <v>0.1017657258064516</v>
      </c>
      <c r="AH15" s="54">
        <f t="shared" si="6"/>
        <v>9.5795890991001045</v>
      </c>
      <c r="AI15" s="63">
        <f t="shared" si="7"/>
        <v>4.0558200550885317</v>
      </c>
      <c r="AJ15" s="64">
        <v>173.32856337707148</v>
      </c>
      <c r="AK15" s="61">
        <v>7.4500021873786402</v>
      </c>
      <c r="AL15" s="66">
        <v>69.1643477926456</v>
      </c>
      <c r="AM15" s="61">
        <v>133.34241203172638</v>
      </c>
      <c r="AS15" s="121"/>
      <c r="BA15" s="42"/>
      <c r="BB15" s="42"/>
    </row>
    <row r="16" spans="1:54" ht="15.75" x14ac:dyDescent="0.25">
      <c r="A16" s="25">
        <v>8</v>
      </c>
      <c r="B16" s="69">
        <v>96.31</v>
      </c>
      <c r="C16" s="51">
        <f t="shared" si="0"/>
        <v>7.3819280990293841</v>
      </c>
      <c r="D16" s="52">
        <f t="shared" si="1"/>
        <v>84.833485023535573</v>
      </c>
      <c r="E16" s="59">
        <f t="shared" si="2"/>
        <v>4.0945868774350416</v>
      </c>
      <c r="F16" s="68">
        <v>151.83000000000001</v>
      </c>
      <c r="G16" s="52">
        <f t="shared" si="3"/>
        <v>82.494461437313689</v>
      </c>
      <c r="H16" s="52">
        <f t="shared" si="4"/>
        <v>58.983335482766172</v>
      </c>
      <c r="I16" s="53">
        <f t="shared" si="5"/>
        <v>10.352203079920129</v>
      </c>
      <c r="J16" s="58">
        <v>0</v>
      </c>
      <c r="K16" s="81">
        <v>0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0</v>
      </c>
      <c r="R16" s="91">
        <v>8.1300000000000008</v>
      </c>
      <c r="S16" s="84">
        <v>0</v>
      </c>
      <c r="T16" s="84">
        <v>0</v>
      </c>
      <c r="U16" s="84">
        <v>0</v>
      </c>
      <c r="V16" s="84">
        <v>0</v>
      </c>
      <c r="W16" s="84">
        <v>46.39</v>
      </c>
      <c r="X16" s="94">
        <f t="shared" si="10"/>
        <v>8.1300000000000008</v>
      </c>
      <c r="Y16" s="95">
        <f t="shared" si="11"/>
        <v>46.39</v>
      </c>
      <c r="Z16" s="91">
        <v>8.1999999999999993</v>
      </c>
      <c r="AA16" s="84">
        <v>0</v>
      </c>
      <c r="AB16" s="84">
        <v>92.41</v>
      </c>
      <c r="AC16" s="84">
        <v>0</v>
      </c>
      <c r="AD16" s="96">
        <f t="shared" si="12"/>
        <v>100.61</v>
      </c>
      <c r="AE16" s="52">
        <f t="shared" si="13"/>
        <v>0</v>
      </c>
      <c r="AF16" s="118">
        <v>0.46749973118279564</v>
      </c>
      <c r="AG16" s="117">
        <v>0.1017657258064516</v>
      </c>
      <c r="AH16" s="54">
        <f t="shared" si="6"/>
        <v>9.8847033487373324</v>
      </c>
      <c r="AI16" s="63">
        <f t="shared" si="7"/>
        <v>3.9928211516285899</v>
      </c>
      <c r="AJ16" s="64">
        <v>183.10446143731369</v>
      </c>
      <c r="AK16" s="61">
        <v>7.3819280990293841</v>
      </c>
      <c r="AL16" s="66">
        <v>67.113335482766175</v>
      </c>
      <c r="AM16" s="61">
        <v>131.22348502353557</v>
      </c>
      <c r="AS16" s="121"/>
      <c r="BA16" s="42"/>
      <c r="BB16" s="42"/>
    </row>
    <row r="17" spans="1:54" ht="15.75" x14ac:dyDescent="0.25">
      <c r="A17" s="25">
        <v>9</v>
      </c>
      <c r="B17" s="69">
        <v>101.61</v>
      </c>
      <c r="C17" s="51">
        <f t="shared" si="0"/>
        <v>10.432072091503564</v>
      </c>
      <c r="D17" s="52">
        <f t="shared" si="1"/>
        <v>86.949223325243508</v>
      </c>
      <c r="E17" s="59">
        <f t="shared" si="2"/>
        <v>4.2287045832529557</v>
      </c>
      <c r="F17" s="68">
        <v>156.59</v>
      </c>
      <c r="G17" s="52">
        <f t="shared" si="3"/>
        <v>88.083165969413827</v>
      </c>
      <c r="H17" s="52">
        <f t="shared" si="4"/>
        <v>57.665989033675217</v>
      </c>
      <c r="I17" s="53">
        <f t="shared" si="5"/>
        <v>10.840844996910972</v>
      </c>
      <c r="J17" s="58">
        <v>0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0</v>
      </c>
      <c r="R17" s="91">
        <v>13.16</v>
      </c>
      <c r="S17" s="84">
        <v>0</v>
      </c>
      <c r="T17" s="84">
        <v>0</v>
      </c>
      <c r="U17" s="84">
        <v>0</v>
      </c>
      <c r="V17" s="84">
        <v>0</v>
      </c>
      <c r="W17" s="84">
        <v>45.88</v>
      </c>
      <c r="X17" s="94">
        <f t="shared" si="10"/>
        <v>13.16</v>
      </c>
      <c r="Y17" s="95">
        <f t="shared" si="11"/>
        <v>45.88</v>
      </c>
      <c r="Z17" s="91">
        <v>13.6</v>
      </c>
      <c r="AA17" s="84">
        <v>0</v>
      </c>
      <c r="AB17" s="84">
        <v>90.08</v>
      </c>
      <c r="AC17" s="84">
        <v>0</v>
      </c>
      <c r="AD17" s="96">
        <f t="shared" si="12"/>
        <v>103.67999999999999</v>
      </c>
      <c r="AE17" s="52">
        <f t="shared" si="13"/>
        <v>0</v>
      </c>
      <c r="AF17" s="118">
        <v>0.46749973118279564</v>
      </c>
      <c r="AG17" s="117">
        <v>0.1017657258064516</v>
      </c>
      <c r="AH17" s="54">
        <f t="shared" si="6"/>
        <v>10.373345265728176</v>
      </c>
      <c r="AI17" s="63">
        <f t="shared" si="7"/>
        <v>4.126938857446504</v>
      </c>
      <c r="AJ17" s="64">
        <v>191.76316596941382</v>
      </c>
      <c r="AK17" s="61">
        <v>10.432072091503564</v>
      </c>
      <c r="AL17" s="66">
        <v>70.825989033675214</v>
      </c>
      <c r="AM17" s="61">
        <v>132.8292233252435</v>
      </c>
      <c r="AS17" s="121"/>
      <c r="BA17" s="42"/>
      <c r="BB17" s="42"/>
    </row>
    <row r="18" spans="1:54" ht="15.75" x14ac:dyDescent="0.25">
      <c r="A18" s="25">
        <v>10</v>
      </c>
      <c r="B18" s="69">
        <v>108.02000000000001</v>
      </c>
      <c r="C18" s="51">
        <f t="shared" si="0"/>
        <v>7.5668675319419449</v>
      </c>
      <c r="D18" s="52">
        <f t="shared" si="1"/>
        <v>96.046910701515145</v>
      </c>
      <c r="E18" s="59">
        <f t="shared" si="2"/>
        <v>4.4062217665429344</v>
      </c>
      <c r="F18" s="68">
        <v>157.19</v>
      </c>
      <c r="G18" s="52">
        <f t="shared" si="3"/>
        <v>84.553764869866754</v>
      </c>
      <c r="H18" s="52">
        <f t="shared" si="4"/>
        <v>61.340562491617611</v>
      </c>
      <c r="I18" s="53">
        <f t="shared" si="5"/>
        <v>11.295672638515624</v>
      </c>
      <c r="J18" s="58">
        <v>0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0</v>
      </c>
      <c r="R18" s="91">
        <v>15.57</v>
      </c>
      <c r="S18" s="84">
        <v>0</v>
      </c>
      <c r="T18" s="84">
        <v>0</v>
      </c>
      <c r="U18" s="84">
        <v>0</v>
      </c>
      <c r="V18" s="84">
        <v>0</v>
      </c>
      <c r="W18" s="84">
        <v>45.81</v>
      </c>
      <c r="X18" s="94">
        <f t="shared" si="10"/>
        <v>15.57</v>
      </c>
      <c r="Y18" s="95">
        <f t="shared" si="11"/>
        <v>45.81</v>
      </c>
      <c r="Z18" s="91">
        <v>13.5</v>
      </c>
      <c r="AA18" s="84">
        <v>0</v>
      </c>
      <c r="AB18" s="84">
        <v>99.14</v>
      </c>
      <c r="AC18" s="84">
        <v>0</v>
      </c>
      <c r="AD18" s="96">
        <f t="shared" si="12"/>
        <v>112.64</v>
      </c>
      <c r="AE18" s="52">
        <f t="shared" si="13"/>
        <v>0</v>
      </c>
      <c r="AF18" s="118">
        <v>0.46749973118279564</v>
      </c>
      <c r="AG18" s="117">
        <v>0.1017657258064516</v>
      </c>
      <c r="AH18" s="54">
        <f t="shared" si="6"/>
        <v>10.828172907332828</v>
      </c>
      <c r="AI18" s="63">
        <f t="shared" si="7"/>
        <v>4.3044560407364827</v>
      </c>
      <c r="AJ18" s="64">
        <v>197.19376486986675</v>
      </c>
      <c r="AK18" s="61">
        <v>7.5668675319419449</v>
      </c>
      <c r="AL18" s="66">
        <v>76.910562491617611</v>
      </c>
      <c r="AM18" s="61">
        <v>141.85691070151515</v>
      </c>
      <c r="AS18" s="121"/>
      <c r="BA18" s="42"/>
      <c r="BB18" s="42"/>
    </row>
    <row r="19" spans="1:54" ht="15.75" x14ac:dyDescent="0.25">
      <c r="A19" s="25">
        <v>11</v>
      </c>
      <c r="B19" s="69">
        <v>113.12</v>
      </c>
      <c r="C19" s="51">
        <f t="shared" si="0"/>
        <v>6.1002357978401536</v>
      </c>
      <c r="D19" s="52">
        <f t="shared" si="1"/>
        <v>102.48558432602616</v>
      </c>
      <c r="E19" s="59">
        <f t="shared" si="2"/>
        <v>4.5341798761336989</v>
      </c>
      <c r="F19" s="68">
        <v>157.16</v>
      </c>
      <c r="G19" s="52">
        <f t="shared" si="3"/>
        <v>99.869214511630901</v>
      </c>
      <c r="H19" s="52">
        <f t="shared" si="4"/>
        <v>45.868961348716226</v>
      </c>
      <c r="I19" s="53">
        <f t="shared" si="5"/>
        <v>11.421824139652939</v>
      </c>
      <c r="J19" s="58">
        <v>0</v>
      </c>
      <c r="K19" s="81">
        <v>0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0</v>
      </c>
      <c r="R19" s="91">
        <v>22.62</v>
      </c>
      <c r="S19" s="84">
        <v>0</v>
      </c>
      <c r="T19" s="84">
        <v>0</v>
      </c>
      <c r="U19" s="84">
        <v>0</v>
      </c>
      <c r="V19" s="84">
        <v>0</v>
      </c>
      <c r="W19" s="84">
        <v>45.28</v>
      </c>
      <c r="X19" s="94">
        <f t="shared" si="10"/>
        <v>22.62</v>
      </c>
      <c r="Y19" s="95">
        <f t="shared" si="11"/>
        <v>45.28</v>
      </c>
      <c r="Z19" s="91">
        <v>18</v>
      </c>
      <c r="AA19" s="84">
        <v>0</v>
      </c>
      <c r="AB19" s="84">
        <v>90.94</v>
      </c>
      <c r="AC19" s="84">
        <v>0</v>
      </c>
      <c r="AD19" s="96">
        <f t="shared" si="12"/>
        <v>108.94</v>
      </c>
      <c r="AE19" s="52">
        <f t="shared" si="13"/>
        <v>0</v>
      </c>
      <c r="AF19" s="118">
        <v>0.46749973118279564</v>
      </c>
      <c r="AG19" s="117">
        <v>0.1017657258064516</v>
      </c>
      <c r="AH19" s="54">
        <f t="shared" si="6"/>
        <v>10.954324408470143</v>
      </c>
      <c r="AI19" s="63">
        <f t="shared" si="7"/>
        <v>4.4324141503272472</v>
      </c>
      <c r="AJ19" s="64">
        <v>208.8092145116309</v>
      </c>
      <c r="AK19" s="61">
        <v>6.1002357978401536</v>
      </c>
      <c r="AL19" s="66">
        <v>68.488961348716231</v>
      </c>
      <c r="AM19" s="61">
        <v>147.76558432602616</v>
      </c>
      <c r="AS19" s="121"/>
      <c r="BA19" s="42"/>
      <c r="BB19" s="42"/>
    </row>
    <row r="20" spans="1:54" ht="15.75" x14ac:dyDescent="0.25">
      <c r="A20" s="25">
        <v>12</v>
      </c>
      <c r="B20" s="69">
        <v>110.56</v>
      </c>
      <c r="C20" s="51">
        <f t="shared" si="0"/>
        <v>4.138006618369281</v>
      </c>
      <c r="D20" s="52">
        <f t="shared" si="1"/>
        <v>101.97181227707384</v>
      </c>
      <c r="E20" s="59">
        <f t="shared" si="2"/>
        <v>4.4501811045568971</v>
      </c>
      <c r="F20" s="68">
        <v>152.85</v>
      </c>
      <c r="G20" s="52">
        <f t="shared" si="3"/>
        <v>92.595594067460496</v>
      </c>
      <c r="H20" s="52">
        <f t="shared" si="4"/>
        <v>49.060566287657963</v>
      </c>
      <c r="I20" s="53">
        <f t="shared" si="5"/>
        <v>11.193839644881576</v>
      </c>
      <c r="J20" s="58">
        <v>0</v>
      </c>
      <c r="K20" s="81">
        <v>0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0</v>
      </c>
      <c r="R20" s="91">
        <v>20.3</v>
      </c>
      <c r="S20" s="84">
        <v>0</v>
      </c>
      <c r="T20" s="84">
        <v>0</v>
      </c>
      <c r="U20" s="84">
        <v>0</v>
      </c>
      <c r="V20" s="84">
        <v>0</v>
      </c>
      <c r="W20" s="84">
        <v>44.84</v>
      </c>
      <c r="X20" s="94">
        <f t="shared" si="10"/>
        <v>20.3</v>
      </c>
      <c r="Y20" s="95">
        <f t="shared" si="11"/>
        <v>44.84</v>
      </c>
      <c r="Z20" s="91">
        <v>18</v>
      </c>
      <c r="AA20" s="84">
        <v>0</v>
      </c>
      <c r="AB20" s="84">
        <v>91.57</v>
      </c>
      <c r="AC20" s="84">
        <v>0</v>
      </c>
      <c r="AD20" s="96">
        <f t="shared" si="12"/>
        <v>109.57</v>
      </c>
      <c r="AE20" s="52">
        <f t="shared" si="13"/>
        <v>0</v>
      </c>
      <c r="AF20" s="118">
        <v>0.46749973118279564</v>
      </c>
      <c r="AG20" s="117">
        <v>0.1017657258064516</v>
      </c>
      <c r="AH20" s="54">
        <f t="shared" si="6"/>
        <v>10.72633991369878</v>
      </c>
      <c r="AI20" s="63">
        <f t="shared" si="7"/>
        <v>4.3484153787504454</v>
      </c>
      <c r="AJ20" s="64">
        <v>202.16559406746049</v>
      </c>
      <c r="AK20" s="61">
        <v>4.138006618369281</v>
      </c>
      <c r="AL20" s="66">
        <v>69.36056628765796</v>
      </c>
      <c r="AM20" s="61">
        <v>146.81181227707384</v>
      </c>
      <c r="AS20" s="121"/>
      <c r="BA20" s="42"/>
      <c r="BB20" s="42"/>
    </row>
    <row r="21" spans="1:54" ht="15.75" x14ac:dyDescent="0.25">
      <c r="A21" s="25">
        <v>13</v>
      </c>
      <c r="B21" s="69">
        <v>127.84</v>
      </c>
      <c r="C21" s="51">
        <f t="shared" si="0"/>
        <v>6.4303019180538854</v>
      </c>
      <c r="D21" s="52">
        <f t="shared" si="1"/>
        <v>117.0813151094444</v>
      </c>
      <c r="E21" s="59">
        <f t="shared" si="2"/>
        <v>4.3283829725017213</v>
      </c>
      <c r="F21" s="68">
        <v>155.37</v>
      </c>
      <c r="G21" s="52">
        <f t="shared" si="3"/>
        <v>88.23736385202055</v>
      </c>
      <c r="H21" s="52">
        <f t="shared" si="4"/>
        <v>55.765528346235598</v>
      </c>
      <c r="I21" s="53">
        <f t="shared" si="5"/>
        <v>11.36710780174384</v>
      </c>
      <c r="J21" s="58">
        <v>0</v>
      </c>
      <c r="K21" s="81">
        <v>0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0</v>
      </c>
      <c r="R21" s="91">
        <v>23.23</v>
      </c>
      <c r="S21" s="84">
        <v>0</v>
      </c>
      <c r="T21" s="84">
        <v>0</v>
      </c>
      <c r="U21" s="84">
        <v>23.21</v>
      </c>
      <c r="V21" s="84">
        <v>0</v>
      </c>
      <c r="W21" s="84">
        <v>0</v>
      </c>
      <c r="X21" s="94">
        <f t="shared" si="10"/>
        <v>23.23</v>
      </c>
      <c r="Y21" s="95">
        <f t="shared" si="11"/>
        <v>23.21</v>
      </c>
      <c r="Z21" s="91">
        <v>17.3</v>
      </c>
      <c r="AA21" s="84">
        <v>0</v>
      </c>
      <c r="AB21" s="84">
        <v>91.38</v>
      </c>
      <c r="AC21" s="84">
        <v>0</v>
      </c>
      <c r="AD21" s="96">
        <f t="shared" si="12"/>
        <v>108.67999999999999</v>
      </c>
      <c r="AE21" s="52">
        <f t="shared" si="13"/>
        <v>0</v>
      </c>
      <c r="AF21" s="118">
        <v>0.46749973118279564</v>
      </c>
      <c r="AG21" s="117">
        <v>0.1017657258064516</v>
      </c>
      <c r="AH21" s="54">
        <f t="shared" si="6"/>
        <v>10.899608070561044</v>
      </c>
      <c r="AI21" s="63">
        <f t="shared" si="7"/>
        <v>4.2266172466952696</v>
      </c>
      <c r="AJ21" s="64">
        <v>196.91736385202054</v>
      </c>
      <c r="AK21" s="61">
        <v>6.4303019180538854</v>
      </c>
      <c r="AL21" s="66">
        <v>78.995528346235602</v>
      </c>
      <c r="AM21" s="61">
        <v>140.29131510944441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97.36</v>
      </c>
      <c r="C22" s="51">
        <f t="shared" si="0"/>
        <v>6.5664189664609651</v>
      </c>
      <c r="D22" s="52">
        <f t="shared" si="1"/>
        <v>86.338639999859907</v>
      </c>
      <c r="E22" s="59">
        <f t="shared" si="2"/>
        <v>4.4549410336791269</v>
      </c>
      <c r="F22" s="68">
        <v>168.04</v>
      </c>
      <c r="G22" s="52">
        <f t="shared" si="3"/>
        <v>92.355670880763441</v>
      </c>
      <c r="H22" s="52">
        <f t="shared" si="4"/>
        <v>64.237806620652435</v>
      </c>
      <c r="I22" s="53">
        <f t="shared" si="5"/>
        <v>11.446522498584171</v>
      </c>
      <c r="J22" s="58">
        <v>0</v>
      </c>
      <c r="K22" s="81">
        <v>0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0</v>
      </c>
      <c r="R22" s="91">
        <v>15.940000000000001</v>
      </c>
      <c r="S22" s="84">
        <v>0</v>
      </c>
      <c r="T22" s="84">
        <v>0</v>
      </c>
      <c r="U22" s="84">
        <v>58.21</v>
      </c>
      <c r="V22" s="84">
        <v>0</v>
      </c>
      <c r="W22" s="84">
        <v>0</v>
      </c>
      <c r="X22" s="94">
        <f t="shared" si="10"/>
        <v>15.940000000000001</v>
      </c>
      <c r="Y22" s="95">
        <f t="shared" si="11"/>
        <v>58.21</v>
      </c>
      <c r="Z22" s="91">
        <v>13.8</v>
      </c>
      <c r="AA22" s="84">
        <v>0</v>
      </c>
      <c r="AB22" s="84">
        <v>91.59</v>
      </c>
      <c r="AC22" s="84">
        <v>0</v>
      </c>
      <c r="AD22" s="96">
        <f t="shared" si="12"/>
        <v>105.39</v>
      </c>
      <c r="AE22" s="52">
        <f t="shared" si="13"/>
        <v>0</v>
      </c>
      <c r="AF22" s="118">
        <v>0.46749973118279564</v>
      </c>
      <c r="AG22" s="117">
        <v>0.1017657258064516</v>
      </c>
      <c r="AH22" s="54">
        <f t="shared" si="6"/>
        <v>10.979022767401375</v>
      </c>
      <c r="AI22" s="63">
        <f t="shared" si="7"/>
        <v>4.3531753078726751</v>
      </c>
      <c r="AJ22" s="64">
        <v>197.74567088076344</v>
      </c>
      <c r="AK22" s="61">
        <v>6.5664189664609651</v>
      </c>
      <c r="AL22" s="66">
        <v>80.177806620652433</v>
      </c>
      <c r="AM22" s="61">
        <v>144.54863999985992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102.09</v>
      </c>
      <c r="C23" s="51">
        <f t="shared" si="0"/>
        <v>15.474131196464986</v>
      </c>
      <c r="D23" s="52">
        <f t="shared" si="1"/>
        <v>82.025129728639612</v>
      </c>
      <c r="E23" s="59">
        <f t="shared" si="2"/>
        <v>4.5907390748954313</v>
      </c>
      <c r="F23" s="68">
        <v>166.56</v>
      </c>
      <c r="G23" s="52">
        <f t="shared" si="3"/>
        <v>88.81597242544764</v>
      </c>
      <c r="H23" s="52">
        <f t="shared" si="4"/>
        <v>66.736374769425055</v>
      </c>
      <c r="I23" s="53">
        <f t="shared" si="5"/>
        <v>11.007652805127305</v>
      </c>
      <c r="J23" s="58">
        <v>0</v>
      </c>
      <c r="K23" s="81">
        <v>0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0</v>
      </c>
      <c r="R23" s="91">
        <v>12.370000000000001</v>
      </c>
      <c r="S23" s="84">
        <v>0</v>
      </c>
      <c r="T23" s="84">
        <v>0</v>
      </c>
      <c r="U23" s="84">
        <v>58.33</v>
      </c>
      <c r="V23" s="84">
        <v>0</v>
      </c>
      <c r="W23" s="84">
        <v>0</v>
      </c>
      <c r="X23" s="94">
        <f t="shared" si="10"/>
        <v>12.370000000000001</v>
      </c>
      <c r="Y23" s="95">
        <f t="shared" si="11"/>
        <v>58.33</v>
      </c>
      <c r="Z23" s="91">
        <v>6.6</v>
      </c>
      <c r="AA23" s="84">
        <v>0</v>
      </c>
      <c r="AB23" s="84">
        <v>92.29</v>
      </c>
      <c r="AC23" s="84">
        <v>0</v>
      </c>
      <c r="AD23" s="96">
        <f t="shared" si="12"/>
        <v>98.89</v>
      </c>
      <c r="AE23" s="52">
        <f t="shared" si="13"/>
        <v>0</v>
      </c>
      <c r="AF23" s="118">
        <v>0.46749973118279564</v>
      </c>
      <c r="AG23" s="117">
        <v>0.1017657258064516</v>
      </c>
      <c r="AH23" s="54">
        <f t="shared" si="6"/>
        <v>10.540153073944509</v>
      </c>
      <c r="AI23" s="63">
        <f t="shared" si="7"/>
        <v>4.4889733490889796</v>
      </c>
      <c r="AJ23" s="64">
        <v>187.70597242544764</v>
      </c>
      <c r="AK23" s="61">
        <v>15.474131196464986</v>
      </c>
      <c r="AL23" s="66">
        <v>79.106374769425059</v>
      </c>
      <c r="AM23" s="61">
        <v>140.35512972863961</v>
      </c>
      <c r="AS23" s="121"/>
      <c r="BA23" s="42"/>
      <c r="BB23" s="42"/>
    </row>
    <row r="24" spans="1:54" ht="15.75" x14ac:dyDescent="0.25">
      <c r="A24" s="25">
        <v>16</v>
      </c>
      <c r="B24" s="69">
        <v>111.13999999999999</v>
      </c>
      <c r="C24" s="51">
        <f t="shared" si="0"/>
        <v>16.922072184771931</v>
      </c>
      <c r="D24" s="52">
        <f t="shared" si="1"/>
        <v>89.370992130484922</v>
      </c>
      <c r="E24" s="59">
        <f t="shared" si="2"/>
        <v>4.8469356847431371</v>
      </c>
      <c r="F24" s="68">
        <v>199.34</v>
      </c>
      <c r="G24" s="52">
        <f t="shared" si="3"/>
        <v>112.26869373093095</v>
      </c>
      <c r="H24" s="52">
        <f t="shared" si="4"/>
        <v>75.615284399700641</v>
      </c>
      <c r="I24" s="53">
        <f t="shared" si="5"/>
        <v>11.456021869368454</v>
      </c>
      <c r="J24" s="58">
        <v>0</v>
      </c>
      <c r="K24" s="81">
        <v>0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0</v>
      </c>
      <c r="R24" s="91">
        <v>9.24</v>
      </c>
      <c r="S24" s="84">
        <v>0</v>
      </c>
      <c r="T24" s="84">
        <v>0</v>
      </c>
      <c r="U24" s="84">
        <v>58.43</v>
      </c>
      <c r="V24" s="84">
        <v>0</v>
      </c>
      <c r="W24" s="84">
        <v>0</v>
      </c>
      <c r="X24" s="94">
        <f t="shared" si="10"/>
        <v>9.24</v>
      </c>
      <c r="Y24" s="95">
        <f t="shared" si="11"/>
        <v>58.43</v>
      </c>
      <c r="Z24" s="91">
        <v>2.6</v>
      </c>
      <c r="AA24" s="84">
        <v>0</v>
      </c>
      <c r="AB24" s="84">
        <v>78.44</v>
      </c>
      <c r="AC24" s="84">
        <v>0</v>
      </c>
      <c r="AD24" s="96">
        <f t="shared" si="12"/>
        <v>81.039999999999992</v>
      </c>
      <c r="AE24" s="52">
        <f t="shared" si="13"/>
        <v>0</v>
      </c>
      <c r="AF24" s="118">
        <v>0.46749973118279564</v>
      </c>
      <c r="AG24" s="117">
        <v>0.1017657258064516</v>
      </c>
      <c r="AH24" s="54">
        <f t="shared" si="6"/>
        <v>10.988522138185658</v>
      </c>
      <c r="AI24" s="63">
        <f t="shared" si="7"/>
        <v>4.7451699589366854</v>
      </c>
      <c r="AJ24" s="64">
        <v>193.30869373093094</v>
      </c>
      <c r="AK24" s="61">
        <v>16.922072184771931</v>
      </c>
      <c r="AL24" s="66">
        <v>84.855284399700636</v>
      </c>
      <c r="AM24" s="61">
        <v>147.80099213048493</v>
      </c>
      <c r="AS24" s="121"/>
      <c r="BA24" s="42"/>
      <c r="BB24" s="42"/>
    </row>
    <row r="25" spans="1:54" ht="15.75" x14ac:dyDescent="0.25">
      <c r="A25" s="25">
        <v>17</v>
      </c>
      <c r="B25" s="69">
        <v>107.63</v>
      </c>
      <c r="C25" s="51">
        <f t="shared" si="0"/>
        <v>19.02978330967721</v>
      </c>
      <c r="D25" s="52">
        <f t="shared" si="1"/>
        <v>83.859679643114546</v>
      </c>
      <c r="E25" s="59">
        <f t="shared" si="2"/>
        <v>4.7405370472082282</v>
      </c>
      <c r="F25" s="68">
        <v>204.74</v>
      </c>
      <c r="G25" s="52">
        <f t="shared" si="3"/>
        <v>114.81285159712405</v>
      </c>
      <c r="H25" s="52">
        <f t="shared" si="4"/>
        <v>78.52888269098456</v>
      </c>
      <c r="I25" s="53">
        <f t="shared" si="5"/>
        <v>11.398265711891453</v>
      </c>
      <c r="J25" s="58">
        <v>0</v>
      </c>
      <c r="K25" s="81">
        <v>0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0</v>
      </c>
      <c r="R25" s="91">
        <v>7.92</v>
      </c>
      <c r="S25" s="84">
        <v>0</v>
      </c>
      <c r="T25" s="84">
        <v>0</v>
      </c>
      <c r="U25" s="84">
        <v>58.14</v>
      </c>
      <c r="V25" s="84">
        <v>0</v>
      </c>
      <c r="W25" s="84">
        <v>0</v>
      </c>
      <c r="X25" s="94">
        <f t="shared" si="10"/>
        <v>7.92</v>
      </c>
      <c r="Y25" s="95">
        <f t="shared" si="11"/>
        <v>58.14</v>
      </c>
      <c r="Z25" s="91">
        <v>1.2</v>
      </c>
      <c r="AA25" s="84">
        <v>0</v>
      </c>
      <c r="AB25" s="84">
        <v>74.239999999999995</v>
      </c>
      <c r="AC25" s="84">
        <v>0</v>
      </c>
      <c r="AD25" s="96">
        <f t="shared" si="12"/>
        <v>75.44</v>
      </c>
      <c r="AE25" s="52">
        <f t="shared" si="13"/>
        <v>0</v>
      </c>
      <c r="AF25" s="118">
        <v>0.46749973118279564</v>
      </c>
      <c r="AG25" s="117">
        <v>0.1017657258064516</v>
      </c>
      <c r="AH25" s="54">
        <f t="shared" si="6"/>
        <v>10.930765980708657</v>
      </c>
      <c r="AI25" s="63">
        <f t="shared" si="7"/>
        <v>4.6387713214017765</v>
      </c>
      <c r="AJ25" s="64">
        <v>190.25285159712405</v>
      </c>
      <c r="AK25" s="61">
        <v>19.02978330967721</v>
      </c>
      <c r="AL25" s="66">
        <v>86.448882690984561</v>
      </c>
      <c r="AM25" s="61">
        <v>141.99967964311455</v>
      </c>
      <c r="AS25" s="121"/>
      <c r="BA25" s="42"/>
      <c r="BB25" s="42"/>
    </row>
    <row r="26" spans="1:54" ht="15.75" x14ac:dyDescent="0.25">
      <c r="A26" s="25">
        <v>18</v>
      </c>
      <c r="B26" s="69">
        <v>108.05000000000001</v>
      </c>
      <c r="C26" s="51">
        <f t="shared" si="0"/>
        <v>19.7778059731579</v>
      </c>
      <c r="D26" s="52">
        <f t="shared" si="1"/>
        <v>83.515417191616919</v>
      </c>
      <c r="E26" s="59">
        <f t="shared" si="2"/>
        <v>4.7567768352252031</v>
      </c>
      <c r="F26" s="68">
        <v>207.09</v>
      </c>
      <c r="G26" s="52">
        <f t="shared" si="3"/>
        <v>111.31753700283508</v>
      </c>
      <c r="H26" s="52">
        <f t="shared" si="4"/>
        <v>84.184589750284715</v>
      </c>
      <c r="I26" s="53">
        <f t="shared" si="5"/>
        <v>11.587873246880248</v>
      </c>
      <c r="J26" s="58">
        <v>0</v>
      </c>
      <c r="K26" s="81">
        <v>0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58.3</v>
      </c>
      <c r="V26" s="84">
        <v>0</v>
      </c>
      <c r="W26" s="84">
        <v>0</v>
      </c>
      <c r="X26" s="94">
        <f t="shared" si="10"/>
        <v>0</v>
      </c>
      <c r="Y26" s="95">
        <f t="shared" si="11"/>
        <v>58.3</v>
      </c>
      <c r="Z26" s="91">
        <v>0</v>
      </c>
      <c r="AA26" s="84">
        <v>0</v>
      </c>
      <c r="AB26" s="84">
        <v>86</v>
      </c>
      <c r="AC26" s="84">
        <v>0</v>
      </c>
      <c r="AD26" s="96">
        <f t="shared" si="12"/>
        <v>86</v>
      </c>
      <c r="AE26" s="52">
        <f t="shared" si="13"/>
        <v>0</v>
      </c>
      <c r="AF26" s="118">
        <v>0.46749973118279564</v>
      </c>
      <c r="AG26" s="117">
        <v>0.1017657258064516</v>
      </c>
      <c r="AH26" s="54">
        <f t="shared" si="6"/>
        <v>11.120373515697452</v>
      </c>
      <c r="AI26" s="63">
        <f t="shared" si="7"/>
        <v>4.6550111094187514</v>
      </c>
      <c r="AJ26" s="64">
        <v>197.31753700283508</v>
      </c>
      <c r="AK26" s="61">
        <v>19.7778059731579</v>
      </c>
      <c r="AL26" s="128">
        <v>84.184589750284715</v>
      </c>
      <c r="AM26" s="61">
        <v>141.81541719161692</v>
      </c>
      <c r="AS26" s="121"/>
      <c r="BA26" s="42"/>
      <c r="BB26" s="42"/>
    </row>
    <row r="27" spans="1:54" ht="15.75" x14ac:dyDescent="0.25">
      <c r="A27" s="25">
        <v>19</v>
      </c>
      <c r="B27" s="69">
        <v>132.76</v>
      </c>
      <c r="C27" s="51">
        <f t="shared" si="0"/>
        <v>27.444291025176643</v>
      </c>
      <c r="D27" s="52">
        <f t="shared" si="1"/>
        <v>99.894499702808531</v>
      </c>
      <c r="E27" s="59">
        <f t="shared" si="2"/>
        <v>5.4212092720148135</v>
      </c>
      <c r="F27" s="68">
        <v>246.43</v>
      </c>
      <c r="G27" s="52">
        <f t="shared" si="3"/>
        <v>139.67529043883434</v>
      </c>
      <c r="H27" s="52">
        <f t="shared" si="4"/>
        <v>93.529888518591846</v>
      </c>
      <c r="I27" s="53">
        <f t="shared" si="5"/>
        <v>13.22482104257382</v>
      </c>
      <c r="J27" s="58">
        <v>0</v>
      </c>
      <c r="K27" s="81">
        <v>0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57.32</v>
      </c>
      <c r="V27" s="84">
        <v>0</v>
      </c>
      <c r="W27" s="84">
        <v>0</v>
      </c>
      <c r="X27" s="94">
        <f t="shared" si="10"/>
        <v>0</v>
      </c>
      <c r="Y27" s="95">
        <f t="shared" si="11"/>
        <v>57.32</v>
      </c>
      <c r="Z27" s="91">
        <v>0</v>
      </c>
      <c r="AA27" s="84">
        <v>0</v>
      </c>
      <c r="AB27" s="84">
        <v>89.74</v>
      </c>
      <c r="AC27" s="84">
        <v>0</v>
      </c>
      <c r="AD27" s="96">
        <f t="shared" si="12"/>
        <v>89.74</v>
      </c>
      <c r="AE27" s="52">
        <f t="shared" si="13"/>
        <v>0</v>
      </c>
      <c r="AF27" s="118">
        <v>0.46749973118279564</v>
      </c>
      <c r="AG27" s="117">
        <v>0.1017657258064516</v>
      </c>
      <c r="AH27" s="54">
        <f t="shared" si="6"/>
        <v>12.757321311391024</v>
      </c>
      <c r="AI27" s="63">
        <f t="shared" si="7"/>
        <v>5.3194435462083618</v>
      </c>
      <c r="AJ27" s="64">
        <v>229.41529043883435</v>
      </c>
      <c r="AK27" s="61">
        <v>27.444291025176643</v>
      </c>
      <c r="AL27" s="128">
        <v>93.529888518591846</v>
      </c>
      <c r="AM27" s="61">
        <v>157.21449970280852</v>
      </c>
      <c r="AS27" s="121"/>
      <c r="BA27" s="42"/>
      <c r="BB27" s="42"/>
    </row>
    <row r="28" spans="1:54" ht="15.75" x14ac:dyDescent="0.25">
      <c r="A28" s="25">
        <v>20</v>
      </c>
      <c r="B28" s="69">
        <v>130.36000000000001</v>
      </c>
      <c r="C28" s="51">
        <f t="shared" si="0"/>
        <v>26.045217524515145</v>
      </c>
      <c r="D28" s="52">
        <f t="shared" si="1"/>
        <v>98.947612659652151</v>
      </c>
      <c r="E28" s="59">
        <f t="shared" si="2"/>
        <v>5.3671698158327175</v>
      </c>
      <c r="F28" s="68">
        <v>243.94</v>
      </c>
      <c r="G28" s="52">
        <f t="shared" si="3"/>
        <v>138.83797577221102</v>
      </c>
      <c r="H28" s="52">
        <f t="shared" si="4"/>
        <v>91.906081764108762</v>
      </c>
      <c r="I28" s="53">
        <f t="shared" si="5"/>
        <v>13.195942463680195</v>
      </c>
      <c r="J28" s="58">
        <v>0</v>
      </c>
      <c r="K28" s="81">
        <v>0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57.79</v>
      </c>
      <c r="V28" s="84">
        <v>0</v>
      </c>
      <c r="W28" s="84">
        <v>0</v>
      </c>
      <c r="X28" s="94">
        <f t="shared" si="10"/>
        <v>0</v>
      </c>
      <c r="Y28" s="95">
        <f t="shared" si="11"/>
        <v>57.79</v>
      </c>
      <c r="Z28" s="91">
        <v>0</v>
      </c>
      <c r="AA28" s="84">
        <v>0</v>
      </c>
      <c r="AB28" s="84">
        <v>91.47</v>
      </c>
      <c r="AC28" s="84">
        <v>0</v>
      </c>
      <c r="AD28" s="96">
        <f t="shared" si="12"/>
        <v>91.47</v>
      </c>
      <c r="AE28" s="52">
        <f t="shared" si="13"/>
        <v>0</v>
      </c>
      <c r="AF28" s="118">
        <v>0.46749973118279564</v>
      </c>
      <c r="AG28" s="117">
        <v>0.1017657258064516</v>
      </c>
      <c r="AH28" s="54">
        <f t="shared" si="6"/>
        <v>12.728442732497399</v>
      </c>
      <c r="AI28" s="63">
        <f t="shared" si="7"/>
        <v>5.2654040900262657</v>
      </c>
      <c r="AJ28" s="64">
        <v>230.30797577221102</v>
      </c>
      <c r="AK28" s="61">
        <v>26.045217524515145</v>
      </c>
      <c r="AL28" s="128">
        <v>91.906081764108762</v>
      </c>
      <c r="AM28" s="61">
        <v>156.73761265965214</v>
      </c>
      <c r="AS28" s="121"/>
      <c r="BA28" s="42"/>
      <c r="BB28" s="42"/>
    </row>
    <row r="29" spans="1:54" ht="15.75" x14ac:dyDescent="0.25">
      <c r="A29" s="25">
        <v>21</v>
      </c>
      <c r="B29" s="69">
        <v>131.88999999999999</v>
      </c>
      <c r="C29" s="51">
        <f t="shared" si="0"/>
        <v>23.509770494835124</v>
      </c>
      <c r="D29" s="52">
        <f t="shared" si="1"/>
        <v>102.97134011014543</v>
      </c>
      <c r="E29" s="59">
        <f t="shared" si="2"/>
        <v>5.4088893950194361</v>
      </c>
      <c r="F29" s="68">
        <v>254.41</v>
      </c>
      <c r="G29" s="52">
        <f t="shared" si="3"/>
        <v>147.29222206261366</v>
      </c>
      <c r="H29" s="52">
        <f t="shared" si="4"/>
        <v>93.552493176417016</v>
      </c>
      <c r="I29" s="53">
        <f t="shared" si="5"/>
        <v>13.565284760969361</v>
      </c>
      <c r="J29" s="58">
        <v>0</v>
      </c>
      <c r="K29" s="81">
        <v>0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57.75</v>
      </c>
      <c r="V29" s="84">
        <v>0</v>
      </c>
      <c r="W29" s="84">
        <v>0</v>
      </c>
      <c r="X29" s="94">
        <f t="shared" si="10"/>
        <v>0</v>
      </c>
      <c r="Y29" s="95">
        <f t="shared" si="11"/>
        <v>57.75</v>
      </c>
      <c r="Z29" s="91">
        <v>0</v>
      </c>
      <c r="AA29" s="84">
        <v>0</v>
      </c>
      <c r="AB29" s="84">
        <v>90.72</v>
      </c>
      <c r="AC29" s="84">
        <v>0</v>
      </c>
      <c r="AD29" s="96">
        <f t="shared" si="12"/>
        <v>90.72</v>
      </c>
      <c r="AE29" s="52">
        <f t="shared" si="13"/>
        <v>0</v>
      </c>
      <c r="AF29" s="118">
        <v>0.46749973118279564</v>
      </c>
      <c r="AG29" s="117">
        <v>0.1017657258064516</v>
      </c>
      <c r="AH29" s="54">
        <f t="shared" si="6"/>
        <v>13.097785029786564</v>
      </c>
      <c r="AI29" s="63">
        <f t="shared" si="7"/>
        <v>5.3071236692129844</v>
      </c>
      <c r="AJ29" s="64">
        <v>238.01222206261366</v>
      </c>
      <c r="AK29" s="61">
        <v>23.509770494835124</v>
      </c>
      <c r="AL29" s="128">
        <v>93.552493176417016</v>
      </c>
      <c r="AM29" s="61">
        <v>160.72134011014543</v>
      </c>
      <c r="AO29" s="49"/>
      <c r="AP29" s="49"/>
      <c r="AQ29" s="49"/>
      <c r="AR29" s="42"/>
      <c r="AS29" s="133"/>
      <c r="BA29" s="42"/>
      <c r="BB29" s="42"/>
    </row>
    <row r="30" spans="1:54" ht="15.75" x14ac:dyDescent="0.25">
      <c r="A30" s="25">
        <v>22</v>
      </c>
      <c r="B30" s="69">
        <v>135.32</v>
      </c>
      <c r="C30" s="51">
        <f t="shared" si="0"/>
        <v>23.704289869614549</v>
      </c>
      <c r="D30" s="52">
        <f t="shared" si="1"/>
        <v>106.11190166856969</v>
      </c>
      <c r="E30" s="59">
        <f t="shared" si="2"/>
        <v>5.5038084618157725</v>
      </c>
      <c r="F30" s="68">
        <v>248.68</v>
      </c>
      <c r="G30" s="52">
        <f t="shared" si="3"/>
        <v>145.34894574095381</v>
      </c>
      <c r="H30" s="52">
        <f t="shared" si="4"/>
        <v>89.94816088255169</v>
      </c>
      <c r="I30" s="53">
        <f t="shared" si="5"/>
        <v>13.38289337649452</v>
      </c>
      <c r="J30" s="58">
        <v>0</v>
      </c>
      <c r="K30" s="81">
        <v>0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0</v>
      </c>
      <c r="R30" s="91">
        <v>0</v>
      </c>
      <c r="S30" s="84"/>
      <c r="T30" s="84">
        <v>0</v>
      </c>
      <c r="U30" s="84">
        <v>57.71</v>
      </c>
      <c r="V30" s="84">
        <v>0</v>
      </c>
      <c r="W30" s="84">
        <v>0</v>
      </c>
      <c r="X30" s="94">
        <f t="shared" si="10"/>
        <v>0</v>
      </c>
      <c r="Y30" s="95">
        <f t="shared" si="11"/>
        <v>57.71</v>
      </c>
      <c r="Z30" s="91">
        <v>0</v>
      </c>
      <c r="AA30" s="84">
        <v>0</v>
      </c>
      <c r="AB30" s="84">
        <v>91.65</v>
      </c>
      <c r="AC30" s="84">
        <v>0</v>
      </c>
      <c r="AD30" s="96">
        <f t="shared" si="12"/>
        <v>91.65</v>
      </c>
      <c r="AE30" s="52">
        <f t="shared" si="13"/>
        <v>0</v>
      </c>
      <c r="AF30" s="118">
        <v>0.46749973118279564</v>
      </c>
      <c r="AG30" s="117">
        <v>0.1017657258064516</v>
      </c>
      <c r="AH30" s="54">
        <f t="shared" si="6"/>
        <v>12.915393645311724</v>
      </c>
      <c r="AI30" s="63">
        <f t="shared" si="7"/>
        <v>5.4020427360093208</v>
      </c>
      <c r="AJ30" s="64">
        <v>236.99894574095381</v>
      </c>
      <c r="AK30" s="61">
        <v>23.704289869614549</v>
      </c>
      <c r="AL30" s="128">
        <v>89.94816088255169</v>
      </c>
      <c r="AM30" s="61">
        <v>163.82190166856969</v>
      </c>
      <c r="AO30" s="49"/>
      <c r="AP30" s="49"/>
      <c r="AQ30" s="49"/>
      <c r="AR30" s="42"/>
      <c r="AS30" s="133"/>
      <c r="BA30" s="42"/>
      <c r="BB30" s="42"/>
    </row>
    <row r="31" spans="1:54" ht="15.75" x14ac:dyDescent="0.25">
      <c r="A31" s="25">
        <v>23</v>
      </c>
      <c r="B31" s="69">
        <v>123.32</v>
      </c>
      <c r="C31" s="51">
        <f t="shared" si="0"/>
        <v>8.0047850012170016</v>
      </c>
      <c r="D31" s="52">
        <f t="shared" si="1"/>
        <v>110.13620319912276</v>
      </c>
      <c r="E31" s="59">
        <f t="shared" si="2"/>
        <v>5.179011799660266</v>
      </c>
      <c r="F31" s="68">
        <v>192.66</v>
      </c>
      <c r="G31" s="52">
        <f t="shared" si="3"/>
        <v>96.103431836225354</v>
      </c>
      <c r="H31" s="52">
        <f t="shared" si="4"/>
        <v>85.237717101617164</v>
      </c>
      <c r="I31" s="53">
        <f t="shared" si="5"/>
        <v>11.31885106215749</v>
      </c>
      <c r="J31" s="58">
        <v>0</v>
      </c>
      <c r="K31" s="81">
        <v>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58.11</v>
      </c>
      <c r="V31" s="84">
        <v>0</v>
      </c>
      <c r="W31" s="84">
        <v>0</v>
      </c>
      <c r="X31" s="94">
        <f t="shared" si="10"/>
        <v>0</v>
      </c>
      <c r="Y31" s="95">
        <f t="shared" si="11"/>
        <v>58.11</v>
      </c>
      <c r="Z31" s="91">
        <v>0</v>
      </c>
      <c r="AA31" s="84">
        <v>0</v>
      </c>
      <c r="AB31" s="84">
        <v>93.35</v>
      </c>
      <c r="AC31" s="84">
        <v>0</v>
      </c>
      <c r="AD31" s="96">
        <f t="shared" si="12"/>
        <v>93.35</v>
      </c>
      <c r="AE31" s="52">
        <f t="shared" si="13"/>
        <v>0</v>
      </c>
      <c r="AF31" s="118">
        <v>0.46749973118279564</v>
      </c>
      <c r="AG31" s="117">
        <v>0.1017657258064516</v>
      </c>
      <c r="AH31" s="54">
        <f t="shared" si="6"/>
        <v>10.851351330974694</v>
      </c>
      <c r="AI31" s="63">
        <f t="shared" si="7"/>
        <v>5.0772460738538143</v>
      </c>
      <c r="AJ31" s="64">
        <v>189.45343183622535</v>
      </c>
      <c r="AK31" s="61">
        <v>8.0047850012170016</v>
      </c>
      <c r="AL31" s="128">
        <v>85.237717101617164</v>
      </c>
      <c r="AM31" s="61">
        <v>168.24620319912276</v>
      </c>
      <c r="AS31" s="121"/>
      <c r="BA31" s="42"/>
      <c r="BB31" s="42"/>
    </row>
    <row r="32" spans="1:54" ht="16.5" thickBot="1" x14ac:dyDescent="0.3">
      <c r="A32" s="26">
        <v>24</v>
      </c>
      <c r="B32" s="70">
        <v>108.09</v>
      </c>
      <c r="C32" s="55">
        <f t="shared" si="0"/>
        <v>2.2633740866366625</v>
      </c>
      <c r="D32" s="52">
        <f t="shared" si="1"/>
        <v>101.06844909634327</v>
      </c>
      <c r="E32" s="59">
        <f t="shared" si="2"/>
        <v>4.7581768170200647</v>
      </c>
      <c r="F32" s="71">
        <v>171.75</v>
      </c>
      <c r="G32" s="56">
        <f t="shared" si="3"/>
        <v>75.912571586867642</v>
      </c>
      <c r="H32" s="52">
        <f t="shared" si="4"/>
        <v>85.31309917041483</v>
      </c>
      <c r="I32" s="53">
        <f t="shared" si="5"/>
        <v>10.524329242717569</v>
      </c>
      <c r="J32" s="58">
        <v>0</v>
      </c>
      <c r="K32" s="81">
        <v>0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58.31</v>
      </c>
      <c r="V32" s="84">
        <v>0</v>
      </c>
      <c r="W32" s="84">
        <v>0</v>
      </c>
      <c r="X32" s="94">
        <f t="shared" si="10"/>
        <v>0</v>
      </c>
      <c r="Y32" s="95">
        <f t="shared" si="11"/>
        <v>58.31</v>
      </c>
      <c r="Z32" s="92">
        <v>0</v>
      </c>
      <c r="AA32" s="93">
        <v>0</v>
      </c>
      <c r="AB32" s="93">
        <v>93.35</v>
      </c>
      <c r="AC32" s="93">
        <v>0</v>
      </c>
      <c r="AD32" s="96">
        <f t="shared" si="12"/>
        <v>93.35</v>
      </c>
      <c r="AE32" s="52">
        <f t="shared" si="13"/>
        <v>0</v>
      </c>
      <c r="AF32" s="118">
        <v>0.46749973118279564</v>
      </c>
      <c r="AG32" s="117">
        <v>0.1017657258064516</v>
      </c>
      <c r="AH32" s="54">
        <f t="shared" si="6"/>
        <v>10.056829511534772</v>
      </c>
      <c r="AI32" s="63">
        <f t="shared" si="7"/>
        <v>4.656411091213613</v>
      </c>
      <c r="AJ32" s="65">
        <v>169.26257158686764</v>
      </c>
      <c r="AK32" s="62">
        <v>2.2633740866366625</v>
      </c>
      <c r="AL32" s="129">
        <v>85.31309917041483</v>
      </c>
      <c r="AM32" s="62">
        <v>159.37844909634327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135.32</v>
      </c>
      <c r="C33" s="40">
        <f t="shared" ref="C33:AE33" si="14">MAX(C9:C32)</f>
        <v>27.444291025176643</v>
      </c>
      <c r="D33" s="40">
        <f t="shared" si="14"/>
        <v>117.0813151094444</v>
      </c>
      <c r="E33" s="40">
        <f t="shared" si="14"/>
        <v>5.5038084618157725</v>
      </c>
      <c r="F33" s="40">
        <f t="shared" si="14"/>
        <v>254.41</v>
      </c>
      <c r="G33" s="40">
        <f t="shared" si="14"/>
        <v>147.29222206261366</v>
      </c>
      <c r="H33" s="40">
        <f t="shared" si="14"/>
        <v>93.552493176417016</v>
      </c>
      <c r="I33" s="40">
        <f t="shared" si="14"/>
        <v>13.565284760969361</v>
      </c>
      <c r="J33" s="40">
        <f t="shared" si="14"/>
        <v>0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0</v>
      </c>
      <c r="R33" s="40">
        <f t="shared" si="14"/>
        <v>23.23</v>
      </c>
      <c r="S33" s="40">
        <f t="shared" si="14"/>
        <v>0</v>
      </c>
      <c r="T33" s="40">
        <f t="shared" si="14"/>
        <v>0</v>
      </c>
      <c r="U33" s="40">
        <f t="shared" si="14"/>
        <v>58.43</v>
      </c>
      <c r="V33" s="40">
        <f t="shared" si="14"/>
        <v>0</v>
      </c>
      <c r="W33" s="40">
        <f t="shared" si="14"/>
        <v>46.86</v>
      </c>
      <c r="X33" s="40">
        <f t="shared" si="14"/>
        <v>23.23</v>
      </c>
      <c r="Y33" s="40">
        <f t="shared" si="14"/>
        <v>59.68</v>
      </c>
      <c r="Z33" s="40">
        <f t="shared" si="14"/>
        <v>18</v>
      </c>
      <c r="AA33" s="40">
        <f t="shared" si="14"/>
        <v>0</v>
      </c>
      <c r="AB33" s="40">
        <f t="shared" si="14"/>
        <v>99.14</v>
      </c>
      <c r="AC33" s="40">
        <f t="shared" si="14"/>
        <v>0</v>
      </c>
      <c r="AD33" s="40">
        <f t="shared" si="14"/>
        <v>112.64</v>
      </c>
      <c r="AE33" s="40">
        <f t="shared" si="14"/>
        <v>0</v>
      </c>
      <c r="AF33" s="40">
        <f t="shared" ref="AF33:AM33" si="15">MAX(AF9:AF32)</f>
        <v>0.46749973118279564</v>
      </c>
      <c r="AG33" s="40">
        <f t="shared" si="15"/>
        <v>0.1017657258064516</v>
      </c>
      <c r="AH33" s="40">
        <f t="shared" si="15"/>
        <v>13.097785029786564</v>
      </c>
      <c r="AI33" s="40">
        <f t="shared" si="15"/>
        <v>5.4020427360093208</v>
      </c>
      <c r="AJ33" s="40">
        <f t="shared" si="15"/>
        <v>238.01222206261366</v>
      </c>
      <c r="AK33" s="40">
        <f t="shared" si="15"/>
        <v>27.444291025176643</v>
      </c>
      <c r="AL33" s="40">
        <f t="shared" si="15"/>
        <v>93.552493176417016</v>
      </c>
      <c r="AM33" s="130">
        <f t="shared" si="15"/>
        <v>168.24620319912276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116.70285714285717</v>
      </c>
      <c r="C34" s="41">
        <f t="shared" ref="C34:AE34" si="16">AVERAGE(C9:C33,C9:C32)</f>
        <v>15.28851424098783</v>
      </c>
      <c r="D34" s="41">
        <f t="shared" si="16"/>
        <v>96.891907116163921</v>
      </c>
      <c r="E34" s="41">
        <f t="shared" si="16"/>
        <v>4.8226279203265383</v>
      </c>
      <c r="F34" s="41">
        <f t="shared" si="16"/>
        <v>193.24755102040814</v>
      </c>
      <c r="G34" s="41">
        <f t="shared" si="16"/>
        <v>106.19641235215008</v>
      </c>
      <c r="H34" s="41">
        <f t="shared" si="16"/>
        <v>75.531516394795887</v>
      </c>
      <c r="I34" s="41">
        <f t="shared" si="16"/>
        <v>11.519622273462216</v>
      </c>
      <c r="J34" s="41">
        <f t="shared" si="16"/>
        <v>0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0</v>
      </c>
      <c r="R34" s="41">
        <f t="shared" si="16"/>
        <v>6.6389795918367351</v>
      </c>
      <c r="S34" s="41">
        <f t="shared" si="16"/>
        <v>0</v>
      </c>
      <c r="T34" s="41">
        <f t="shared" si="16"/>
        <v>0</v>
      </c>
      <c r="U34" s="41">
        <f t="shared" si="16"/>
        <v>29.447551020408156</v>
      </c>
      <c r="V34" s="41">
        <f t="shared" si="16"/>
        <v>0</v>
      </c>
      <c r="W34" s="41">
        <f t="shared" si="16"/>
        <v>23.522448979591836</v>
      </c>
      <c r="X34" s="41">
        <f t="shared" si="16"/>
        <v>6.6389795918367351</v>
      </c>
      <c r="Y34" s="41">
        <f t="shared" si="16"/>
        <v>52.039183673469388</v>
      </c>
      <c r="Z34" s="41">
        <f>AVERAGE(Z9:Z33,Z9:Z32)</f>
        <v>5.1959183673469385</v>
      </c>
      <c r="AA34" s="41">
        <f>AVERAGE(AA9:AA33,AA9:AA32)</f>
        <v>0</v>
      </c>
      <c r="AB34" s="41">
        <f>AVERAGE(AB9:AB33,AB9:AB32)</f>
        <v>87.224489795918345</v>
      </c>
      <c r="AC34" s="41">
        <f t="shared" si="16"/>
        <v>0</v>
      </c>
      <c r="AD34" s="41">
        <f t="shared" si="16"/>
        <v>92.328571428571436</v>
      </c>
      <c r="AE34" s="41">
        <f t="shared" si="16"/>
        <v>0</v>
      </c>
      <c r="AF34" s="41">
        <f t="shared" ref="AF34:AM34" si="17">AVERAGE(AF9:AF33,AF9:AF32)</f>
        <v>0.46749973118279542</v>
      </c>
      <c r="AG34" s="41">
        <f t="shared" si="17"/>
        <v>0.10176572580645167</v>
      </c>
      <c r="AH34" s="41">
        <f t="shared" si="17"/>
        <v>11.052122542279426</v>
      </c>
      <c r="AI34" s="41">
        <f t="shared" si="17"/>
        <v>4.7208621945200919</v>
      </c>
      <c r="AJ34" s="41">
        <f t="shared" si="17"/>
        <v>198.077636841946</v>
      </c>
      <c r="AK34" s="41">
        <f t="shared" si="17"/>
        <v>15.28851424098783</v>
      </c>
      <c r="AL34" s="41">
        <f t="shared" si="17"/>
        <v>81.696414353979577</v>
      </c>
      <c r="AM34" s="131">
        <f t="shared" si="17"/>
        <v>148.75731299554513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1" t="s">
        <v>15</v>
      </c>
      <c r="B36" s="212"/>
      <c r="C36" s="212"/>
      <c r="D36" s="212"/>
      <c r="E36" s="212"/>
      <c r="F36" s="213"/>
      <c r="G36" s="114"/>
      <c r="H36" s="202" t="s">
        <v>95</v>
      </c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4"/>
      <c r="W36" s="202" t="s">
        <v>96</v>
      </c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4"/>
      <c r="AL36" s="202" t="s">
        <v>97</v>
      </c>
      <c r="AM36" s="203"/>
      <c r="AN36" s="203"/>
      <c r="AO36" s="203"/>
      <c r="AP36" s="203"/>
      <c r="AQ36" s="203"/>
      <c r="AR36" s="203"/>
      <c r="AS36" s="204"/>
    </row>
    <row r="37" spans="1:45" ht="23.25" customHeight="1" x14ac:dyDescent="0.25">
      <c r="A37" s="200" t="s">
        <v>94</v>
      </c>
      <c r="B37" s="201"/>
      <c r="C37" s="201"/>
      <c r="D37" s="200" t="s">
        <v>101</v>
      </c>
      <c r="E37" s="201"/>
      <c r="F37" s="205"/>
      <c r="G37" s="115"/>
      <c r="H37" s="197" t="s">
        <v>19</v>
      </c>
      <c r="I37" s="198"/>
      <c r="J37" s="198"/>
      <c r="K37" s="198"/>
      <c r="L37" s="199"/>
      <c r="M37" s="214" t="s">
        <v>17</v>
      </c>
      <c r="N37" s="198"/>
      <c r="O37" s="198"/>
      <c r="P37" s="198"/>
      <c r="Q37" s="199"/>
      <c r="R37" s="214" t="s">
        <v>18</v>
      </c>
      <c r="S37" s="198"/>
      <c r="T37" s="198"/>
      <c r="U37" s="198"/>
      <c r="V37" s="215"/>
      <c r="W37" s="197" t="s">
        <v>98</v>
      </c>
      <c r="X37" s="198"/>
      <c r="Y37" s="198"/>
      <c r="Z37" s="198"/>
      <c r="AA37" s="199"/>
      <c r="AB37" s="214" t="s">
        <v>16</v>
      </c>
      <c r="AC37" s="198"/>
      <c r="AD37" s="198"/>
      <c r="AE37" s="198"/>
      <c r="AF37" s="199"/>
      <c r="AG37" s="214" t="s">
        <v>74</v>
      </c>
      <c r="AH37" s="198"/>
      <c r="AI37" s="198"/>
      <c r="AJ37" s="198"/>
      <c r="AK37" s="215"/>
      <c r="AL37" s="197" t="s">
        <v>93</v>
      </c>
      <c r="AM37" s="198"/>
      <c r="AN37" s="198"/>
      <c r="AO37" s="199"/>
      <c r="AP37" s="214" t="s">
        <v>99</v>
      </c>
      <c r="AQ37" s="198"/>
      <c r="AR37" s="198"/>
      <c r="AS37" s="21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5">
        <f>'[1]15 AVR 2023'!$G$14</f>
        <v>0</v>
      </c>
      <c r="K38" s="134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5">
        <f>'[1]15 AVR 2023'!$G$29</f>
        <v>155.66999999999999</v>
      </c>
      <c r="Z38" s="134"/>
      <c r="AA38" s="8" t="s">
        <v>21</v>
      </c>
      <c r="AB38" s="5" t="s">
        <v>23</v>
      </c>
      <c r="AC38" s="30"/>
      <c r="AD38" s="135">
        <f>'[1]15 AVR 2023'!$G$22</f>
        <v>697.3</v>
      </c>
      <c r="AE38" s="134"/>
      <c r="AF38" s="7" t="s">
        <v>21</v>
      </c>
      <c r="AG38" s="5" t="s">
        <v>24</v>
      </c>
      <c r="AH38" s="6"/>
      <c r="AI38" s="135">
        <f>'[1]15 AVR 2023'!$K$22</f>
        <v>579.92399999999998</v>
      </c>
      <c r="AJ38" s="134"/>
      <c r="AK38" s="100" t="s">
        <v>21</v>
      </c>
      <c r="AL38" s="99" t="s">
        <v>24</v>
      </c>
      <c r="AM38" s="134">
        <f>'[1]15 AVR 2023'!$K$29</f>
        <v>104.8689</v>
      </c>
      <c r="AN38" s="136"/>
      <c r="AO38" s="8" t="s">
        <v>21</v>
      </c>
      <c r="AP38" s="5" t="s">
        <v>24</v>
      </c>
      <c r="AQ38" s="134">
        <f>'[1]15 AVR 2023'!$K$14</f>
        <v>2083.3000000000002</v>
      </c>
      <c r="AR38" s="134"/>
      <c r="AS38" s="110" t="s">
        <v>21</v>
      </c>
    </row>
    <row r="39" spans="1:45" ht="15.75" thickBot="1" x14ac:dyDescent="0.3">
      <c r="A39" s="9" t="s">
        <v>22</v>
      </c>
      <c r="B39" s="10">
        <f>'[1]15 AVR 2023'!$B$37</f>
        <v>1589</v>
      </c>
      <c r="C39" s="11" t="s">
        <v>21</v>
      </c>
      <c r="D39" s="9" t="s">
        <v>71</v>
      </c>
      <c r="E39" s="10">
        <f>'[1]15 AVR 2023'!$B$61</f>
        <v>2863</v>
      </c>
      <c r="F39" s="12" t="s">
        <v>21</v>
      </c>
      <c r="G39" s="98"/>
      <c r="H39" s="101" t="s">
        <v>25</v>
      </c>
      <c r="I39" s="102"/>
      <c r="J39" s="103">
        <f>'[1]15 AVR 2023'!$G$15</f>
        <v>0</v>
      </c>
      <c r="K39" s="104" t="s">
        <v>62</v>
      </c>
      <c r="L39" s="105">
        <f>'[1]15 AVR 2023'!$H$15</f>
        <v>104.041666666675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f>'[1]15 AVR 2023'!$G$30</f>
        <v>23.23</v>
      </c>
      <c r="Z39" s="102" t="s">
        <v>62</v>
      </c>
      <c r="AA39" s="108">
        <f>'[1]15 AVR 2023'!$H$30</f>
        <v>104.541666666675</v>
      </c>
      <c r="AB39" s="106" t="s">
        <v>25</v>
      </c>
      <c r="AC39" s="109"/>
      <c r="AD39" s="103">
        <f>'[1]15 AVR 2023'!$G$23</f>
        <v>60.93</v>
      </c>
      <c r="AE39" s="104" t="s">
        <v>72</v>
      </c>
      <c r="AF39" s="108">
        <f>'[1]15 AVR 2023'!$H$23</f>
        <v>0.92083333333333339</v>
      </c>
      <c r="AG39" s="106" t="s">
        <v>25</v>
      </c>
      <c r="AH39" s="102"/>
      <c r="AI39" s="103">
        <f>'[1]15 AVR 2023'!$K$23</f>
        <v>46.86</v>
      </c>
      <c r="AJ39" s="102" t="s">
        <v>77</v>
      </c>
      <c r="AK39" s="107">
        <f>'[1]15 AVR 2023'!$L$23</f>
        <v>104.208333333342</v>
      </c>
      <c r="AL39" s="101" t="s">
        <v>25</v>
      </c>
      <c r="AM39" s="102">
        <f>'[1]15 AVR 2023'!$K$30</f>
        <v>18</v>
      </c>
      <c r="AN39" s="103" t="s">
        <v>77</v>
      </c>
      <c r="AO39" s="111">
        <f>'[1]15 AVR 2023'!$L$30</f>
        <v>104.458333333342</v>
      </c>
      <c r="AP39" s="106" t="s">
        <v>25</v>
      </c>
      <c r="AQ39" s="102">
        <f>'[1]15 AVR 2023'!$K$15</f>
        <v>99.14</v>
      </c>
      <c r="AR39" s="104"/>
      <c r="AS39" s="107">
        <f>'[1]15 AVR 2023'!$L$15</f>
        <v>104.416666666675</v>
      </c>
    </row>
    <row r="40" spans="1:45" ht="16.5" thickTop="1" thickBot="1" x14ac:dyDescent="0.3">
      <c r="AK40">
        <v>14.250000000001</v>
      </c>
      <c r="AM40" s="132"/>
    </row>
    <row r="41" spans="1:45" ht="24" customHeight="1" thickTop="1" thickBot="1" x14ac:dyDescent="0.3">
      <c r="A41" s="183" t="s">
        <v>26</v>
      </c>
      <c r="B41" s="183"/>
      <c r="C41" s="183"/>
      <c r="D41" s="184"/>
      <c r="E41" s="185" t="s">
        <v>27</v>
      </c>
      <c r="F41" s="186"/>
      <c r="G41" s="187"/>
    </row>
    <row r="42" spans="1:45" ht="25.5" customHeight="1" thickTop="1" thickBot="1" x14ac:dyDescent="0.3">
      <c r="A42" s="188" t="s">
        <v>28</v>
      </c>
      <c r="B42" s="189"/>
      <c r="C42" s="189"/>
      <c r="D42" s="190"/>
      <c r="E42" s="43">
        <f>'[1]15 AVR 2023'!$C$4</f>
        <v>534.77</v>
      </c>
      <c r="F42" s="44" t="s">
        <v>69</v>
      </c>
      <c r="G42" s="47">
        <f>'[1]15 AVR 2023'!$E$4</f>
        <v>104.875000000008</v>
      </c>
    </row>
    <row r="43" spans="1:45" ht="32.25" customHeight="1" thickBot="1" x14ac:dyDescent="0.3">
      <c r="A43" s="191" t="s">
        <v>70</v>
      </c>
      <c r="B43" s="192"/>
      <c r="C43" s="192"/>
      <c r="D43" s="193"/>
      <c r="E43" s="77" t="s">
        <v>75</v>
      </c>
      <c r="F43" s="78"/>
      <c r="G43" s="79">
        <f>'[1]15 AVR 2023'!$G$9</f>
        <v>57.75</v>
      </c>
    </row>
    <row r="44" spans="1:45" ht="32.25" customHeight="1" thickBot="1" x14ac:dyDescent="0.3">
      <c r="A44" s="191" t="s">
        <v>29</v>
      </c>
      <c r="B44" s="192"/>
      <c r="C44" s="192"/>
      <c r="D44" s="193"/>
      <c r="E44" s="77" t="s">
        <v>76</v>
      </c>
      <c r="F44" s="78"/>
      <c r="G44" s="79">
        <f>'[1]15 AVR 2023'!$F$6</f>
        <v>90.72</v>
      </c>
    </row>
    <row r="45" spans="1:45" ht="29.25" customHeight="1" thickBot="1" x14ac:dyDescent="0.3">
      <c r="A45" s="194" t="s">
        <v>30</v>
      </c>
      <c r="B45" s="195"/>
      <c r="C45" s="195"/>
      <c r="D45" s="196"/>
      <c r="E45" s="45">
        <f>'[1]15 AVR 2023'!$C$9</f>
        <v>262.81999999999994</v>
      </c>
      <c r="F45" s="83" t="s">
        <v>72</v>
      </c>
      <c r="G45" s="48">
        <f>'[1]15 AVR 2023'!$E$9</f>
        <v>104.875000000008</v>
      </c>
    </row>
    <row r="46" spans="1:45" ht="34.5" customHeight="1" thickBot="1" x14ac:dyDescent="0.3">
      <c r="A46" s="178" t="s">
        <v>31</v>
      </c>
      <c r="B46" s="179"/>
      <c r="C46" s="179"/>
      <c r="D46" s="180"/>
      <c r="E46" s="46">
        <f>'[1]15 AVR 2023'!$C$10</f>
        <v>271.95000000000005</v>
      </c>
      <c r="F46" s="80" t="s">
        <v>72</v>
      </c>
      <c r="G46" s="60">
        <f>'[1]15 AVR 2023'!$E$10</f>
        <v>104.875000000008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106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1"/>
      <c r="AN80" s="141"/>
      <c r="AO80" s="141"/>
    </row>
    <row r="81" spans="39:41" x14ac:dyDescent="0.25">
      <c r="AM81" s="141"/>
      <c r="AN81" s="141"/>
      <c r="AO81" s="141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 AVR 23 </vt:lpstr>
      <vt:lpstr>'15 AVR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2023-04-16T07:11:49Z</dcterms:modified>
</cp:coreProperties>
</file>