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6-JUIN 2023\"/>
    </mc:Choice>
  </mc:AlternateContent>
  <xr:revisionPtr revIDLastSave="0" documentId="13_ncr:1_{917490C9-7A2D-44BE-B821-37DBA58FE760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15 JUN 23 " sheetId="3" r:id="rId1"/>
  </sheets>
  <externalReferences>
    <externalReference r:id="rId2"/>
  </externalReferences>
  <definedNames>
    <definedName name="_xlnm.Print_Area" localSheetId="0">'15 JUN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E45" i="3"/>
  <c r="G46" i="3"/>
  <c r="G45" i="3"/>
  <c r="G44" i="3"/>
  <c r="G43" i="3"/>
  <c r="G42" i="3"/>
  <c r="E42" i="3"/>
  <c r="AS39" i="3"/>
  <c r="AQ39" i="3"/>
  <c r="AQ38" i="3"/>
  <c r="AO39" i="3"/>
  <c r="AM39" i="3"/>
  <c r="AM38" i="3"/>
  <c r="AK39" i="3"/>
  <c r="AI39" i="3"/>
  <c r="AI38" i="3"/>
  <c r="AF39" i="3"/>
  <c r="AD39" i="3"/>
  <c r="AD38" i="3"/>
  <c r="AA39" i="3"/>
  <c r="Y39" i="3"/>
  <c r="Y38" i="3"/>
  <c r="L39" i="3"/>
  <c r="J39" i="3"/>
  <c r="J38" i="3"/>
  <c r="E39" i="3"/>
  <c r="B39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I10" i="3" l="1"/>
  <c r="I11" i="3"/>
  <c r="I13" i="3"/>
  <c r="I12" i="3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I9" i="3"/>
  <c r="H14" i="3"/>
  <c r="H33" i="3" s="1"/>
  <c r="H34" i="3" s="1"/>
  <c r="AL33" i="3"/>
  <c r="AL34" i="3" s="1"/>
  <c r="Q14" i="3"/>
  <c r="Q33" i="3" s="1"/>
  <c r="Q34" i="3" s="1"/>
  <c r="K33" i="3"/>
  <c r="K34" i="3" s="1"/>
  <c r="I26" i="3" l="1"/>
  <c r="G26" i="3"/>
  <c r="G32" i="3" l="1"/>
  <c r="I32" i="3"/>
  <c r="G31" i="3"/>
  <c r="I31" i="3"/>
  <c r="G30" i="3"/>
  <c r="I30" i="3"/>
  <c r="I29" i="3"/>
  <c r="G29" i="3"/>
  <c r="G28" i="3"/>
  <c r="I28" i="3"/>
  <c r="I27" i="3"/>
  <c r="G27" i="3"/>
  <c r="I25" i="3"/>
  <c r="G25" i="3"/>
  <c r="G24" i="3"/>
  <c r="I24" i="3"/>
  <c r="G23" i="3"/>
  <c r="I23" i="3"/>
  <c r="G22" i="3"/>
  <c r="I22" i="3"/>
  <c r="G21" i="3"/>
  <c r="I21" i="3"/>
  <c r="I20" i="3"/>
  <c r="G20" i="3"/>
  <c r="G19" i="3"/>
  <c r="I19" i="3"/>
  <c r="G18" i="3"/>
  <c r="I18" i="3"/>
  <c r="G17" i="3"/>
  <c r="I17" i="3"/>
  <c r="G16" i="3"/>
  <c r="I16" i="3"/>
  <c r="I15" i="3"/>
  <c r="G15" i="3"/>
  <c r="AJ33" i="3"/>
  <c r="AJ34" i="3" s="1"/>
  <c r="G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E13" i="3" l="1"/>
  <c r="D13" i="3"/>
  <c r="D12" i="3"/>
  <c r="E12" i="3"/>
  <c r="D11" i="3"/>
  <c r="E11" i="3"/>
  <c r="D10" i="3"/>
  <c r="E10" i="3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E9" i="3"/>
  <c r="C28" i="3"/>
  <c r="C19" i="3"/>
  <c r="C25" i="3"/>
  <c r="C31" i="3"/>
  <c r="C18" i="3"/>
  <c r="C23" i="3"/>
  <c r="C29" i="3"/>
  <c r="C20" i="3"/>
  <c r="D20" i="3"/>
  <c r="D19" i="3"/>
  <c r="E19" i="3"/>
  <c r="D18" i="3"/>
  <c r="C16" i="3"/>
  <c r="D16" i="3"/>
  <c r="C15" i="3"/>
  <c r="D15" i="3"/>
  <c r="D14" i="3"/>
  <c r="AM33" i="3"/>
  <c r="AM34" i="3" s="1"/>
  <c r="E18" i="3" l="1"/>
  <c r="E28" i="3"/>
  <c r="E31" i="3"/>
  <c r="C32" i="3"/>
  <c r="E32" i="3"/>
  <c r="C30" i="3"/>
  <c r="E30" i="3"/>
  <c r="C26" i="3"/>
  <c r="E26" i="3"/>
  <c r="C21" i="3"/>
  <c r="E21" i="3"/>
  <c r="E29" i="3"/>
  <c r="E25" i="3"/>
  <c r="C24" i="3"/>
  <c r="E24" i="3"/>
  <c r="E23" i="3"/>
  <c r="C22" i="3"/>
  <c r="E22" i="3"/>
  <c r="C27" i="3"/>
  <c r="E27" i="3"/>
  <c r="E20" i="3"/>
  <c r="D33" i="3"/>
  <c r="D34" i="3" s="1"/>
  <c r="C17" i="3"/>
  <c r="E17" i="3"/>
  <c r="E16" i="3"/>
  <c r="E15" i="3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<sst xmlns="http://schemas.openxmlformats.org/spreadsheetml/2006/main" count="140" uniqueCount="107">
  <si>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</si>
  <si>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</si>
  <si>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</si>
  <si>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</si>
  <si>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</si>
  <si>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</si>
  <si>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</si>
  <si>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</si>
  <si>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</si>
  <si>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</si>
  <si>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</si>
  <si>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</si>
  <si>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</si>
  <si>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</si>
  <si>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</si>
  <si>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</si>
  <si>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</si>
  <si>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</si>
  <si>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</si>
  <si>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</si>
  <si>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</si>
  <si>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</si>
  <si>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</si>
  <si>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</si>
  <si>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</si>
  <si>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</si>
  <si>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</si>
  <si>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</si>
  <si>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</si>
  <si>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</si>
  <si>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</si>
  <si>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</si>
  <si>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</si>
  <si>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</si>
  <si>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</si>
  <si>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</si>
  <si>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</si>
  <si>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</si>
  <si>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</si>
  <si>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</si>
  <si>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</si>
  <si>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</si>
  <si>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</si>
  <si>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</si>
  <si>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</si>
  <si>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</si>
  <si>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</si>
  <si>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</si>
  <si>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</si>
  <si>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</si>
  <si>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</si>
  <si>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</si>
  <si>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</si>
  <si>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</si>
  <si>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</si>
  <si>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</si>
  <si>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</si>
  <si>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</si>
  <si>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</si>
  <si>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</si>
  <si>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</si>
  <si>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</si>
  <si>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</si>
  <si>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</si>
  <si>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</si>
  <si>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</si>
  <si>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</si>
  <si>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</si>
  <si>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</si>
  <si>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</si>
  <si>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</si>
  <si>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</si>
  <si>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</si>
  <si>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</si>
  <si>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</si>
  <si>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</si>
  <si>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</si>
  <si>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</si>
  <si>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</si>
  <si>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</si>
  <si>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</si>
  <si>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</si>
  <si>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</si>
  <si>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</si>
  <si>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</si>
  <si>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</si>
  <si>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</si>
  <si>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</si>
  <si>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</si>
  <si>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</si>
  <si>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</si>
  <si>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</si>
  <si>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</si>
  <si>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</si>
  <si>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</si>
  <si>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</si>
  <si>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</si>
  <si>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</si>
  <si>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</si>
  <si>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</si>
  <si>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</si>
  <si>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</si>
  <si>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</si>
  <si>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</si>
  <si>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</si>
  <si>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TETE</t>
  </si>
  <si>
    <t>TAGBA et MONTCHO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</si>
</sst>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2" fontId="0" fillId="0" borderId="22" xfId="0" applyNumberFormat="1" applyBorder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'15 JUN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JUN 23 '!$B$9:$B$32</c:f>
              <c:numCache>
                <c:formatCode>General</c:formatCode>
                <c:ptCount val="24"/>
                <c:pt idx="0">
                  <c:v>79.31</c:v>
                </c:pt>
                <c:pt idx="1">
                  <c:v>174.45</c:v>
                </c:pt>
                <c:pt idx="2">
                  <c:v>192.45</c:v>
                </c:pt>
                <c:pt idx="3">
                  <c:v>196.83</c:v>
                </c:pt>
                <c:pt idx="4">
                  <c:v>204.37</c:v>
                </c:pt>
                <c:pt idx="5">
                  <c:v>181.52</c:v>
                </c:pt>
                <c:pt idx="6">
                  <c:v>170.42000000000002</c:v>
                </c:pt>
                <c:pt idx="7">
                  <c:v>182.73</c:v>
                </c:pt>
                <c:pt idx="8">
                  <c:v>209.92000000000002</c:v>
                </c:pt>
                <c:pt idx="9">
                  <c:v>200.44</c:v>
                </c:pt>
                <c:pt idx="10">
                  <c:v>138.76999999999998</c:v>
                </c:pt>
                <c:pt idx="11">
                  <c:v>115.94</c:v>
                </c:pt>
                <c:pt idx="12">
                  <c:v>96.86</c:v>
                </c:pt>
                <c:pt idx="13">
                  <c:v>105.78999999999999</c:v>
                </c:pt>
                <c:pt idx="14">
                  <c:v>121.77</c:v>
                </c:pt>
                <c:pt idx="15">
                  <c:v>128.91</c:v>
                </c:pt>
                <c:pt idx="16">
                  <c:v>127.79</c:v>
                </c:pt>
                <c:pt idx="17">
                  <c:v>102.74000000000001</c:v>
                </c:pt>
                <c:pt idx="18">
                  <c:v>137.14999999999998</c:v>
                </c:pt>
                <c:pt idx="19">
                  <c:v>140.82</c:v>
                </c:pt>
                <c:pt idx="20">
                  <c:v>135.67000000000002</c:v>
                </c:pt>
                <c:pt idx="21">
                  <c:v>122.53</c:v>
                </c:pt>
                <c:pt idx="22">
                  <c:v>116.00999999999999</c:v>
                </c:pt>
                <c:pt idx="23">
                  <c:v>105.81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'15 JUN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JUN 23 '!$C$9:$C$32</c:f>
              <c:numCache>
                <c:formatCode>General</c:formatCode>
                <c:ptCount val="24"/>
                <c:pt idx="0">
                  <c:v>36.8323662656626</c:v>
                </c:pt>
                <c:pt idx="1">
                  <c:v>68.861527668713578</c:v>
                </c:pt>
                <c:pt idx="2">
                  <c:v>73.402786225510127</c:v>
                </c:pt>
                <c:pt idx="3">
                  <c:v>79.83007507479654</c:v>
                </c:pt>
                <c:pt idx="4">
                  <c:v>81.011126999182054</c:v>
                </c:pt>
                <c:pt idx="5">
                  <c:v>68.260354640150283</c:v>
                </c:pt>
                <c:pt idx="6">
                  <c:v>67.298257950718437</c:v>
                </c:pt>
                <c:pt idx="7">
                  <c:v>67.32689076802518</c:v>
                </c:pt>
                <c:pt idx="8">
                  <c:v>83.483915854768341</c:v>
                </c:pt>
                <c:pt idx="9">
                  <c:v>64.802254971150731</c:v>
                </c:pt>
                <c:pt idx="10">
                  <c:v>47.984020730859584</c:v>
                </c:pt>
                <c:pt idx="11">
                  <c:v>38.967086187427711</c:v>
                </c:pt>
                <c:pt idx="12">
                  <c:v>17.444390430732</c:v>
                </c:pt>
                <c:pt idx="13">
                  <c:v>23.005432067118264</c:v>
                </c:pt>
                <c:pt idx="14">
                  <c:v>33.674626880502885</c:v>
                </c:pt>
                <c:pt idx="15">
                  <c:v>33.360516032278085</c:v>
                </c:pt>
                <c:pt idx="16">
                  <c:v>29.770715918388916</c:v>
                </c:pt>
                <c:pt idx="17">
                  <c:v>21.667266407512003</c:v>
                </c:pt>
                <c:pt idx="18">
                  <c:v>37.254314706292888</c:v>
                </c:pt>
                <c:pt idx="19">
                  <c:v>33.653644674789817</c:v>
                </c:pt>
                <c:pt idx="20">
                  <c:v>36.203725677612823</c:v>
                </c:pt>
                <c:pt idx="21">
                  <c:v>33.110568236533339</c:v>
                </c:pt>
                <c:pt idx="22">
                  <c:v>22.504397338398221</c:v>
                </c:pt>
                <c:pt idx="23">
                  <c:v>17.120624068962201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'15 JUN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JUN 23 '!$D$9:$D$32</c:f>
              <c:numCache>
                <c:formatCode>0.00</c:formatCode>
                <c:ptCount val="24"/>
                <c:pt idx="0">
                  <c:v>52.851208015569</c:v>
                </c:pt>
                <c:pt idx="1">
                  <c:v>112.7640768213263</c:v>
                </c:pt>
                <c:pt idx="2">
                  <c:v>125.83191622188879</c:v>
                </c:pt>
                <c:pt idx="3">
                  <c:v>123.65947233467118</c:v>
                </c:pt>
                <c:pt idx="4">
                  <c:v>129.80842849630019</c:v>
                </c:pt>
                <c:pt idx="5">
                  <c:v>120.29465754620645</c:v>
                </c:pt>
                <c:pt idx="6">
                  <c:v>110.10747629226414</c:v>
                </c:pt>
                <c:pt idx="7">
                  <c:v>121.68467098929162</c:v>
                </c:pt>
                <c:pt idx="8">
                  <c:v>131.95159233634922</c:v>
                </c:pt>
                <c:pt idx="9">
                  <c:v>141.26576854882614</c:v>
                </c:pt>
                <c:pt idx="10">
                  <c:v>99.228487672338247</c:v>
                </c:pt>
                <c:pt idx="11">
                  <c:v>86.028026747448678</c:v>
                </c:pt>
                <c:pt idx="12">
                  <c:v>89.002407614157406</c:v>
                </c:pt>
                <c:pt idx="13">
                  <c:v>92.226583221178217</c:v>
                </c:pt>
                <c:pt idx="14">
                  <c:v>97.105935444928519</c:v>
                </c:pt>
                <c:pt idx="15">
                  <c:v>104.34661932779937</c:v>
                </c:pt>
                <c:pt idx="16">
                  <c:v>106.93073632967163</c:v>
                </c:pt>
                <c:pt idx="17">
                  <c:v>90.333983625817609</c:v>
                </c:pt>
                <c:pt idx="18">
                  <c:v>108.1521551057058</c:v>
                </c:pt>
                <c:pt idx="19">
                  <c:v>115.60819019459475</c:v>
                </c:pt>
                <c:pt idx="20">
                  <c:v>108.0111020564226</c:v>
                </c:pt>
                <c:pt idx="21">
                  <c:v>98.260482879817701</c:v>
                </c:pt>
                <c:pt idx="22">
                  <c:v>102.39868062028124</c:v>
                </c:pt>
                <c:pt idx="23">
                  <c:v>97.908675312368274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'15 JUN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JUN 23 '!$E$9:$E$32</c:f>
              <c:numCache>
                <c:formatCode>0.00</c:formatCode>
                <c:ptCount val="24"/>
                <c:pt idx="0">
                  <c:v>-10.373574281231566</c:v>
                </c:pt>
                <c:pt idx="1">
                  <c:v>-7.175604490039877</c:v>
                </c:pt>
                <c:pt idx="2">
                  <c:v>-6.7847024473989279</c:v>
                </c:pt>
                <c:pt idx="3">
                  <c:v>-6.6595474094677058</c:v>
                </c:pt>
                <c:pt idx="4">
                  <c:v>-6.4495554954822296</c:v>
                </c:pt>
                <c:pt idx="5">
                  <c:v>-7.0350121863566812</c:v>
                </c:pt>
                <c:pt idx="6">
                  <c:v>-6.9857342429826019</c:v>
                </c:pt>
                <c:pt idx="7">
                  <c:v>-6.2815617573168367</c:v>
                </c:pt>
                <c:pt idx="8">
                  <c:v>-5.515508191117533</c:v>
                </c:pt>
                <c:pt idx="9">
                  <c:v>-5.6280235199768356</c:v>
                </c:pt>
                <c:pt idx="10">
                  <c:v>-8.4425084031978841</c:v>
                </c:pt>
                <c:pt idx="11">
                  <c:v>-9.0551129348763837</c:v>
                </c:pt>
                <c:pt idx="12">
                  <c:v>-9.586798044889413</c:v>
                </c:pt>
                <c:pt idx="13">
                  <c:v>-9.4420152882965098</c:v>
                </c:pt>
                <c:pt idx="14">
                  <c:v>-9.0105623254314011</c:v>
                </c:pt>
                <c:pt idx="15">
                  <c:v>-8.7971353600775046</c:v>
                </c:pt>
                <c:pt idx="16">
                  <c:v>-8.9114522480605842</c:v>
                </c:pt>
                <c:pt idx="17">
                  <c:v>-9.2612500333295706</c:v>
                </c:pt>
                <c:pt idx="18">
                  <c:v>-8.2564698119987305</c:v>
                </c:pt>
                <c:pt idx="19">
                  <c:v>-8.4418348693845644</c:v>
                </c:pt>
                <c:pt idx="20">
                  <c:v>-8.5448277340354117</c:v>
                </c:pt>
                <c:pt idx="21">
                  <c:v>-8.8410511163510286</c:v>
                </c:pt>
                <c:pt idx="22">
                  <c:v>-8.8930779586794308</c:v>
                </c:pt>
                <c:pt idx="23">
                  <c:v>-9.2192993813304902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'15 JUN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JUN 23 '!$Q$9:$Q$32</c:f>
              <c:numCache>
                <c:formatCode>0.00</c:formatCode>
                <c:ptCount val="24"/>
                <c:pt idx="0">
                  <c:v>18.559999999999999</c:v>
                </c:pt>
                <c:pt idx="1">
                  <c:v>18.489999999999998</c:v>
                </c:pt>
                <c:pt idx="2">
                  <c:v>18.53</c:v>
                </c:pt>
                <c:pt idx="3">
                  <c:v>18.53</c:v>
                </c:pt>
                <c:pt idx="4">
                  <c:v>18.53</c:v>
                </c:pt>
                <c:pt idx="5">
                  <c:v>18.53</c:v>
                </c:pt>
                <c:pt idx="6">
                  <c:v>18.53</c:v>
                </c:pt>
                <c:pt idx="7">
                  <c:v>18.53</c:v>
                </c:pt>
                <c:pt idx="8">
                  <c:v>18.53</c:v>
                </c:pt>
                <c:pt idx="9">
                  <c:v>18.5</c:v>
                </c:pt>
                <c:pt idx="10">
                  <c:v>18.600000000000001</c:v>
                </c:pt>
                <c:pt idx="11">
                  <c:v>18.600000000000001</c:v>
                </c:pt>
                <c:pt idx="12">
                  <c:v>18.600000000000001</c:v>
                </c:pt>
                <c:pt idx="13">
                  <c:v>18.71</c:v>
                </c:pt>
                <c:pt idx="14">
                  <c:v>18.71</c:v>
                </c:pt>
                <c:pt idx="15">
                  <c:v>18.72</c:v>
                </c:pt>
                <c:pt idx="16">
                  <c:v>18.78</c:v>
                </c:pt>
                <c:pt idx="17">
                  <c:v>18.45</c:v>
                </c:pt>
                <c:pt idx="18">
                  <c:v>18.440000000000001</c:v>
                </c:pt>
                <c:pt idx="19">
                  <c:v>18.72</c:v>
                </c:pt>
                <c:pt idx="20">
                  <c:v>18.690000000000001</c:v>
                </c:pt>
                <c:pt idx="21">
                  <c:v>18.690000000000001</c:v>
                </c:pt>
                <c:pt idx="22">
                  <c:v>18.52</c:v>
                </c:pt>
                <c:pt idx="23">
                  <c:v>18.55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'15 JUN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JUN 23 '!$AE$9:$AE$32</c:f>
              <c:numCache>
                <c:formatCode>0.00</c:formatCode>
                <c:ptCount val="24"/>
                <c:pt idx="0">
                  <c:v>105.42</c:v>
                </c:pt>
                <c:pt idx="1">
                  <c:v>105.67</c:v>
                </c:pt>
                <c:pt idx="2">
                  <c:v>105.02</c:v>
                </c:pt>
                <c:pt idx="3">
                  <c:v>105.11</c:v>
                </c:pt>
                <c:pt idx="4">
                  <c:v>105.02</c:v>
                </c:pt>
                <c:pt idx="5">
                  <c:v>106.42</c:v>
                </c:pt>
                <c:pt idx="6">
                  <c:v>109.82</c:v>
                </c:pt>
                <c:pt idx="7">
                  <c:v>111.91</c:v>
                </c:pt>
                <c:pt idx="8">
                  <c:v>113.69000000000001</c:v>
                </c:pt>
                <c:pt idx="9">
                  <c:v>122.96</c:v>
                </c:pt>
                <c:pt idx="10">
                  <c:v>105.4</c:v>
                </c:pt>
                <c:pt idx="11">
                  <c:v>105.26</c:v>
                </c:pt>
                <c:pt idx="12">
                  <c:v>105.65</c:v>
                </c:pt>
                <c:pt idx="13">
                  <c:v>105.52</c:v>
                </c:pt>
                <c:pt idx="14">
                  <c:v>105.77</c:v>
                </c:pt>
                <c:pt idx="15">
                  <c:v>106.7</c:v>
                </c:pt>
                <c:pt idx="16">
                  <c:v>105.27</c:v>
                </c:pt>
                <c:pt idx="17">
                  <c:v>105.42</c:v>
                </c:pt>
                <c:pt idx="18">
                  <c:v>106.5</c:v>
                </c:pt>
                <c:pt idx="19">
                  <c:v>105.86</c:v>
                </c:pt>
                <c:pt idx="20">
                  <c:v>105.22</c:v>
                </c:pt>
                <c:pt idx="21">
                  <c:v>106.9</c:v>
                </c:pt>
                <c:pt idx="22">
                  <c:v>105.96</c:v>
                </c:pt>
                <c:pt idx="23">
                  <c:v>105.98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'15 JUN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JUN 23 '!$AK$9:$AK$32</c:f>
              <c:numCache>
                <c:formatCode>0.00</c:formatCode>
                <c:ptCount val="24"/>
                <c:pt idx="0">
                  <c:v>142.2523662656626</c:v>
                </c:pt>
                <c:pt idx="1">
                  <c:v>174.53152766871358</c:v>
                </c:pt>
                <c:pt idx="2">
                  <c:v>178.42278622551012</c:v>
                </c:pt>
                <c:pt idx="3">
                  <c:v>184.94007507479654</c:v>
                </c:pt>
                <c:pt idx="4">
                  <c:v>186.03112699918205</c:v>
                </c:pt>
                <c:pt idx="5">
                  <c:v>174.68035464015028</c:v>
                </c:pt>
                <c:pt idx="6">
                  <c:v>177.11825795071843</c:v>
                </c:pt>
                <c:pt idx="7">
                  <c:v>179.23689076802518</c:v>
                </c:pt>
                <c:pt idx="8">
                  <c:v>197.17391585476835</c:v>
                </c:pt>
                <c:pt idx="9">
                  <c:v>187.76225497115072</c:v>
                </c:pt>
                <c:pt idx="10">
                  <c:v>153.38402073085959</c:v>
                </c:pt>
                <c:pt idx="11">
                  <c:v>144.22708618742772</c:v>
                </c:pt>
                <c:pt idx="12">
                  <c:v>123.09439043073201</c:v>
                </c:pt>
                <c:pt idx="13">
                  <c:v>128.52543206711826</c:v>
                </c:pt>
                <c:pt idx="14">
                  <c:v>139.44462688050288</c:v>
                </c:pt>
                <c:pt idx="15">
                  <c:v>140.06051603227809</c:v>
                </c:pt>
                <c:pt idx="16">
                  <c:v>135.04071591838891</c:v>
                </c:pt>
                <c:pt idx="17">
                  <c:v>127.087266407512</c:v>
                </c:pt>
                <c:pt idx="18">
                  <c:v>143.75431470629289</c:v>
                </c:pt>
                <c:pt idx="19">
                  <c:v>139.51364467478982</c:v>
                </c:pt>
                <c:pt idx="20">
                  <c:v>141.42372567761282</c:v>
                </c:pt>
                <c:pt idx="21">
                  <c:v>140.01056823653335</c:v>
                </c:pt>
                <c:pt idx="22">
                  <c:v>128.46439733839821</c:v>
                </c:pt>
                <c:pt idx="23">
                  <c:v>123.1006240689622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'15 JUN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JUN 23 '!$AM$9:$AM$32</c:f>
              <c:numCache>
                <c:formatCode>0.00</c:formatCode>
                <c:ptCount val="24"/>
                <c:pt idx="0">
                  <c:v>126.84120801556899</c:v>
                </c:pt>
                <c:pt idx="1">
                  <c:v>203.1540768213263</c:v>
                </c:pt>
                <c:pt idx="2">
                  <c:v>214.22191622188879</c:v>
                </c:pt>
                <c:pt idx="3">
                  <c:v>212.04947233467118</c:v>
                </c:pt>
                <c:pt idx="4">
                  <c:v>218.24842849630019</c:v>
                </c:pt>
                <c:pt idx="5">
                  <c:v>209.27465754620644</c:v>
                </c:pt>
                <c:pt idx="6">
                  <c:v>208.54747629226415</c:v>
                </c:pt>
                <c:pt idx="7">
                  <c:v>230.87467098929162</c:v>
                </c:pt>
                <c:pt idx="8">
                  <c:v>239.53159233634921</c:v>
                </c:pt>
                <c:pt idx="9">
                  <c:v>243.99576854882613</c:v>
                </c:pt>
                <c:pt idx="10">
                  <c:v>184.13848767233824</c:v>
                </c:pt>
                <c:pt idx="11">
                  <c:v>172.02802674744868</c:v>
                </c:pt>
                <c:pt idx="12">
                  <c:v>174.70240761415741</c:v>
                </c:pt>
                <c:pt idx="13">
                  <c:v>178.11658322117822</c:v>
                </c:pt>
                <c:pt idx="14">
                  <c:v>182.17593544492851</c:v>
                </c:pt>
                <c:pt idx="15">
                  <c:v>189.31661932779937</c:v>
                </c:pt>
                <c:pt idx="16">
                  <c:v>192.45073632967163</c:v>
                </c:pt>
                <c:pt idx="17">
                  <c:v>176.80398362581761</c:v>
                </c:pt>
                <c:pt idx="18">
                  <c:v>194.6721551057058</c:v>
                </c:pt>
                <c:pt idx="19">
                  <c:v>202.19819019459476</c:v>
                </c:pt>
                <c:pt idx="20">
                  <c:v>195.6711020564226</c:v>
                </c:pt>
                <c:pt idx="21">
                  <c:v>186.80048287981771</c:v>
                </c:pt>
                <c:pt idx="22">
                  <c:v>190.63868062028124</c:v>
                </c:pt>
                <c:pt idx="23">
                  <c:v>185.71867531236828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'15 JUN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JUN 23 '!$F$9:$F$32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73.959999999999994</c:v>
                </c:pt>
                <c:pt idx="11">
                  <c:v>48.66</c:v>
                </c:pt>
                <c:pt idx="12">
                  <c:v>86.65</c:v>
                </c:pt>
                <c:pt idx="13">
                  <c:v>96.28</c:v>
                </c:pt>
                <c:pt idx="14">
                  <c:v>103.36</c:v>
                </c:pt>
                <c:pt idx="15">
                  <c:v>108.33</c:v>
                </c:pt>
                <c:pt idx="16">
                  <c:v>111.98</c:v>
                </c:pt>
                <c:pt idx="17">
                  <c:v>131.08000000000001</c:v>
                </c:pt>
                <c:pt idx="18">
                  <c:v>155.01</c:v>
                </c:pt>
                <c:pt idx="19">
                  <c:v>152.86000000000001</c:v>
                </c:pt>
                <c:pt idx="20">
                  <c:v>154.03</c:v>
                </c:pt>
                <c:pt idx="21">
                  <c:v>146.55000000000001</c:v>
                </c:pt>
                <c:pt idx="22">
                  <c:v>142.91999999999999</c:v>
                </c:pt>
                <c:pt idx="23">
                  <c:v>130.66999999999999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'15 JUN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JUN 23 '!$G$9:$G$32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30.000486563252533</c:v>
                </c:pt>
                <c:pt idx="11">
                  <c:v>29.084060982141835</c:v>
                </c:pt>
                <c:pt idx="12">
                  <c:v>46.45938066611123</c:v>
                </c:pt>
                <c:pt idx="13">
                  <c:v>50.953018050391982</c:v>
                </c:pt>
                <c:pt idx="14">
                  <c:v>56.972737946445839</c:v>
                </c:pt>
                <c:pt idx="15">
                  <c:v>56.433906533422743</c:v>
                </c:pt>
                <c:pt idx="16">
                  <c:v>58.147943166659353</c:v>
                </c:pt>
                <c:pt idx="17">
                  <c:v>74.545300083141655</c:v>
                </c:pt>
                <c:pt idx="18">
                  <c:v>89.435964949680908</c:v>
                </c:pt>
                <c:pt idx="19">
                  <c:v>83.79292348492713</c:v>
                </c:pt>
                <c:pt idx="20">
                  <c:v>84.187561401485127</c:v>
                </c:pt>
                <c:pt idx="21">
                  <c:v>103.9922935451622</c:v>
                </c:pt>
                <c:pt idx="22">
                  <c:v>104.13401362141795</c:v>
                </c:pt>
                <c:pt idx="23">
                  <c:v>71.219985255617388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'15 JUN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JUN 23 '!$H$9:$H$32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40.331372173841764</c:v>
                </c:pt>
                <c:pt idx="11">
                  <c:v>17.214608883320544</c:v>
                </c:pt>
                <c:pt idx="12">
                  <c:v>36.76082655403426</c:v>
                </c:pt>
                <c:pt idx="13">
                  <c:v>41.523669821985273</c:v>
                </c:pt>
                <c:pt idx="14">
                  <c:v>42.262484603376734</c:v>
                </c:pt>
                <c:pt idx="15">
                  <c:v>47.594623119101087</c:v>
                </c:pt>
                <c:pt idx="16">
                  <c:v>49.323114093224461</c:v>
                </c:pt>
                <c:pt idx="17">
                  <c:v>51.423475666480726</c:v>
                </c:pt>
                <c:pt idx="18">
                  <c:v>59.553491545214705</c:v>
                </c:pt>
                <c:pt idx="19">
                  <c:v>63.128231411906526</c:v>
                </c:pt>
                <c:pt idx="20">
                  <c:v>63.859134370529418</c:v>
                </c:pt>
                <c:pt idx="21">
                  <c:v>36.858636390545001</c:v>
                </c:pt>
                <c:pt idx="22">
                  <c:v>33.224853261582076</c:v>
                </c:pt>
                <c:pt idx="23">
                  <c:v>54.354370072294138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'15 JUN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JUN 23 '!$I$9:$I$32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3.6281412629057002</c:v>
                </c:pt>
                <c:pt idx="11">
                  <c:v>2.3613301345376136</c:v>
                </c:pt>
                <c:pt idx="12">
                  <c:v>3.4297927798545231</c:v>
                </c:pt>
                <c:pt idx="13">
                  <c:v>3.8033121276227391</c:v>
                </c:pt>
                <c:pt idx="14">
                  <c:v>4.124777450177433</c:v>
                </c:pt>
                <c:pt idx="15">
                  <c:v>4.3014703474761617</c:v>
                </c:pt>
                <c:pt idx="16">
                  <c:v>4.5089427401161899</c:v>
                </c:pt>
                <c:pt idx="17">
                  <c:v>5.1112242503776315</c:v>
                </c:pt>
                <c:pt idx="18">
                  <c:v>6.0205435051043779</c:v>
                </c:pt>
                <c:pt idx="19">
                  <c:v>5.9388451031663578</c:v>
                </c:pt>
                <c:pt idx="20">
                  <c:v>5.9833042279854567</c:v>
                </c:pt>
                <c:pt idx="21">
                  <c:v>5.6990700642928118</c:v>
                </c:pt>
                <c:pt idx="22">
                  <c:v>5.5611331169999616</c:v>
                </c:pt>
                <c:pt idx="23">
                  <c:v>5.0956446720884614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'15 JUN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JUN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10.199999999999999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0.6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'15 JUN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JUN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'15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'15 JUN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'15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'15 JUN 23 '!$AJ$9:$AJ$32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40.200486563252532</c:v>
                </c:pt>
                <c:pt idx="11">
                  <c:v>38.084060982141835</c:v>
                </c:pt>
                <c:pt idx="12">
                  <c:v>46.45938066611123</c:v>
                </c:pt>
                <c:pt idx="13">
                  <c:v>50.953018050391982</c:v>
                </c:pt>
                <c:pt idx="14">
                  <c:v>57.472737946445839</c:v>
                </c:pt>
                <c:pt idx="15">
                  <c:v>57.033906533422744</c:v>
                </c:pt>
                <c:pt idx="16">
                  <c:v>58.247943166659354</c:v>
                </c:pt>
                <c:pt idx="17">
                  <c:v>74.545300083141655</c:v>
                </c:pt>
                <c:pt idx="18">
                  <c:v>89.435964949680908</c:v>
                </c:pt>
                <c:pt idx="19">
                  <c:v>83.79292348492713</c:v>
                </c:pt>
                <c:pt idx="20">
                  <c:v>84.187561401485127</c:v>
                </c:pt>
                <c:pt idx="21">
                  <c:v>103.9922935451622</c:v>
                </c:pt>
                <c:pt idx="22">
                  <c:v>104.13401362141795</c:v>
                </c:pt>
                <c:pt idx="23">
                  <c:v>71.219985255617388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'15 JUN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'15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'15 JUN 23 '!$AL$9:$AL$32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48.221372173841765</c:v>
                </c:pt>
                <c:pt idx="11">
                  <c:v>18.264608883320545</c:v>
                </c:pt>
                <c:pt idx="12">
                  <c:v>36.94082655403426</c:v>
                </c:pt>
                <c:pt idx="13">
                  <c:v>41.903669821985275</c:v>
                </c:pt>
                <c:pt idx="14">
                  <c:v>43.522484603376732</c:v>
                </c:pt>
                <c:pt idx="15">
                  <c:v>48.43462311910109</c:v>
                </c:pt>
                <c:pt idx="16">
                  <c:v>52.47311409322446</c:v>
                </c:pt>
                <c:pt idx="17">
                  <c:v>51.423475666480726</c:v>
                </c:pt>
                <c:pt idx="18">
                  <c:v>59.553491545214705</c:v>
                </c:pt>
                <c:pt idx="19">
                  <c:v>63.128231411906526</c:v>
                </c:pt>
                <c:pt idx="20">
                  <c:v>63.859134370529418</c:v>
                </c:pt>
                <c:pt idx="21">
                  <c:v>36.858636390545001</c:v>
                </c:pt>
                <c:pt idx="22">
                  <c:v>33.224853261582076</c:v>
                </c:pt>
                <c:pt idx="23">
                  <c:v>54.354370072294138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289114</xdr:colOff>
      <xdr:row>40</xdr:row>
      <xdr:rowOff>30256</xdr:rowOff>
    </xdr:from>
    <xdr:to>
      <xdr:col>44</xdr:col>
      <xdr:colOff>289112</xdr:colOff>
      <xdr:row>58</xdr:row>
      <xdr:rowOff>14191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6%20Brouillon%20rap%20Journalier%20de%20JUIN%202023.xlsm" TargetMode="External"/><Relationship Id="rId1" Type="http://schemas.openxmlformats.org/officeDocument/2006/relationships/externalLinkPath" Target="/RELEVES_DISPATCHING/RELEVE_2023/RELEVES%20DES%20BILANS%20JOURNALIERS/Brouillon%20rap%20Journalier/06%20Brouillon%20rap%20Journalier%20de%20JUIN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JUIN 2023"/>
      <sheetName val="2 JUIN 2023"/>
      <sheetName val="3 JUIN 2023"/>
      <sheetName val="4 JUIN 2023"/>
      <sheetName val="5 JUIN 2023"/>
      <sheetName val="6 JUIN 2023"/>
      <sheetName val="7 JUIN 2023"/>
      <sheetName val="8 JUIN 2023"/>
      <sheetName val="9 JUIN 2023"/>
      <sheetName val="10 JUIN 2023"/>
      <sheetName val="11 JUIN 2023"/>
      <sheetName val="12 JUIN 2023"/>
      <sheetName val="13 JUIN 2023"/>
      <sheetName val="14 JUIN 2023"/>
      <sheetName val="15 JUIN 2023"/>
      <sheetName val="16 JUIN 2023"/>
      <sheetName val="17 JUIN 2023"/>
      <sheetName val="18 JUIN 2023"/>
      <sheetName val="19 JUIN 2023"/>
      <sheetName val="20 JUIN 2023"/>
      <sheetName val="21 JUIN 2023"/>
      <sheetName val="22 JUIN 2023"/>
      <sheetName val="23 JUIN 2023"/>
      <sheetName val="24 JUIN 2023"/>
      <sheetName val="25 JUIN 2023"/>
      <sheetName val="26 JUIN 2023"/>
      <sheetName val="27 JUIN 2023"/>
      <sheetName val="28 JUIN 2023"/>
      <sheetName val="29 JUIN 2023"/>
      <sheetName val="30 JUIN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>
            <v>504.85</v>
          </cell>
          <cell r="E4">
            <v>165.83333333334599</v>
          </cell>
        </row>
        <row r="6">
          <cell r="F6">
            <v>105.86</v>
          </cell>
        </row>
        <row r="9">
          <cell r="C9">
            <v>273.95999999999998</v>
          </cell>
          <cell r="E9">
            <v>165.83333333334599</v>
          </cell>
          <cell r="I9">
            <v>86.59</v>
          </cell>
        </row>
        <row r="10">
          <cell r="C10">
            <v>252.43000000000004</v>
          </cell>
          <cell r="E10">
            <v>165.91666666667999</v>
          </cell>
        </row>
        <row r="14">
          <cell r="G14">
            <v>445</v>
          </cell>
          <cell r="K14">
            <v>2485.6999999999998</v>
          </cell>
        </row>
        <row r="15">
          <cell r="G15">
            <v>18.78</v>
          </cell>
          <cell r="H15">
            <v>165.70833333334599</v>
          </cell>
          <cell r="K15">
            <v>106.9</v>
          </cell>
          <cell r="L15">
            <v>165.91666666667999</v>
          </cell>
        </row>
        <row r="22">
          <cell r="B22">
            <v>1749.3</v>
          </cell>
          <cell r="G22">
            <v>2135.3000000000002</v>
          </cell>
        </row>
        <row r="23">
          <cell r="G23">
            <v>93.49</v>
          </cell>
          <cell r="H23">
            <v>9.2361111111111116E-2</v>
          </cell>
          <cell r="K23">
            <v>0</v>
          </cell>
          <cell r="L23">
            <v>165.04166666667999</v>
          </cell>
        </row>
        <row r="29">
          <cell r="G29">
            <v>81.06</v>
          </cell>
          <cell r="K29">
            <v>47.539400000000001</v>
          </cell>
        </row>
        <row r="30">
          <cell r="G30">
            <v>20.72</v>
          </cell>
          <cell r="H30">
            <v>0.33333333333333331</v>
          </cell>
          <cell r="K30">
            <v>17</v>
          </cell>
          <cell r="L30">
            <v>0.41666666666666669</v>
          </cell>
        </row>
        <row r="61">
          <cell r="B61">
            <v>3547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C1" zoomScaleNormal="85" zoomScaleSheetLayoutView="100" workbookViewId="0">
      <selection activeCell="AE65" sqref="AE65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8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45092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79.31</v>
      </c>
      <c r="C9" s="51">
        <f t="shared" ref="C9:C32" si="0">AK9-AE9</f>
        <v>36.8323662656626</v>
      </c>
      <c r="D9" s="52">
        <f t="shared" ref="D9:D32" si="1">AM9-Y9</f>
        <v>52.851208015569</v>
      </c>
      <c r="E9" s="59">
        <f t="shared" ref="E9:E32" si="2">(AG9+AI9)-Q9</f>
        <v>-10.373574281231566</v>
      </c>
      <c r="F9" s="76">
        <v>0</v>
      </c>
      <c r="G9" s="52">
        <f t="shared" ref="G9:G32" si="3">AJ9-AD9</f>
        <v>0</v>
      </c>
      <c r="H9" s="52">
        <f t="shared" ref="H9:H32" si="4">AL9-X9</f>
        <v>0</v>
      </c>
      <c r="I9" s="53">
        <f t="shared" ref="I9:I32" si="5">(AH9+AF9)-P9</f>
        <v>0</v>
      </c>
      <c r="J9" s="58">
        <v>0</v>
      </c>
      <c r="K9" s="84">
        <v>18.559999999999999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18.559999999999999</v>
      </c>
      <c r="R9" s="90">
        <v>0</v>
      </c>
      <c r="S9" s="84">
        <v>0</v>
      </c>
      <c r="T9" s="84">
        <v>0</v>
      </c>
      <c r="U9" s="84">
        <v>73.989999999999995</v>
      </c>
      <c r="V9" s="84">
        <v>0</v>
      </c>
      <c r="W9" s="84">
        <v>0</v>
      </c>
      <c r="X9" s="93">
        <f>R9+T9+V9</f>
        <v>0</v>
      </c>
      <c r="Y9" s="94">
        <f>S9+U9+W9</f>
        <v>73.989999999999995</v>
      </c>
      <c r="Z9" s="90">
        <v>0</v>
      </c>
      <c r="AA9" s="84">
        <v>0</v>
      </c>
      <c r="AB9" s="84">
        <v>0</v>
      </c>
      <c r="AC9" s="84">
        <v>105.42</v>
      </c>
      <c r="AD9" s="95">
        <f>Z9+AB9</f>
        <v>0</v>
      </c>
      <c r="AE9" s="52">
        <f>AA9+AC9</f>
        <v>105.42</v>
      </c>
      <c r="AF9" s="115">
        <v>0</v>
      </c>
      <c r="AG9" s="116">
        <v>0.56926545698924746</v>
      </c>
      <c r="AH9" s="54">
        <v>0</v>
      </c>
      <c r="AI9" s="63">
        <v>7.6171602617791851</v>
      </c>
      <c r="AJ9" s="64">
        <v>0</v>
      </c>
      <c r="AK9" s="61">
        <v>142.2523662656626</v>
      </c>
      <c r="AL9" s="66">
        <v>0</v>
      </c>
      <c r="AM9" s="61">
        <v>126.84120801556899</v>
      </c>
      <c r="AS9" s="120"/>
      <c r="BA9" s="42"/>
      <c r="BB9" s="42"/>
    </row>
    <row r="10" spans="1:54" ht="15.75" x14ac:dyDescent="0.25">
      <c r="A10" s="25">
        <v>2</v>
      </c>
      <c r="B10" s="69">
        <v>174.45</v>
      </c>
      <c r="C10" s="51">
        <f t="shared" si="0"/>
        <v>68.861527668713578</v>
      </c>
      <c r="D10" s="52">
        <f t="shared" si="1"/>
        <v>112.7640768213263</v>
      </c>
      <c r="E10" s="59">
        <f t="shared" si="2"/>
        <v>-7.175604490039877</v>
      </c>
      <c r="F10" s="68">
        <v>0</v>
      </c>
      <c r="G10" s="52">
        <f t="shared" si="3"/>
        <v>0</v>
      </c>
      <c r="H10" s="52">
        <f t="shared" si="4"/>
        <v>0</v>
      </c>
      <c r="I10" s="53">
        <f t="shared" si="5"/>
        <v>0</v>
      </c>
      <c r="J10" s="58">
        <v>0</v>
      </c>
      <c r="K10" s="81">
        <v>18.489999999999998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6">J10+L10+N10</f>
        <v>0</v>
      </c>
      <c r="Q10" s="82">
        <f t="shared" ref="Q10:Q32" si="7">K10+M10+O10</f>
        <v>18.489999999999998</v>
      </c>
      <c r="R10" s="90">
        <v>0</v>
      </c>
      <c r="S10" s="84">
        <v>0</v>
      </c>
      <c r="T10" s="84">
        <v>0</v>
      </c>
      <c r="U10" s="84">
        <v>90.39</v>
      </c>
      <c r="V10" s="84">
        <v>0</v>
      </c>
      <c r="W10" s="84">
        <v>0</v>
      </c>
      <c r="X10" s="93">
        <f t="shared" ref="X10:X32" si="8">R10+T10+V10</f>
        <v>0</v>
      </c>
      <c r="Y10" s="94">
        <f t="shared" ref="Y10:Y32" si="9">S10+U10+W10</f>
        <v>90.39</v>
      </c>
      <c r="Z10" s="90">
        <v>0</v>
      </c>
      <c r="AA10" s="84">
        <v>0</v>
      </c>
      <c r="AB10" s="84">
        <v>0</v>
      </c>
      <c r="AC10" s="84">
        <v>105.67</v>
      </c>
      <c r="AD10" s="95">
        <f t="shared" ref="AD10:AD32" si="10">Z10+AB10</f>
        <v>0</v>
      </c>
      <c r="AE10" s="52">
        <f t="shared" ref="AE10:AE32" si="11">AA10+AC10</f>
        <v>105.67</v>
      </c>
      <c r="AF10" s="117">
        <v>0</v>
      </c>
      <c r="AG10" s="116">
        <v>0.56926545698924746</v>
      </c>
      <c r="AH10" s="54">
        <v>0</v>
      </c>
      <c r="AI10" s="63">
        <v>10.745130052970874</v>
      </c>
      <c r="AJ10" s="64">
        <v>0</v>
      </c>
      <c r="AK10" s="61">
        <v>174.53152766871358</v>
      </c>
      <c r="AL10" s="66">
        <v>0</v>
      </c>
      <c r="AM10" s="61">
        <v>203.1540768213263</v>
      </c>
      <c r="AS10" s="120"/>
      <c r="BA10" s="42"/>
      <c r="BB10" s="42"/>
    </row>
    <row r="11" spans="1:54" ht="15" customHeight="1" x14ac:dyDescent="0.25">
      <c r="A11" s="25">
        <v>3</v>
      </c>
      <c r="B11" s="69">
        <v>192.45</v>
      </c>
      <c r="C11" s="51">
        <f t="shared" si="0"/>
        <v>73.402786225510127</v>
      </c>
      <c r="D11" s="52">
        <f t="shared" si="1"/>
        <v>125.83191622188879</v>
      </c>
      <c r="E11" s="59">
        <f t="shared" si="2"/>
        <v>-6.7847024473989279</v>
      </c>
      <c r="F11" s="68">
        <v>0</v>
      </c>
      <c r="G11" s="52">
        <f t="shared" si="3"/>
        <v>0</v>
      </c>
      <c r="H11" s="52">
        <f t="shared" si="4"/>
        <v>0</v>
      </c>
      <c r="I11" s="53">
        <f t="shared" si="5"/>
        <v>0</v>
      </c>
      <c r="J11" s="58">
        <v>0</v>
      </c>
      <c r="K11" s="81">
        <v>18.53</v>
      </c>
      <c r="L11" s="67">
        <v>0</v>
      </c>
      <c r="M11" s="67">
        <v>0</v>
      </c>
      <c r="N11" s="67">
        <v>0</v>
      </c>
      <c r="O11" s="67">
        <v>0</v>
      </c>
      <c r="P11" s="72">
        <f t="shared" si="6"/>
        <v>0</v>
      </c>
      <c r="Q11" s="82">
        <f t="shared" si="7"/>
        <v>18.53</v>
      </c>
      <c r="R11" s="90">
        <v>0</v>
      </c>
      <c r="S11" s="84">
        <v>0</v>
      </c>
      <c r="T11" s="84">
        <v>0</v>
      </c>
      <c r="U11" s="84">
        <v>88.39</v>
      </c>
      <c r="V11" s="84">
        <v>0</v>
      </c>
      <c r="W11" s="84">
        <v>0</v>
      </c>
      <c r="X11" s="93">
        <f t="shared" si="8"/>
        <v>0</v>
      </c>
      <c r="Y11" s="94">
        <f t="shared" si="9"/>
        <v>88.39</v>
      </c>
      <c r="Z11" s="90">
        <v>0</v>
      </c>
      <c r="AA11" s="84">
        <v>0</v>
      </c>
      <c r="AB11" s="84">
        <v>0</v>
      </c>
      <c r="AC11" s="84">
        <v>105.02</v>
      </c>
      <c r="AD11" s="95">
        <f t="shared" si="10"/>
        <v>0</v>
      </c>
      <c r="AE11" s="52">
        <f t="shared" si="11"/>
        <v>105.02</v>
      </c>
      <c r="AF11" s="117">
        <v>0</v>
      </c>
      <c r="AG11" s="116">
        <v>0.56926545698924746</v>
      </c>
      <c r="AH11" s="54">
        <v>0</v>
      </c>
      <c r="AI11" s="63">
        <v>11.176032095611825</v>
      </c>
      <c r="AJ11" s="64">
        <v>0</v>
      </c>
      <c r="AK11" s="61">
        <v>178.42278622551012</v>
      </c>
      <c r="AL11" s="66">
        <v>0</v>
      </c>
      <c r="AM11" s="61">
        <v>214.22191622188879</v>
      </c>
      <c r="AS11" s="120"/>
      <c r="BA11" s="42"/>
      <c r="BB11" s="42"/>
    </row>
    <row r="12" spans="1:54" ht="15" customHeight="1" x14ac:dyDescent="0.25">
      <c r="A12" s="25">
        <v>4</v>
      </c>
      <c r="B12" s="69">
        <v>196.83</v>
      </c>
      <c r="C12" s="51">
        <f t="shared" si="0"/>
        <v>79.83007507479654</v>
      </c>
      <c r="D12" s="52">
        <f t="shared" si="1"/>
        <v>123.65947233467118</v>
      </c>
      <c r="E12" s="59">
        <f t="shared" si="2"/>
        <v>-6.6595474094677058</v>
      </c>
      <c r="F12" s="68">
        <v>0</v>
      </c>
      <c r="G12" s="52">
        <f t="shared" si="3"/>
        <v>0</v>
      </c>
      <c r="H12" s="52">
        <f t="shared" si="4"/>
        <v>0</v>
      </c>
      <c r="I12" s="53">
        <f t="shared" si="5"/>
        <v>0</v>
      </c>
      <c r="J12" s="58">
        <v>0</v>
      </c>
      <c r="K12" s="81">
        <v>18.53</v>
      </c>
      <c r="L12" s="67">
        <v>0</v>
      </c>
      <c r="M12" s="67">
        <v>0</v>
      </c>
      <c r="N12" s="67">
        <v>0</v>
      </c>
      <c r="O12" s="67">
        <v>0</v>
      </c>
      <c r="P12" s="72">
        <f t="shared" si="6"/>
        <v>0</v>
      </c>
      <c r="Q12" s="82">
        <f t="shared" si="7"/>
        <v>18.53</v>
      </c>
      <c r="R12" s="90">
        <v>0</v>
      </c>
      <c r="S12" s="84">
        <v>0</v>
      </c>
      <c r="T12" s="84">
        <v>0</v>
      </c>
      <c r="U12" s="84">
        <v>88.39</v>
      </c>
      <c r="V12" s="84">
        <v>0</v>
      </c>
      <c r="W12" s="84">
        <v>0</v>
      </c>
      <c r="X12" s="93">
        <f t="shared" si="8"/>
        <v>0</v>
      </c>
      <c r="Y12" s="94">
        <f t="shared" si="9"/>
        <v>88.39</v>
      </c>
      <c r="Z12" s="90">
        <v>0</v>
      </c>
      <c r="AA12" s="84">
        <v>0</v>
      </c>
      <c r="AB12" s="84">
        <v>0</v>
      </c>
      <c r="AC12" s="84">
        <v>105.11</v>
      </c>
      <c r="AD12" s="95">
        <f t="shared" si="10"/>
        <v>0</v>
      </c>
      <c r="AE12" s="52">
        <f t="shared" si="11"/>
        <v>105.11</v>
      </c>
      <c r="AF12" s="117">
        <v>0</v>
      </c>
      <c r="AG12" s="116">
        <v>0.56926545698924746</v>
      </c>
      <c r="AH12" s="54">
        <v>0</v>
      </c>
      <c r="AI12" s="63">
        <v>11.301187133543047</v>
      </c>
      <c r="AJ12" s="64">
        <v>0</v>
      </c>
      <c r="AK12" s="61">
        <v>184.94007507479654</v>
      </c>
      <c r="AL12" s="66">
        <v>0</v>
      </c>
      <c r="AM12" s="61">
        <v>212.04947233467118</v>
      </c>
      <c r="AS12" s="120"/>
      <c r="BA12" s="42"/>
      <c r="BB12" s="42"/>
    </row>
    <row r="13" spans="1:54" ht="15.75" x14ac:dyDescent="0.25">
      <c r="A13" s="25">
        <v>5</v>
      </c>
      <c r="B13" s="69">
        <v>204.37</v>
      </c>
      <c r="C13" s="51">
        <f t="shared" si="0"/>
        <v>81.011126999182054</v>
      </c>
      <c r="D13" s="52">
        <f t="shared" si="1"/>
        <v>129.80842849630019</v>
      </c>
      <c r="E13" s="59">
        <f t="shared" si="2"/>
        <v>-6.4495554954822296</v>
      </c>
      <c r="F13" s="68">
        <v>0</v>
      </c>
      <c r="G13" s="52">
        <f t="shared" si="3"/>
        <v>0</v>
      </c>
      <c r="H13" s="52">
        <f t="shared" si="4"/>
        <v>0</v>
      </c>
      <c r="I13" s="53">
        <f t="shared" si="5"/>
        <v>0</v>
      </c>
      <c r="J13" s="58">
        <v>0</v>
      </c>
      <c r="K13" s="81">
        <v>18.53</v>
      </c>
      <c r="L13" s="67">
        <v>0</v>
      </c>
      <c r="M13" s="67">
        <v>0</v>
      </c>
      <c r="N13" s="67">
        <v>0</v>
      </c>
      <c r="O13" s="67">
        <v>0</v>
      </c>
      <c r="P13" s="72">
        <f t="shared" si="6"/>
        <v>0</v>
      </c>
      <c r="Q13" s="82">
        <f t="shared" si="7"/>
        <v>18.53</v>
      </c>
      <c r="R13" s="90">
        <v>0</v>
      </c>
      <c r="S13" s="84">
        <v>0</v>
      </c>
      <c r="T13" s="84">
        <v>0</v>
      </c>
      <c r="U13" s="84">
        <v>88.44</v>
      </c>
      <c r="V13" s="84">
        <v>0</v>
      </c>
      <c r="W13" s="84">
        <v>0</v>
      </c>
      <c r="X13" s="93">
        <f t="shared" si="8"/>
        <v>0</v>
      </c>
      <c r="Y13" s="94">
        <f t="shared" si="9"/>
        <v>88.44</v>
      </c>
      <c r="Z13" s="90">
        <v>0</v>
      </c>
      <c r="AA13" s="84">
        <v>0</v>
      </c>
      <c r="AB13" s="84">
        <v>0</v>
      </c>
      <c r="AC13" s="84">
        <v>105.02</v>
      </c>
      <c r="AD13" s="95">
        <f t="shared" si="10"/>
        <v>0</v>
      </c>
      <c r="AE13" s="52">
        <f t="shared" si="11"/>
        <v>105.02</v>
      </c>
      <c r="AF13" s="117">
        <v>0</v>
      </c>
      <c r="AG13" s="116">
        <v>0.56926545698924746</v>
      </c>
      <c r="AH13" s="54">
        <v>0</v>
      </c>
      <c r="AI13" s="63">
        <v>11.511179047528524</v>
      </c>
      <c r="AJ13" s="64">
        <v>0</v>
      </c>
      <c r="AK13" s="61">
        <v>186.03112699918205</v>
      </c>
      <c r="AL13" s="66">
        <v>0</v>
      </c>
      <c r="AM13" s="61">
        <v>218.24842849630019</v>
      </c>
      <c r="AS13" s="120"/>
      <c r="BA13" s="42"/>
      <c r="BB13" s="42"/>
    </row>
    <row r="14" spans="1:54" ht="15.75" customHeight="1" x14ac:dyDescent="0.25">
      <c r="A14" s="25">
        <v>6</v>
      </c>
      <c r="B14" s="69">
        <v>181.52</v>
      </c>
      <c r="C14" s="51">
        <f t="shared" si="0"/>
        <v>68.260354640150283</v>
      </c>
      <c r="D14" s="52">
        <f t="shared" si="1"/>
        <v>120.29465754620645</v>
      </c>
      <c r="E14" s="59">
        <f t="shared" si="2"/>
        <v>-7.0350121863566812</v>
      </c>
      <c r="F14" s="68">
        <v>0</v>
      </c>
      <c r="G14" s="52">
        <f t="shared" si="3"/>
        <v>0</v>
      </c>
      <c r="H14" s="52">
        <f t="shared" si="4"/>
        <v>0</v>
      </c>
      <c r="I14" s="53">
        <f t="shared" si="5"/>
        <v>0</v>
      </c>
      <c r="J14" s="58">
        <v>0</v>
      </c>
      <c r="K14" s="81">
        <v>18.53</v>
      </c>
      <c r="L14" s="67">
        <v>0</v>
      </c>
      <c r="M14" s="67">
        <v>0</v>
      </c>
      <c r="N14" s="67">
        <v>0</v>
      </c>
      <c r="O14" s="67">
        <v>0</v>
      </c>
      <c r="P14" s="72">
        <f t="shared" si="6"/>
        <v>0</v>
      </c>
      <c r="Q14" s="82">
        <f t="shared" si="7"/>
        <v>18.53</v>
      </c>
      <c r="R14" s="90">
        <v>0</v>
      </c>
      <c r="S14" s="84">
        <v>0.27</v>
      </c>
      <c r="T14" s="84">
        <v>0</v>
      </c>
      <c r="U14" s="84">
        <v>88.71</v>
      </c>
      <c r="V14" s="84">
        <v>0</v>
      </c>
      <c r="W14" s="84">
        <v>0</v>
      </c>
      <c r="X14" s="93">
        <f t="shared" si="8"/>
        <v>0</v>
      </c>
      <c r="Y14" s="94">
        <f t="shared" si="9"/>
        <v>88.97999999999999</v>
      </c>
      <c r="Z14" s="90">
        <v>0</v>
      </c>
      <c r="AA14" s="84">
        <v>0</v>
      </c>
      <c r="AB14" s="84">
        <v>0</v>
      </c>
      <c r="AC14" s="84">
        <v>106.42</v>
      </c>
      <c r="AD14" s="95">
        <f t="shared" si="10"/>
        <v>0</v>
      </c>
      <c r="AE14" s="52">
        <f t="shared" si="11"/>
        <v>106.42</v>
      </c>
      <c r="AF14" s="117">
        <v>0</v>
      </c>
      <c r="AG14" s="116">
        <v>0.56926545698924746</v>
      </c>
      <c r="AH14" s="54">
        <v>0</v>
      </c>
      <c r="AI14" s="63">
        <v>10.925722356654072</v>
      </c>
      <c r="AJ14" s="64">
        <v>0</v>
      </c>
      <c r="AK14" s="61">
        <v>174.68035464015028</v>
      </c>
      <c r="AL14" s="66">
        <v>0</v>
      </c>
      <c r="AM14" s="61">
        <v>209.27465754620644</v>
      </c>
      <c r="AS14" s="120"/>
      <c r="BA14" s="42"/>
      <c r="BB14" s="42"/>
    </row>
    <row r="15" spans="1:54" ht="15.75" x14ac:dyDescent="0.25">
      <c r="A15" s="25">
        <v>7</v>
      </c>
      <c r="B15" s="69">
        <v>170.42000000000002</v>
      </c>
      <c r="C15" s="51">
        <f t="shared" si="0"/>
        <v>67.298257950718437</v>
      </c>
      <c r="D15" s="52">
        <f t="shared" si="1"/>
        <v>110.10747629226414</v>
      </c>
      <c r="E15" s="59">
        <f t="shared" si="2"/>
        <v>-6.9857342429826019</v>
      </c>
      <c r="F15" s="68">
        <v>0</v>
      </c>
      <c r="G15" s="52">
        <f t="shared" si="3"/>
        <v>0</v>
      </c>
      <c r="H15" s="52">
        <f t="shared" si="4"/>
        <v>0</v>
      </c>
      <c r="I15" s="53">
        <f t="shared" si="5"/>
        <v>0</v>
      </c>
      <c r="J15" s="58">
        <v>0</v>
      </c>
      <c r="K15" s="81">
        <v>18.53</v>
      </c>
      <c r="L15" s="67">
        <v>0</v>
      </c>
      <c r="M15" s="67">
        <v>0</v>
      </c>
      <c r="N15" s="67">
        <v>0</v>
      </c>
      <c r="O15" s="67">
        <v>0</v>
      </c>
      <c r="P15" s="72">
        <f t="shared" si="6"/>
        <v>0</v>
      </c>
      <c r="Q15" s="82">
        <f t="shared" si="7"/>
        <v>18.53</v>
      </c>
      <c r="R15" s="90">
        <v>0</v>
      </c>
      <c r="S15" s="84">
        <v>10.15</v>
      </c>
      <c r="T15" s="84">
        <v>0</v>
      </c>
      <c r="U15" s="84">
        <v>88.29</v>
      </c>
      <c r="V15" s="84">
        <v>0</v>
      </c>
      <c r="W15" s="84">
        <v>0</v>
      </c>
      <c r="X15" s="93">
        <f t="shared" si="8"/>
        <v>0</v>
      </c>
      <c r="Y15" s="94">
        <f t="shared" si="9"/>
        <v>98.440000000000012</v>
      </c>
      <c r="Z15" s="90">
        <v>0</v>
      </c>
      <c r="AA15" s="84">
        <v>3.5</v>
      </c>
      <c r="AB15" s="84">
        <v>0</v>
      </c>
      <c r="AC15" s="84">
        <v>106.32</v>
      </c>
      <c r="AD15" s="95">
        <f t="shared" si="10"/>
        <v>0</v>
      </c>
      <c r="AE15" s="52">
        <f t="shared" si="11"/>
        <v>109.82</v>
      </c>
      <c r="AF15" s="117">
        <v>0</v>
      </c>
      <c r="AG15" s="116">
        <v>0.56926545698924746</v>
      </c>
      <c r="AH15" s="54">
        <v>0</v>
      </c>
      <c r="AI15" s="63">
        <v>10.975000300028151</v>
      </c>
      <c r="AJ15" s="64">
        <v>0</v>
      </c>
      <c r="AK15" s="61">
        <v>177.11825795071843</v>
      </c>
      <c r="AL15" s="66">
        <v>0</v>
      </c>
      <c r="AM15" s="61">
        <v>208.54747629226415</v>
      </c>
      <c r="AS15" s="120"/>
      <c r="BA15" s="42"/>
      <c r="BB15" s="42"/>
    </row>
    <row r="16" spans="1:54" ht="15.75" x14ac:dyDescent="0.25">
      <c r="A16" s="25">
        <v>8</v>
      </c>
      <c r="B16" s="69">
        <v>182.73</v>
      </c>
      <c r="C16" s="51">
        <f t="shared" si="0"/>
        <v>67.32689076802518</v>
      </c>
      <c r="D16" s="52">
        <f t="shared" si="1"/>
        <v>121.68467098929162</v>
      </c>
      <c r="E16" s="59">
        <f t="shared" si="2"/>
        <v>-6.2815617573168367</v>
      </c>
      <c r="F16" s="68">
        <v>0</v>
      </c>
      <c r="G16" s="52">
        <f t="shared" si="3"/>
        <v>0</v>
      </c>
      <c r="H16" s="52">
        <f t="shared" si="4"/>
        <v>0</v>
      </c>
      <c r="I16" s="53">
        <f t="shared" si="5"/>
        <v>0</v>
      </c>
      <c r="J16" s="58">
        <v>0</v>
      </c>
      <c r="K16" s="81">
        <v>18.53</v>
      </c>
      <c r="L16" s="67">
        <v>0</v>
      </c>
      <c r="M16" s="67">
        <v>0</v>
      </c>
      <c r="N16" s="67">
        <v>0</v>
      </c>
      <c r="O16" s="67">
        <v>0</v>
      </c>
      <c r="P16" s="72">
        <f t="shared" si="6"/>
        <v>0</v>
      </c>
      <c r="Q16" s="82">
        <f t="shared" si="7"/>
        <v>18.53</v>
      </c>
      <c r="R16" s="90">
        <v>0</v>
      </c>
      <c r="S16" s="84">
        <v>20.72</v>
      </c>
      <c r="T16" s="84">
        <v>0</v>
      </c>
      <c r="U16" s="84">
        <v>88.47</v>
      </c>
      <c r="V16" s="84">
        <v>0</v>
      </c>
      <c r="W16" s="84">
        <v>0</v>
      </c>
      <c r="X16" s="93">
        <f t="shared" si="8"/>
        <v>0</v>
      </c>
      <c r="Y16" s="94">
        <f t="shared" si="9"/>
        <v>109.19</v>
      </c>
      <c r="Z16" s="90">
        <v>0</v>
      </c>
      <c r="AA16" s="84">
        <v>7.2</v>
      </c>
      <c r="AB16" s="84">
        <v>0</v>
      </c>
      <c r="AC16" s="84">
        <v>104.71</v>
      </c>
      <c r="AD16" s="95">
        <f t="shared" si="10"/>
        <v>0</v>
      </c>
      <c r="AE16" s="52">
        <f t="shared" si="11"/>
        <v>111.91</v>
      </c>
      <c r="AF16" s="117">
        <v>0</v>
      </c>
      <c r="AG16" s="116">
        <v>0.56926545698924746</v>
      </c>
      <c r="AH16" s="54">
        <v>0</v>
      </c>
      <c r="AI16" s="63">
        <v>11.679172785693916</v>
      </c>
      <c r="AJ16" s="64">
        <v>0</v>
      </c>
      <c r="AK16" s="61">
        <v>179.23689076802518</v>
      </c>
      <c r="AL16" s="66">
        <v>0</v>
      </c>
      <c r="AM16" s="61">
        <v>230.87467098929162</v>
      </c>
      <c r="AS16" s="120"/>
      <c r="BA16" s="42"/>
      <c r="BB16" s="42"/>
    </row>
    <row r="17" spans="1:54" ht="15.75" x14ac:dyDescent="0.25">
      <c r="A17" s="25">
        <v>9</v>
      </c>
      <c r="B17" s="69">
        <v>209.92000000000002</v>
      </c>
      <c r="C17" s="51">
        <f t="shared" si="0"/>
        <v>83.483915854768341</v>
      </c>
      <c r="D17" s="52">
        <f t="shared" si="1"/>
        <v>131.95159233634922</v>
      </c>
      <c r="E17" s="59">
        <f t="shared" si="2"/>
        <v>-5.515508191117533</v>
      </c>
      <c r="F17" s="68">
        <v>0</v>
      </c>
      <c r="G17" s="52">
        <f t="shared" si="3"/>
        <v>0</v>
      </c>
      <c r="H17" s="52">
        <f t="shared" si="4"/>
        <v>0</v>
      </c>
      <c r="I17" s="53">
        <f t="shared" si="5"/>
        <v>0</v>
      </c>
      <c r="J17" s="58">
        <v>0</v>
      </c>
      <c r="K17" s="81">
        <v>18.53</v>
      </c>
      <c r="L17" s="67">
        <v>0</v>
      </c>
      <c r="M17" s="67">
        <v>0</v>
      </c>
      <c r="N17" s="67">
        <v>0</v>
      </c>
      <c r="O17" s="67">
        <v>0</v>
      </c>
      <c r="P17" s="72">
        <f t="shared" si="6"/>
        <v>0</v>
      </c>
      <c r="Q17" s="82">
        <f t="shared" si="7"/>
        <v>18.53</v>
      </c>
      <c r="R17" s="90">
        <v>0</v>
      </c>
      <c r="S17" s="84">
        <v>19.239999999999998</v>
      </c>
      <c r="T17" s="84">
        <v>0</v>
      </c>
      <c r="U17" s="84">
        <v>88.34</v>
      </c>
      <c r="V17" s="84">
        <v>0</v>
      </c>
      <c r="W17" s="84">
        <v>0</v>
      </c>
      <c r="X17" s="93">
        <f t="shared" si="8"/>
        <v>0</v>
      </c>
      <c r="Y17" s="94">
        <f t="shared" si="9"/>
        <v>107.58</v>
      </c>
      <c r="Z17" s="90">
        <v>0</v>
      </c>
      <c r="AA17" s="84">
        <v>7.4</v>
      </c>
      <c r="AB17" s="84">
        <v>0</v>
      </c>
      <c r="AC17" s="84">
        <v>106.29</v>
      </c>
      <c r="AD17" s="95">
        <f t="shared" si="10"/>
        <v>0</v>
      </c>
      <c r="AE17" s="52">
        <f t="shared" si="11"/>
        <v>113.69000000000001</v>
      </c>
      <c r="AF17" s="117">
        <v>0</v>
      </c>
      <c r="AG17" s="116">
        <v>0.56926545698924746</v>
      </c>
      <c r="AH17" s="54">
        <v>0</v>
      </c>
      <c r="AI17" s="63">
        <v>12.44522635189322</v>
      </c>
      <c r="AJ17" s="64">
        <v>0</v>
      </c>
      <c r="AK17" s="61">
        <v>197.17391585476835</v>
      </c>
      <c r="AL17" s="66">
        <v>0</v>
      </c>
      <c r="AM17" s="61">
        <v>239.53159233634921</v>
      </c>
      <c r="AS17" s="120"/>
      <c r="BA17" s="42"/>
      <c r="BB17" s="42"/>
    </row>
    <row r="18" spans="1:54" ht="15.75" x14ac:dyDescent="0.25">
      <c r="A18" s="25">
        <v>10</v>
      </c>
      <c r="B18" s="69">
        <v>200.44</v>
      </c>
      <c r="C18" s="51">
        <f t="shared" si="0"/>
        <v>64.802254971150731</v>
      </c>
      <c r="D18" s="52">
        <f t="shared" si="1"/>
        <v>141.26576854882614</v>
      </c>
      <c r="E18" s="59">
        <f t="shared" si="2"/>
        <v>-5.6280235199768356</v>
      </c>
      <c r="F18" s="68">
        <v>0</v>
      </c>
      <c r="G18" s="52">
        <f t="shared" si="3"/>
        <v>0</v>
      </c>
      <c r="H18" s="52">
        <f t="shared" si="4"/>
        <v>0</v>
      </c>
      <c r="I18" s="53">
        <f t="shared" si="5"/>
        <v>0</v>
      </c>
      <c r="J18" s="58">
        <v>0</v>
      </c>
      <c r="K18" s="81">
        <v>18.5</v>
      </c>
      <c r="L18" s="67">
        <v>0</v>
      </c>
      <c r="M18" s="67">
        <v>0</v>
      </c>
      <c r="N18" s="67">
        <v>0</v>
      </c>
      <c r="O18" s="67">
        <v>0</v>
      </c>
      <c r="P18" s="72">
        <f t="shared" si="6"/>
        <v>0</v>
      </c>
      <c r="Q18" s="82">
        <f t="shared" si="7"/>
        <v>18.5</v>
      </c>
      <c r="R18" s="90">
        <v>0</v>
      </c>
      <c r="S18" s="84">
        <v>15.21</v>
      </c>
      <c r="T18" s="84">
        <v>0</v>
      </c>
      <c r="U18" s="84">
        <v>87.52</v>
      </c>
      <c r="V18" s="84">
        <v>0</v>
      </c>
      <c r="W18" s="84">
        <v>0</v>
      </c>
      <c r="X18" s="93">
        <f t="shared" si="8"/>
        <v>0</v>
      </c>
      <c r="Y18" s="94">
        <f t="shared" si="9"/>
        <v>102.72999999999999</v>
      </c>
      <c r="Z18" s="90">
        <v>0</v>
      </c>
      <c r="AA18" s="84">
        <v>17</v>
      </c>
      <c r="AB18" s="84">
        <v>0</v>
      </c>
      <c r="AC18" s="84">
        <v>105.96</v>
      </c>
      <c r="AD18" s="95">
        <f t="shared" si="10"/>
        <v>0</v>
      </c>
      <c r="AE18" s="52">
        <f t="shared" si="11"/>
        <v>122.96</v>
      </c>
      <c r="AF18" s="117">
        <v>0</v>
      </c>
      <c r="AG18" s="116">
        <v>0.56926545698924746</v>
      </c>
      <c r="AH18" s="54">
        <v>0</v>
      </c>
      <c r="AI18" s="63">
        <v>12.302711023033917</v>
      </c>
      <c r="AJ18" s="64">
        <v>0</v>
      </c>
      <c r="AK18" s="61">
        <v>187.76225497115072</v>
      </c>
      <c r="AL18" s="66">
        <v>0</v>
      </c>
      <c r="AM18" s="61">
        <v>243.99576854882613</v>
      </c>
      <c r="AS18" s="120"/>
      <c r="BA18" s="42"/>
      <c r="BB18" s="42"/>
    </row>
    <row r="19" spans="1:54" ht="15.75" x14ac:dyDescent="0.25">
      <c r="A19" s="25">
        <v>11</v>
      </c>
      <c r="B19" s="69">
        <v>138.76999999999998</v>
      </c>
      <c r="C19" s="51">
        <f t="shared" si="0"/>
        <v>47.984020730859584</v>
      </c>
      <c r="D19" s="52">
        <f t="shared" si="1"/>
        <v>99.228487672338247</v>
      </c>
      <c r="E19" s="59">
        <f t="shared" si="2"/>
        <v>-8.4425084031978841</v>
      </c>
      <c r="F19" s="68">
        <v>73.959999999999994</v>
      </c>
      <c r="G19" s="52">
        <f t="shared" si="3"/>
        <v>30.000486563252533</v>
      </c>
      <c r="H19" s="52">
        <f t="shared" si="4"/>
        <v>40.331372173841764</v>
      </c>
      <c r="I19" s="53">
        <f t="shared" si="5"/>
        <v>3.6281412629057002</v>
      </c>
      <c r="J19" s="58">
        <v>0</v>
      </c>
      <c r="K19" s="81">
        <v>18.600000000000001</v>
      </c>
      <c r="L19" s="67">
        <v>0</v>
      </c>
      <c r="M19" s="67">
        <v>0</v>
      </c>
      <c r="N19" s="67">
        <v>0</v>
      </c>
      <c r="O19" s="67">
        <v>0</v>
      </c>
      <c r="P19" s="72">
        <f t="shared" si="6"/>
        <v>0</v>
      </c>
      <c r="Q19" s="82">
        <f t="shared" si="7"/>
        <v>18.600000000000001</v>
      </c>
      <c r="R19" s="90">
        <v>7.89</v>
      </c>
      <c r="S19" s="84">
        <v>0</v>
      </c>
      <c r="T19" s="84">
        <v>0</v>
      </c>
      <c r="U19" s="84">
        <v>84.91</v>
      </c>
      <c r="V19" s="84">
        <v>0</v>
      </c>
      <c r="W19" s="84">
        <v>0</v>
      </c>
      <c r="X19" s="93">
        <f t="shared" si="8"/>
        <v>7.89</v>
      </c>
      <c r="Y19" s="94">
        <f t="shared" si="9"/>
        <v>84.91</v>
      </c>
      <c r="Z19" s="90">
        <v>10.199999999999999</v>
      </c>
      <c r="AA19" s="84">
        <v>0</v>
      </c>
      <c r="AB19" s="84">
        <v>0</v>
      </c>
      <c r="AC19" s="84">
        <v>105.4</v>
      </c>
      <c r="AD19" s="95">
        <f t="shared" si="10"/>
        <v>10.199999999999999</v>
      </c>
      <c r="AE19" s="52">
        <f t="shared" si="11"/>
        <v>105.4</v>
      </c>
      <c r="AF19" s="117">
        <v>0.13518709677419349</v>
      </c>
      <c r="AG19" s="116">
        <v>0.43407836021505403</v>
      </c>
      <c r="AH19" s="54">
        <v>3.4929541661315069</v>
      </c>
      <c r="AI19" s="63">
        <v>9.7234132365870636</v>
      </c>
      <c r="AJ19" s="64">
        <v>40.200486563252532</v>
      </c>
      <c r="AK19" s="61">
        <v>153.38402073085959</v>
      </c>
      <c r="AL19" s="66">
        <v>48.221372173841765</v>
      </c>
      <c r="AM19" s="61">
        <v>184.13848767233824</v>
      </c>
      <c r="AS19" s="120"/>
      <c r="BA19" s="42"/>
      <c r="BB19" s="42"/>
    </row>
    <row r="20" spans="1:54" ht="15.75" x14ac:dyDescent="0.25">
      <c r="A20" s="25">
        <v>12</v>
      </c>
      <c r="B20" s="69">
        <v>115.94</v>
      </c>
      <c r="C20" s="51">
        <f t="shared" si="0"/>
        <v>38.967086187427711</v>
      </c>
      <c r="D20" s="52">
        <f t="shared" si="1"/>
        <v>86.028026747448678</v>
      </c>
      <c r="E20" s="59">
        <f t="shared" si="2"/>
        <v>-9.0551129348763837</v>
      </c>
      <c r="F20" s="68">
        <v>48.66</v>
      </c>
      <c r="G20" s="52">
        <f t="shared" si="3"/>
        <v>29.084060982141835</v>
      </c>
      <c r="H20" s="52">
        <f t="shared" si="4"/>
        <v>17.214608883320544</v>
      </c>
      <c r="I20" s="53">
        <f t="shared" si="5"/>
        <v>2.3613301345376136</v>
      </c>
      <c r="J20" s="58">
        <v>0</v>
      </c>
      <c r="K20" s="81">
        <v>18.600000000000001</v>
      </c>
      <c r="L20" s="67">
        <v>0</v>
      </c>
      <c r="M20" s="67">
        <v>0</v>
      </c>
      <c r="N20" s="67">
        <v>0</v>
      </c>
      <c r="O20" s="67">
        <v>0</v>
      </c>
      <c r="P20" s="72">
        <f t="shared" si="6"/>
        <v>0</v>
      </c>
      <c r="Q20" s="82">
        <f t="shared" si="7"/>
        <v>18.600000000000001</v>
      </c>
      <c r="R20" s="90">
        <v>1.05</v>
      </c>
      <c r="S20" s="84">
        <v>0</v>
      </c>
      <c r="T20" s="84">
        <v>0</v>
      </c>
      <c r="U20" s="84">
        <v>86</v>
      </c>
      <c r="V20" s="84">
        <v>0</v>
      </c>
      <c r="W20" s="84">
        <v>0</v>
      </c>
      <c r="X20" s="93">
        <f t="shared" si="8"/>
        <v>1.05</v>
      </c>
      <c r="Y20" s="94">
        <f t="shared" si="9"/>
        <v>86</v>
      </c>
      <c r="Z20" s="90">
        <v>9</v>
      </c>
      <c r="AA20" s="84">
        <v>0</v>
      </c>
      <c r="AB20" s="84">
        <v>0</v>
      </c>
      <c r="AC20" s="84">
        <v>105.26</v>
      </c>
      <c r="AD20" s="95">
        <f t="shared" si="10"/>
        <v>9</v>
      </c>
      <c r="AE20" s="52">
        <f t="shared" si="11"/>
        <v>105.26</v>
      </c>
      <c r="AF20" s="117">
        <v>0.13518709677419349</v>
      </c>
      <c r="AG20" s="116">
        <v>0.43407836021505403</v>
      </c>
      <c r="AH20" s="54">
        <v>2.2261430377634204</v>
      </c>
      <c r="AI20" s="63">
        <v>9.110808704908564</v>
      </c>
      <c r="AJ20" s="64">
        <v>38.084060982141835</v>
      </c>
      <c r="AK20" s="61">
        <v>144.22708618742772</v>
      </c>
      <c r="AL20" s="66">
        <v>18.264608883320545</v>
      </c>
      <c r="AM20" s="61">
        <v>172.02802674744868</v>
      </c>
      <c r="AS20" s="120"/>
      <c r="BA20" s="42"/>
      <c r="BB20" s="42"/>
    </row>
    <row r="21" spans="1:54" ht="15.75" x14ac:dyDescent="0.25">
      <c r="A21" s="25">
        <v>13</v>
      </c>
      <c r="B21" s="69">
        <v>96.86</v>
      </c>
      <c r="C21" s="51">
        <f t="shared" si="0"/>
        <v>17.444390430732</v>
      </c>
      <c r="D21" s="52">
        <f t="shared" si="1"/>
        <v>89.002407614157406</v>
      </c>
      <c r="E21" s="59">
        <f t="shared" si="2"/>
        <v>-9.586798044889413</v>
      </c>
      <c r="F21" s="68">
        <v>86.65</v>
      </c>
      <c r="G21" s="52">
        <f t="shared" si="3"/>
        <v>46.45938066611123</v>
      </c>
      <c r="H21" s="52">
        <f t="shared" si="4"/>
        <v>36.76082655403426</v>
      </c>
      <c r="I21" s="53">
        <f t="shared" si="5"/>
        <v>3.4297927798545231</v>
      </c>
      <c r="J21" s="58">
        <v>0</v>
      </c>
      <c r="K21" s="81">
        <v>18.600000000000001</v>
      </c>
      <c r="L21" s="67">
        <v>0</v>
      </c>
      <c r="M21" s="67">
        <v>0</v>
      </c>
      <c r="N21" s="67">
        <v>0</v>
      </c>
      <c r="O21" s="67">
        <v>0</v>
      </c>
      <c r="P21" s="72">
        <f t="shared" si="6"/>
        <v>0</v>
      </c>
      <c r="Q21" s="82">
        <f t="shared" si="7"/>
        <v>18.600000000000001</v>
      </c>
      <c r="R21" s="90">
        <v>0.18</v>
      </c>
      <c r="S21" s="84">
        <v>0</v>
      </c>
      <c r="T21" s="84">
        <v>0</v>
      </c>
      <c r="U21" s="84">
        <v>85.7</v>
      </c>
      <c r="V21" s="84">
        <v>0</v>
      </c>
      <c r="W21" s="84">
        <v>0</v>
      </c>
      <c r="X21" s="93">
        <f t="shared" si="8"/>
        <v>0.18</v>
      </c>
      <c r="Y21" s="94">
        <f t="shared" si="9"/>
        <v>85.7</v>
      </c>
      <c r="Z21" s="90">
        <v>0</v>
      </c>
      <c r="AA21" s="84">
        <v>0</v>
      </c>
      <c r="AB21" s="84">
        <v>0</v>
      </c>
      <c r="AC21" s="84">
        <v>105.65</v>
      </c>
      <c r="AD21" s="95">
        <f t="shared" si="10"/>
        <v>0</v>
      </c>
      <c r="AE21" s="52">
        <f t="shared" si="11"/>
        <v>105.65</v>
      </c>
      <c r="AF21" s="117">
        <v>0.13518709677419349</v>
      </c>
      <c r="AG21" s="116">
        <v>0.43407836021505403</v>
      </c>
      <c r="AH21" s="54">
        <v>3.2946056830803299</v>
      </c>
      <c r="AI21" s="63">
        <v>8.5791235948955347</v>
      </c>
      <c r="AJ21" s="64">
        <v>46.45938066611123</v>
      </c>
      <c r="AK21" s="61">
        <v>123.09439043073201</v>
      </c>
      <c r="AL21" s="66">
        <v>36.94082655403426</v>
      </c>
      <c r="AM21" s="61">
        <v>174.70240761415741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105.78999999999999</v>
      </c>
      <c r="C22" s="51">
        <f t="shared" si="0"/>
        <v>23.005432067118264</v>
      </c>
      <c r="D22" s="52">
        <f t="shared" si="1"/>
        <v>92.226583221178217</v>
      </c>
      <c r="E22" s="59">
        <f t="shared" si="2"/>
        <v>-9.4420152882965098</v>
      </c>
      <c r="F22" s="68">
        <v>96.28</v>
      </c>
      <c r="G22" s="52">
        <f t="shared" si="3"/>
        <v>50.953018050391982</v>
      </c>
      <c r="H22" s="52">
        <f t="shared" si="4"/>
        <v>41.523669821985273</v>
      </c>
      <c r="I22" s="53">
        <f t="shared" si="5"/>
        <v>3.8033121276227391</v>
      </c>
      <c r="J22" s="58">
        <v>0</v>
      </c>
      <c r="K22" s="81">
        <v>18.71</v>
      </c>
      <c r="L22" s="67">
        <v>0</v>
      </c>
      <c r="M22" s="67">
        <v>0</v>
      </c>
      <c r="N22" s="67">
        <v>0</v>
      </c>
      <c r="O22" s="67">
        <v>0</v>
      </c>
      <c r="P22" s="72">
        <f t="shared" si="6"/>
        <v>0</v>
      </c>
      <c r="Q22" s="82">
        <f t="shared" si="7"/>
        <v>18.71</v>
      </c>
      <c r="R22" s="90">
        <v>0.38</v>
      </c>
      <c r="S22" s="84">
        <v>0</v>
      </c>
      <c r="T22" s="84">
        <v>0</v>
      </c>
      <c r="U22" s="84">
        <v>85.89</v>
      </c>
      <c r="V22" s="84">
        <v>0</v>
      </c>
      <c r="W22" s="84">
        <v>0</v>
      </c>
      <c r="X22" s="93">
        <f t="shared" si="8"/>
        <v>0.38</v>
      </c>
      <c r="Y22" s="94">
        <f t="shared" si="9"/>
        <v>85.89</v>
      </c>
      <c r="Z22" s="90">
        <v>0</v>
      </c>
      <c r="AA22" s="84">
        <v>0</v>
      </c>
      <c r="AB22" s="84">
        <v>0</v>
      </c>
      <c r="AC22" s="84">
        <v>105.52</v>
      </c>
      <c r="AD22" s="95">
        <f t="shared" si="10"/>
        <v>0</v>
      </c>
      <c r="AE22" s="52">
        <f t="shared" si="11"/>
        <v>105.52</v>
      </c>
      <c r="AF22" s="117">
        <v>0.13518709677419349</v>
      </c>
      <c r="AG22" s="116">
        <v>0.43407836021505403</v>
      </c>
      <c r="AH22" s="54">
        <v>3.6681250308485458</v>
      </c>
      <c r="AI22" s="63">
        <v>8.8339063514884373</v>
      </c>
      <c r="AJ22" s="64">
        <v>50.953018050391982</v>
      </c>
      <c r="AK22" s="61">
        <v>128.52543206711826</v>
      </c>
      <c r="AL22" s="66">
        <v>41.903669821985275</v>
      </c>
      <c r="AM22" s="61">
        <v>178.11658322117822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121.77</v>
      </c>
      <c r="C23" s="51">
        <f t="shared" si="0"/>
        <v>33.674626880502885</v>
      </c>
      <c r="D23" s="52">
        <f t="shared" si="1"/>
        <v>97.105935444928519</v>
      </c>
      <c r="E23" s="59">
        <f t="shared" si="2"/>
        <v>-9.0105623254314011</v>
      </c>
      <c r="F23" s="68">
        <v>103.36</v>
      </c>
      <c r="G23" s="52">
        <f t="shared" si="3"/>
        <v>56.972737946445839</v>
      </c>
      <c r="H23" s="52">
        <f t="shared" si="4"/>
        <v>42.262484603376734</v>
      </c>
      <c r="I23" s="53">
        <f t="shared" si="5"/>
        <v>4.124777450177433</v>
      </c>
      <c r="J23" s="58">
        <v>0</v>
      </c>
      <c r="K23" s="81">
        <v>18.71</v>
      </c>
      <c r="L23" s="67">
        <v>0</v>
      </c>
      <c r="M23" s="67">
        <v>0</v>
      </c>
      <c r="N23" s="67">
        <v>0</v>
      </c>
      <c r="O23" s="67">
        <v>0</v>
      </c>
      <c r="P23" s="72">
        <f t="shared" si="6"/>
        <v>0</v>
      </c>
      <c r="Q23" s="82">
        <f t="shared" si="7"/>
        <v>18.71</v>
      </c>
      <c r="R23" s="90">
        <v>1.26</v>
      </c>
      <c r="S23" s="84">
        <v>0</v>
      </c>
      <c r="T23" s="84">
        <v>0</v>
      </c>
      <c r="U23" s="84">
        <v>85.07</v>
      </c>
      <c r="V23" s="84">
        <v>0</v>
      </c>
      <c r="W23" s="84">
        <v>0</v>
      </c>
      <c r="X23" s="93">
        <f t="shared" si="8"/>
        <v>1.26</v>
      </c>
      <c r="Y23" s="94">
        <f t="shared" si="9"/>
        <v>85.07</v>
      </c>
      <c r="Z23" s="90">
        <v>0.5</v>
      </c>
      <c r="AA23" s="84">
        <v>0</v>
      </c>
      <c r="AB23" s="84">
        <v>0</v>
      </c>
      <c r="AC23" s="84">
        <v>105.77</v>
      </c>
      <c r="AD23" s="95">
        <f t="shared" si="10"/>
        <v>0.5</v>
      </c>
      <c r="AE23" s="52">
        <f t="shared" si="11"/>
        <v>105.77</v>
      </c>
      <c r="AF23" s="117">
        <v>0.13518709677419349</v>
      </c>
      <c r="AG23" s="116">
        <v>0.43407836021505403</v>
      </c>
      <c r="AH23" s="54">
        <v>3.9895903534032398</v>
      </c>
      <c r="AI23" s="63">
        <v>9.265359314353546</v>
      </c>
      <c r="AJ23" s="64">
        <v>57.472737946445839</v>
      </c>
      <c r="AK23" s="61">
        <v>139.44462688050288</v>
      </c>
      <c r="AL23" s="66">
        <v>43.522484603376732</v>
      </c>
      <c r="AM23" s="61">
        <v>182.17593544492851</v>
      </c>
      <c r="AS23" s="120"/>
      <c r="BA23" s="42"/>
      <c r="BB23" s="42"/>
    </row>
    <row r="24" spans="1:54" ht="15.75" x14ac:dyDescent="0.25">
      <c r="A24" s="25">
        <v>16</v>
      </c>
      <c r="B24" s="69">
        <v>128.91</v>
      </c>
      <c r="C24" s="51">
        <f t="shared" si="0"/>
        <v>33.360516032278085</v>
      </c>
      <c r="D24" s="52">
        <f t="shared" si="1"/>
        <v>104.34661932779937</v>
      </c>
      <c r="E24" s="59">
        <f t="shared" si="2"/>
        <v>-8.7971353600775046</v>
      </c>
      <c r="F24" s="68">
        <v>108.33</v>
      </c>
      <c r="G24" s="52">
        <f t="shared" si="3"/>
        <v>56.433906533422743</v>
      </c>
      <c r="H24" s="52">
        <f t="shared" si="4"/>
        <v>47.594623119101087</v>
      </c>
      <c r="I24" s="53">
        <f t="shared" si="5"/>
        <v>4.3014703474761617</v>
      </c>
      <c r="J24" s="58">
        <v>0</v>
      </c>
      <c r="K24" s="81">
        <v>18.72</v>
      </c>
      <c r="L24" s="67">
        <v>0</v>
      </c>
      <c r="M24" s="67">
        <v>0</v>
      </c>
      <c r="N24" s="67">
        <v>0</v>
      </c>
      <c r="O24" s="67">
        <v>0</v>
      </c>
      <c r="P24" s="72">
        <f t="shared" si="6"/>
        <v>0</v>
      </c>
      <c r="Q24" s="82">
        <f t="shared" si="7"/>
        <v>18.72</v>
      </c>
      <c r="R24" s="90">
        <v>0.84</v>
      </c>
      <c r="S24" s="84">
        <v>0</v>
      </c>
      <c r="T24" s="84">
        <v>0</v>
      </c>
      <c r="U24" s="84">
        <v>84.97</v>
      </c>
      <c r="V24" s="84">
        <v>0</v>
      </c>
      <c r="W24" s="84">
        <v>0</v>
      </c>
      <c r="X24" s="93">
        <f t="shared" si="8"/>
        <v>0.84</v>
      </c>
      <c r="Y24" s="94">
        <f t="shared" si="9"/>
        <v>84.97</v>
      </c>
      <c r="Z24" s="90">
        <v>0.6</v>
      </c>
      <c r="AA24" s="84">
        <v>0</v>
      </c>
      <c r="AB24" s="84">
        <v>0</v>
      </c>
      <c r="AC24" s="84">
        <v>106.7</v>
      </c>
      <c r="AD24" s="95">
        <f t="shared" si="10"/>
        <v>0.6</v>
      </c>
      <c r="AE24" s="52">
        <f t="shared" si="11"/>
        <v>106.7</v>
      </c>
      <c r="AF24" s="117">
        <v>0.13518709677419349</v>
      </c>
      <c r="AG24" s="116">
        <v>0.43407836021505403</v>
      </c>
      <c r="AH24" s="54">
        <v>4.1662832507019685</v>
      </c>
      <c r="AI24" s="63">
        <v>9.4887862797074405</v>
      </c>
      <c r="AJ24" s="64">
        <v>57.033906533422744</v>
      </c>
      <c r="AK24" s="61">
        <v>140.06051603227809</v>
      </c>
      <c r="AL24" s="66">
        <v>48.43462311910109</v>
      </c>
      <c r="AM24" s="61">
        <v>189.31661932779937</v>
      </c>
      <c r="AS24" s="120"/>
      <c r="BA24" s="42"/>
      <c r="BB24" s="42"/>
    </row>
    <row r="25" spans="1:54" ht="15.75" x14ac:dyDescent="0.25">
      <c r="A25" s="25">
        <v>17</v>
      </c>
      <c r="B25" s="69">
        <v>127.79</v>
      </c>
      <c r="C25" s="51">
        <f t="shared" si="0"/>
        <v>29.770715918388916</v>
      </c>
      <c r="D25" s="52">
        <f t="shared" si="1"/>
        <v>106.93073632967163</v>
      </c>
      <c r="E25" s="59">
        <f t="shared" si="2"/>
        <v>-8.9114522480605842</v>
      </c>
      <c r="F25" s="68">
        <v>111.98</v>
      </c>
      <c r="G25" s="52">
        <f t="shared" si="3"/>
        <v>58.147943166659353</v>
      </c>
      <c r="H25" s="52">
        <f t="shared" si="4"/>
        <v>49.323114093224461</v>
      </c>
      <c r="I25" s="53">
        <f t="shared" si="5"/>
        <v>4.5089427401161899</v>
      </c>
      <c r="J25" s="58">
        <v>0</v>
      </c>
      <c r="K25" s="81">
        <v>18.78</v>
      </c>
      <c r="L25" s="67">
        <v>0</v>
      </c>
      <c r="M25" s="67">
        <v>0</v>
      </c>
      <c r="N25" s="67">
        <v>0</v>
      </c>
      <c r="O25" s="67">
        <v>0</v>
      </c>
      <c r="P25" s="72">
        <f t="shared" si="6"/>
        <v>0</v>
      </c>
      <c r="Q25" s="82">
        <f t="shared" si="7"/>
        <v>18.78</v>
      </c>
      <c r="R25" s="90">
        <v>3.15</v>
      </c>
      <c r="S25" s="84">
        <v>0</v>
      </c>
      <c r="T25" s="84">
        <v>0</v>
      </c>
      <c r="U25" s="84">
        <v>85.52</v>
      </c>
      <c r="V25" s="84">
        <v>0</v>
      </c>
      <c r="W25" s="84">
        <v>0</v>
      </c>
      <c r="X25" s="93">
        <f t="shared" si="8"/>
        <v>3.15</v>
      </c>
      <c r="Y25" s="94">
        <f t="shared" si="9"/>
        <v>85.52</v>
      </c>
      <c r="Z25" s="90">
        <v>0.1</v>
      </c>
      <c r="AA25" s="84">
        <v>0</v>
      </c>
      <c r="AB25" s="84">
        <v>0</v>
      </c>
      <c r="AC25" s="84">
        <v>105.27</v>
      </c>
      <c r="AD25" s="95">
        <f t="shared" si="10"/>
        <v>0.1</v>
      </c>
      <c r="AE25" s="52">
        <f t="shared" si="11"/>
        <v>105.27</v>
      </c>
      <c r="AF25" s="117">
        <v>0.13518709677419349</v>
      </c>
      <c r="AG25" s="116">
        <v>0.43407836021505403</v>
      </c>
      <c r="AH25" s="54">
        <v>4.3737556433419966</v>
      </c>
      <c r="AI25" s="63">
        <v>9.4344693917243632</v>
      </c>
      <c r="AJ25" s="64">
        <v>58.247943166659354</v>
      </c>
      <c r="AK25" s="61">
        <v>135.04071591838891</v>
      </c>
      <c r="AL25" s="66">
        <v>52.47311409322446</v>
      </c>
      <c r="AM25" s="61">
        <v>192.45073632967163</v>
      </c>
      <c r="AS25" s="120"/>
      <c r="BA25" s="42"/>
      <c r="BB25" s="42"/>
    </row>
    <row r="26" spans="1:54" ht="15.75" x14ac:dyDescent="0.25">
      <c r="A26" s="25">
        <v>18</v>
      </c>
      <c r="B26" s="69">
        <v>102.74000000000001</v>
      </c>
      <c r="C26" s="51">
        <f t="shared" si="0"/>
        <v>21.667266407512003</v>
      </c>
      <c r="D26" s="52">
        <f t="shared" si="1"/>
        <v>90.333983625817609</v>
      </c>
      <c r="E26" s="59">
        <f t="shared" si="2"/>
        <v>-9.2612500333295706</v>
      </c>
      <c r="F26" s="68">
        <v>131.08000000000001</v>
      </c>
      <c r="G26" s="52">
        <f t="shared" si="3"/>
        <v>74.545300083141655</v>
      </c>
      <c r="H26" s="52">
        <f t="shared" si="4"/>
        <v>51.423475666480726</v>
      </c>
      <c r="I26" s="53">
        <f t="shared" si="5"/>
        <v>5.1112242503776315</v>
      </c>
      <c r="J26" s="58">
        <v>0</v>
      </c>
      <c r="K26" s="81">
        <v>18.45</v>
      </c>
      <c r="L26" s="67">
        <v>0</v>
      </c>
      <c r="M26" s="67">
        <v>0</v>
      </c>
      <c r="N26" s="67">
        <v>0</v>
      </c>
      <c r="O26" s="67">
        <v>0</v>
      </c>
      <c r="P26" s="72">
        <f t="shared" si="6"/>
        <v>0</v>
      </c>
      <c r="Q26" s="82">
        <f t="shared" si="7"/>
        <v>18.45</v>
      </c>
      <c r="R26" s="90">
        <v>0</v>
      </c>
      <c r="S26" s="84">
        <v>0</v>
      </c>
      <c r="T26" s="84">
        <v>0</v>
      </c>
      <c r="U26" s="84">
        <v>86.47</v>
      </c>
      <c r="V26" s="84">
        <v>0</v>
      </c>
      <c r="W26" s="84">
        <v>0</v>
      </c>
      <c r="X26" s="93">
        <f t="shared" si="8"/>
        <v>0</v>
      </c>
      <c r="Y26" s="94">
        <f t="shared" si="9"/>
        <v>86.47</v>
      </c>
      <c r="Z26" s="90">
        <v>0</v>
      </c>
      <c r="AA26" s="84">
        <v>0</v>
      </c>
      <c r="AB26" s="84">
        <v>0</v>
      </c>
      <c r="AC26" s="84">
        <v>105.42</v>
      </c>
      <c r="AD26" s="95">
        <f t="shared" si="10"/>
        <v>0</v>
      </c>
      <c r="AE26" s="52">
        <f t="shared" si="11"/>
        <v>105.42</v>
      </c>
      <c r="AF26" s="117">
        <v>0.13518709677419349</v>
      </c>
      <c r="AG26" s="116">
        <v>0.43407836021505403</v>
      </c>
      <c r="AH26" s="54">
        <v>4.9760371536034382</v>
      </c>
      <c r="AI26" s="63">
        <v>8.7546716064553749</v>
      </c>
      <c r="AJ26" s="64">
        <v>74.545300083141655</v>
      </c>
      <c r="AK26" s="61">
        <v>127.087266407512</v>
      </c>
      <c r="AL26" s="127">
        <v>51.423475666480726</v>
      </c>
      <c r="AM26" s="61">
        <v>176.80398362581761</v>
      </c>
      <c r="AS26" s="120"/>
      <c r="BA26" s="42"/>
      <c r="BB26" s="42"/>
    </row>
    <row r="27" spans="1:54" ht="15.75" x14ac:dyDescent="0.25">
      <c r="A27" s="25">
        <v>19</v>
      </c>
      <c r="B27" s="69">
        <v>137.14999999999998</v>
      </c>
      <c r="C27" s="51">
        <f t="shared" si="0"/>
        <v>37.254314706292888</v>
      </c>
      <c r="D27" s="52">
        <f t="shared" si="1"/>
        <v>108.1521551057058</v>
      </c>
      <c r="E27" s="59">
        <f t="shared" si="2"/>
        <v>-8.2564698119987305</v>
      </c>
      <c r="F27" s="68">
        <v>155.01</v>
      </c>
      <c r="G27" s="52">
        <f t="shared" si="3"/>
        <v>89.435964949680908</v>
      </c>
      <c r="H27" s="52">
        <f t="shared" si="4"/>
        <v>59.553491545214705</v>
      </c>
      <c r="I27" s="53">
        <f t="shared" si="5"/>
        <v>6.0205435051043779</v>
      </c>
      <c r="J27" s="58">
        <v>0</v>
      </c>
      <c r="K27" s="81">
        <v>18.440000000000001</v>
      </c>
      <c r="L27" s="67">
        <v>0</v>
      </c>
      <c r="M27" s="67">
        <v>0</v>
      </c>
      <c r="N27" s="67">
        <v>0</v>
      </c>
      <c r="O27" s="67">
        <v>0</v>
      </c>
      <c r="P27" s="72">
        <f t="shared" si="6"/>
        <v>0</v>
      </c>
      <c r="Q27" s="82">
        <f t="shared" si="7"/>
        <v>18.440000000000001</v>
      </c>
      <c r="R27" s="90">
        <v>0</v>
      </c>
      <c r="S27" s="84">
        <v>0</v>
      </c>
      <c r="T27" s="84">
        <v>0</v>
      </c>
      <c r="U27" s="84">
        <v>86.52</v>
      </c>
      <c r="V27" s="84">
        <v>0</v>
      </c>
      <c r="W27" s="84">
        <v>0</v>
      </c>
      <c r="X27" s="93">
        <f t="shared" si="8"/>
        <v>0</v>
      </c>
      <c r="Y27" s="94">
        <f t="shared" si="9"/>
        <v>86.52</v>
      </c>
      <c r="Z27" s="90">
        <v>0</v>
      </c>
      <c r="AA27" s="84">
        <v>0</v>
      </c>
      <c r="AB27" s="84">
        <v>0</v>
      </c>
      <c r="AC27" s="84">
        <v>106.5</v>
      </c>
      <c r="AD27" s="95">
        <f t="shared" si="10"/>
        <v>0</v>
      </c>
      <c r="AE27" s="52">
        <f t="shared" si="11"/>
        <v>106.5</v>
      </c>
      <c r="AF27" s="117">
        <v>0.13518709677419349</v>
      </c>
      <c r="AG27" s="116">
        <v>0.43407836021505403</v>
      </c>
      <c r="AH27" s="54">
        <v>5.8853564083301846</v>
      </c>
      <c r="AI27" s="63">
        <v>9.749451827786217</v>
      </c>
      <c r="AJ27" s="64">
        <v>89.435964949680908</v>
      </c>
      <c r="AK27" s="61">
        <v>143.75431470629289</v>
      </c>
      <c r="AL27" s="127">
        <v>59.553491545214705</v>
      </c>
      <c r="AM27" s="61">
        <v>194.6721551057058</v>
      </c>
      <c r="AS27" s="120"/>
      <c r="BA27" s="42"/>
      <c r="BB27" s="42"/>
    </row>
    <row r="28" spans="1:54" ht="15.75" x14ac:dyDescent="0.25">
      <c r="A28" s="25">
        <v>20</v>
      </c>
      <c r="B28" s="69">
        <v>140.82</v>
      </c>
      <c r="C28" s="51">
        <f t="shared" si="0"/>
        <v>33.653644674789817</v>
      </c>
      <c r="D28" s="52">
        <f t="shared" si="1"/>
        <v>115.60819019459475</v>
      </c>
      <c r="E28" s="59">
        <f t="shared" si="2"/>
        <v>-8.4418348693845644</v>
      </c>
      <c r="F28" s="68">
        <v>152.86000000000001</v>
      </c>
      <c r="G28" s="52">
        <f t="shared" si="3"/>
        <v>83.79292348492713</v>
      </c>
      <c r="H28" s="52">
        <f t="shared" si="4"/>
        <v>63.128231411906526</v>
      </c>
      <c r="I28" s="53">
        <f t="shared" si="5"/>
        <v>5.9388451031663578</v>
      </c>
      <c r="J28" s="58">
        <v>0</v>
      </c>
      <c r="K28" s="81">
        <v>18.72</v>
      </c>
      <c r="L28" s="67">
        <v>0</v>
      </c>
      <c r="M28" s="67">
        <v>0</v>
      </c>
      <c r="N28" s="67">
        <v>0</v>
      </c>
      <c r="O28" s="67">
        <v>0</v>
      </c>
      <c r="P28" s="72">
        <f t="shared" si="6"/>
        <v>0</v>
      </c>
      <c r="Q28" s="82">
        <f t="shared" si="7"/>
        <v>18.72</v>
      </c>
      <c r="R28" s="90">
        <v>0</v>
      </c>
      <c r="S28" s="84">
        <v>0</v>
      </c>
      <c r="T28" s="84">
        <v>0</v>
      </c>
      <c r="U28" s="84">
        <v>86.59</v>
      </c>
      <c r="V28" s="84">
        <v>0</v>
      </c>
      <c r="W28" s="84">
        <v>0</v>
      </c>
      <c r="X28" s="93">
        <f t="shared" si="8"/>
        <v>0</v>
      </c>
      <c r="Y28" s="94">
        <f t="shared" si="9"/>
        <v>86.59</v>
      </c>
      <c r="Z28" s="90">
        <v>0</v>
      </c>
      <c r="AA28" s="84">
        <v>0</v>
      </c>
      <c r="AB28" s="84">
        <v>0</v>
      </c>
      <c r="AC28" s="84">
        <v>105.86</v>
      </c>
      <c r="AD28" s="95">
        <f t="shared" si="10"/>
        <v>0</v>
      </c>
      <c r="AE28" s="52">
        <f t="shared" si="11"/>
        <v>105.86</v>
      </c>
      <c r="AF28" s="117">
        <v>0.13518709677419349</v>
      </c>
      <c r="AG28" s="116">
        <v>0.43407836021505403</v>
      </c>
      <c r="AH28" s="54">
        <v>5.8036580063921646</v>
      </c>
      <c r="AI28" s="63">
        <v>9.8440867704003807</v>
      </c>
      <c r="AJ28" s="64">
        <v>83.79292348492713</v>
      </c>
      <c r="AK28" s="61">
        <v>139.51364467478982</v>
      </c>
      <c r="AL28" s="127">
        <v>63.128231411906526</v>
      </c>
      <c r="AM28" s="61">
        <v>202.19819019459476</v>
      </c>
      <c r="AS28" s="120"/>
      <c r="BA28" s="42"/>
      <c r="BB28" s="42"/>
    </row>
    <row r="29" spans="1:54" ht="15.75" x14ac:dyDescent="0.25">
      <c r="A29" s="25">
        <v>21</v>
      </c>
      <c r="B29" s="69">
        <v>135.67000000000002</v>
      </c>
      <c r="C29" s="51">
        <f t="shared" si="0"/>
        <v>36.203725677612823</v>
      </c>
      <c r="D29" s="52">
        <f t="shared" si="1"/>
        <v>108.0111020564226</v>
      </c>
      <c r="E29" s="59">
        <f t="shared" si="2"/>
        <v>-8.5448277340354117</v>
      </c>
      <c r="F29" s="68">
        <v>154.03</v>
      </c>
      <c r="G29" s="52">
        <f t="shared" si="3"/>
        <v>84.187561401485127</v>
      </c>
      <c r="H29" s="52">
        <f t="shared" si="4"/>
        <v>63.859134370529418</v>
      </c>
      <c r="I29" s="53">
        <f t="shared" si="5"/>
        <v>5.9833042279854567</v>
      </c>
      <c r="J29" s="58">
        <v>0</v>
      </c>
      <c r="K29" s="81">
        <v>18.690000000000001</v>
      </c>
      <c r="L29" s="67">
        <v>0</v>
      </c>
      <c r="M29" s="67">
        <v>0</v>
      </c>
      <c r="N29" s="67">
        <v>0</v>
      </c>
      <c r="O29" s="67">
        <v>0</v>
      </c>
      <c r="P29" s="72">
        <f t="shared" si="6"/>
        <v>0</v>
      </c>
      <c r="Q29" s="82">
        <f t="shared" si="7"/>
        <v>18.690000000000001</v>
      </c>
      <c r="R29" s="90">
        <v>0</v>
      </c>
      <c r="S29" s="84">
        <v>0</v>
      </c>
      <c r="T29" s="84">
        <v>0</v>
      </c>
      <c r="U29" s="84">
        <v>87.66</v>
      </c>
      <c r="V29" s="84">
        <v>0</v>
      </c>
      <c r="W29" s="84">
        <v>0</v>
      </c>
      <c r="X29" s="93">
        <f t="shared" si="8"/>
        <v>0</v>
      </c>
      <c r="Y29" s="94">
        <f t="shared" si="9"/>
        <v>87.66</v>
      </c>
      <c r="Z29" s="90">
        <v>0</v>
      </c>
      <c r="AA29" s="84">
        <v>0</v>
      </c>
      <c r="AB29" s="84">
        <v>0</v>
      </c>
      <c r="AC29" s="84">
        <v>105.22</v>
      </c>
      <c r="AD29" s="95">
        <f t="shared" si="10"/>
        <v>0</v>
      </c>
      <c r="AE29" s="52">
        <f t="shared" si="11"/>
        <v>105.22</v>
      </c>
      <c r="AF29" s="117">
        <v>0.13518709677419349</v>
      </c>
      <c r="AG29" s="116">
        <v>0.43407836021505403</v>
      </c>
      <c r="AH29" s="54">
        <v>5.8481171312112634</v>
      </c>
      <c r="AI29" s="63">
        <v>9.7110939057495358</v>
      </c>
      <c r="AJ29" s="64">
        <v>84.187561401485127</v>
      </c>
      <c r="AK29" s="61">
        <v>141.42372567761282</v>
      </c>
      <c r="AL29" s="127">
        <v>63.859134370529418</v>
      </c>
      <c r="AM29" s="61">
        <v>195.6711020564226</v>
      </c>
      <c r="AO29" s="49"/>
      <c r="AP29" s="49"/>
      <c r="AQ29" s="49"/>
      <c r="AR29" s="42"/>
      <c r="AS29" s="132"/>
      <c r="BA29" s="42"/>
      <c r="BB29" s="42"/>
    </row>
    <row r="30" spans="1:54" ht="15.75" x14ac:dyDescent="0.25">
      <c r="A30" s="25">
        <v>22</v>
      </c>
      <c r="B30" s="69">
        <v>122.53</v>
      </c>
      <c r="C30" s="51">
        <f t="shared" si="0"/>
        <v>33.110568236533339</v>
      </c>
      <c r="D30" s="52">
        <f t="shared" si="1"/>
        <v>98.260482879817701</v>
      </c>
      <c r="E30" s="59">
        <f t="shared" si="2"/>
        <v>-8.8410511163510286</v>
      </c>
      <c r="F30" s="68">
        <v>146.55000000000001</v>
      </c>
      <c r="G30" s="52">
        <f t="shared" si="3"/>
        <v>103.9922935451622</v>
      </c>
      <c r="H30" s="52">
        <f t="shared" si="4"/>
        <v>36.858636390545001</v>
      </c>
      <c r="I30" s="53">
        <f t="shared" si="5"/>
        <v>5.6990700642928118</v>
      </c>
      <c r="J30" s="58">
        <v>0</v>
      </c>
      <c r="K30" s="81">
        <v>18.690000000000001</v>
      </c>
      <c r="L30" s="67">
        <v>0</v>
      </c>
      <c r="M30" s="67">
        <v>0</v>
      </c>
      <c r="N30" s="67">
        <v>0</v>
      </c>
      <c r="O30" s="67">
        <v>0</v>
      </c>
      <c r="P30" s="72">
        <f t="shared" si="6"/>
        <v>0</v>
      </c>
      <c r="Q30" s="82">
        <f t="shared" si="7"/>
        <v>18.690000000000001</v>
      </c>
      <c r="R30" s="90">
        <v>0</v>
      </c>
      <c r="S30" s="84">
        <v>0</v>
      </c>
      <c r="T30" s="84">
        <v>0</v>
      </c>
      <c r="U30" s="84">
        <v>88.54</v>
      </c>
      <c r="V30" s="84">
        <v>0</v>
      </c>
      <c r="W30" s="84">
        <v>0</v>
      </c>
      <c r="X30" s="93">
        <f t="shared" si="8"/>
        <v>0</v>
      </c>
      <c r="Y30" s="94">
        <f t="shared" si="9"/>
        <v>88.54</v>
      </c>
      <c r="Z30" s="90">
        <v>0</v>
      </c>
      <c r="AA30" s="84">
        <v>0</v>
      </c>
      <c r="AB30" s="84">
        <v>0</v>
      </c>
      <c r="AC30" s="84">
        <v>106.9</v>
      </c>
      <c r="AD30" s="95">
        <f t="shared" si="10"/>
        <v>0</v>
      </c>
      <c r="AE30" s="52">
        <f t="shared" si="11"/>
        <v>106.9</v>
      </c>
      <c r="AF30" s="117">
        <v>0.13518709677419349</v>
      </c>
      <c r="AG30" s="116">
        <v>0.43407836021505403</v>
      </c>
      <c r="AH30" s="54">
        <v>5.5638829675186185</v>
      </c>
      <c r="AI30" s="63">
        <v>9.4148705234339189</v>
      </c>
      <c r="AJ30" s="64">
        <v>103.9922935451622</v>
      </c>
      <c r="AK30" s="61">
        <v>140.01056823653335</v>
      </c>
      <c r="AL30" s="127">
        <v>36.858636390545001</v>
      </c>
      <c r="AM30" s="61">
        <v>186.80048287981771</v>
      </c>
      <c r="AO30" s="49"/>
      <c r="AP30" s="49"/>
      <c r="AQ30" s="49"/>
      <c r="AR30" s="42"/>
      <c r="AS30" s="132"/>
      <c r="BA30" s="42"/>
      <c r="BB30" s="42"/>
    </row>
    <row r="31" spans="1:54" ht="15.75" x14ac:dyDescent="0.25">
      <c r="A31" s="25">
        <v>23</v>
      </c>
      <c r="B31" s="69">
        <v>116.00999999999999</v>
      </c>
      <c r="C31" s="51">
        <f t="shared" si="0"/>
        <v>22.504397338398221</v>
      </c>
      <c r="D31" s="52">
        <f t="shared" si="1"/>
        <v>102.39868062028124</v>
      </c>
      <c r="E31" s="59">
        <f t="shared" si="2"/>
        <v>-8.8930779586794308</v>
      </c>
      <c r="F31" s="68">
        <v>142.91999999999999</v>
      </c>
      <c r="G31" s="52">
        <f t="shared" si="3"/>
        <v>104.13401362141795</v>
      </c>
      <c r="H31" s="52">
        <f t="shared" si="4"/>
        <v>33.224853261582076</v>
      </c>
      <c r="I31" s="53">
        <f t="shared" si="5"/>
        <v>5.5611331169999616</v>
      </c>
      <c r="J31" s="58">
        <v>0</v>
      </c>
      <c r="K31" s="81">
        <v>18.52</v>
      </c>
      <c r="L31" s="67">
        <v>0</v>
      </c>
      <c r="M31" s="67">
        <v>0</v>
      </c>
      <c r="N31" s="67">
        <v>0</v>
      </c>
      <c r="O31" s="67">
        <v>0</v>
      </c>
      <c r="P31" s="72">
        <f t="shared" si="6"/>
        <v>0</v>
      </c>
      <c r="Q31" s="82">
        <f t="shared" si="7"/>
        <v>18.52</v>
      </c>
      <c r="R31" s="90">
        <v>0</v>
      </c>
      <c r="S31" s="84">
        <v>0</v>
      </c>
      <c r="T31" s="84">
        <v>0</v>
      </c>
      <c r="U31" s="84">
        <v>88.24</v>
      </c>
      <c r="V31" s="84">
        <v>0</v>
      </c>
      <c r="W31" s="84">
        <v>0</v>
      </c>
      <c r="X31" s="93">
        <f t="shared" si="8"/>
        <v>0</v>
      </c>
      <c r="Y31" s="94">
        <f t="shared" si="9"/>
        <v>88.24</v>
      </c>
      <c r="Z31" s="90">
        <v>0</v>
      </c>
      <c r="AA31" s="84">
        <v>0</v>
      </c>
      <c r="AB31" s="84">
        <v>0</v>
      </c>
      <c r="AC31" s="84">
        <v>105.96</v>
      </c>
      <c r="AD31" s="95">
        <f t="shared" si="10"/>
        <v>0</v>
      </c>
      <c r="AE31" s="52">
        <f t="shared" si="11"/>
        <v>105.96</v>
      </c>
      <c r="AF31" s="117">
        <v>0.13518709677419349</v>
      </c>
      <c r="AG31" s="116">
        <v>0.43407836021505403</v>
      </c>
      <c r="AH31" s="54">
        <v>5.4259460202257683</v>
      </c>
      <c r="AI31" s="63">
        <v>9.192843681105515</v>
      </c>
      <c r="AJ31" s="64">
        <v>104.13401362141795</v>
      </c>
      <c r="AK31" s="61">
        <v>128.46439733839821</v>
      </c>
      <c r="AL31" s="127">
        <v>33.224853261582076</v>
      </c>
      <c r="AM31" s="61">
        <v>190.63868062028124</v>
      </c>
      <c r="AS31" s="120"/>
      <c r="BA31" s="42"/>
      <c r="BB31" s="42"/>
    </row>
    <row r="32" spans="1:54" ht="16.5" thickBot="1" x14ac:dyDescent="0.3">
      <c r="A32" s="26">
        <v>24</v>
      </c>
      <c r="B32" s="70">
        <v>105.81</v>
      </c>
      <c r="C32" s="55">
        <f t="shared" si="0"/>
        <v>17.120624068962201</v>
      </c>
      <c r="D32" s="52">
        <f t="shared" si="1"/>
        <v>97.908675312368274</v>
      </c>
      <c r="E32" s="59">
        <f t="shared" si="2"/>
        <v>-9.2192993813304902</v>
      </c>
      <c r="F32" s="71">
        <v>130.66999999999999</v>
      </c>
      <c r="G32" s="56">
        <f t="shared" si="3"/>
        <v>71.219985255617388</v>
      </c>
      <c r="H32" s="52">
        <f t="shared" si="4"/>
        <v>54.354370072294138</v>
      </c>
      <c r="I32" s="53">
        <f t="shared" si="5"/>
        <v>5.0956446720884614</v>
      </c>
      <c r="J32" s="58">
        <v>0</v>
      </c>
      <c r="K32" s="81">
        <v>18.55</v>
      </c>
      <c r="L32" s="67">
        <v>0</v>
      </c>
      <c r="M32" s="67">
        <v>0</v>
      </c>
      <c r="N32" s="67">
        <v>0</v>
      </c>
      <c r="O32" s="67">
        <v>0</v>
      </c>
      <c r="P32" s="72">
        <f t="shared" si="6"/>
        <v>0</v>
      </c>
      <c r="Q32" s="82">
        <f t="shared" si="7"/>
        <v>18.55</v>
      </c>
      <c r="R32" s="90">
        <v>0</v>
      </c>
      <c r="S32" s="84">
        <v>0</v>
      </c>
      <c r="T32" s="84">
        <v>0</v>
      </c>
      <c r="U32" s="84">
        <v>87.81</v>
      </c>
      <c r="V32" s="84">
        <v>0</v>
      </c>
      <c r="W32" s="84">
        <v>0</v>
      </c>
      <c r="X32" s="93">
        <f t="shared" si="8"/>
        <v>0</v>
      </c>
      <c r="Y32" s="94">
        <f t="shared" si="9"/>
        <v>87.81</v>
      </c>
      <c r="Z32" s="91">
        <v>0</v>
      </c>
      <c r="AA32" s="92">
        <v>0</v>
      </c>
      <c r="AB32" s="92">
        <v>0</v>
      </c>
      <c r="AC32" s="92">
        <v>105.98</v>
      </c>
      <c r="AD32" s="95">
        <f t="shared" si="10"/>
        <v>0</v>
      </c>
      <c r="AE32" s="52">
        <f t="shared" si="11"/>
        <v>105.98</v>
      </c>
      <c r="AF32" s="117">
        <v>0.13518709677419349</v>
      </c>
      <c r="AG32" s="116">
        <v>0.43407836021505403</v>
      </c>
      <c r="AH32" s="54">
        <v>4.9604575753142681</v>
      </c>
      <c r="AI32" s="63">
        <v>8.8966222584544568</v>
      </c>
      <c r="AJ32" s="65">
        <v>71.219985255617388</v>
      </c>
      <c r="AK32" s="62">
        <v>123.1006240689622</v>
      </c>
      <c r="AL32" s="128">
        <v>54.354370072294138</v>
      </c>
      <c r="AM32" s="62">
        <v>185.71867531236828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209.92000000000002</v>
      </c>
      <c r="C33" s="40">
        <f t="shared" ref="C33:AE33" si="12">MAX(C9:C32)</f>
        <v>83.483915854768341</v>
      </c>
      <c r="D33" s="40">
        <f t="shared" si="12"/>
        <v>141.26576854882614</v>
      </c>
      <c r="E33" s="40">
        <f t="shared" si="12"/>
        <v>-5.515508191117533</v>
      </c>
      <c r="F33" s="40">
        <f t="shared" si="12"/>
        <v>155.01</v>
      </c>
      <c r="G33" s="40">
        <f t="shared" si="12"/>
        <v>104.13401362141795</v>
      </c>
      <c r="H33" s="40">
        <f t="shared" si="12"/>
        <v>63.859134370529418</v>
      </c>
      <c r="I33" s="40">
        <f t="shared" si="12"/>
        <v>6.0205435051043779</v>
      </c>
      <c r="J33" s="40">
        <f t="shared" si="12"/>
        <v>0</v>
      </c>
      <c r="K33" s="40">
        <f t="shared" si="12"/>
        <v>18.78</v>
      </c>
      <c r="L33" s="40">
        <f t="shared" si="12"/>
        <v>0</v>
      </c>
      <c r="M33" s="40">
        <f t="shared" si="12"/>
        <v>0</v>
      </c>
      <c r="N33" s="40">
        <f t="shared" si="12"/>
        <v>0</v>
      </c>
      <c r="O33" s="40">
        <f t="shared" si="12"/>
        <v>0</v>
      </c>
      <c r="P33" s="40">
        <f t="shared" si="12"/>
        <v>0</v>
      </c>
      <c r="Q33" s="40">
        <f t="shared" si="12"/>
        <v>18.78</v>
      </c>
      <c r="R33" s="40">
        <f t="shared" si="12"/>
        <v>7.89</v>
      </c>
      <c r="S33" s="40">
        <f t="shared" si="12"/>
        <v>20.72</v>
      </c>
      <c r="T33" s="40">
        <f t="shared" si="12"/>
        <v>0</v>
      </c>
      <c r="U33" s="40">
        <f t="shared" si="12"/>
        <v>90.39</v>
      </c>
      <c r="V33" s="40">
        <f t="shared" si="12"/>
        <v>0</v>
      </c>
      <c r="W33" s="40">
        <f t="shared" si="12"/>
        <v>0</v>
      </c>
      <c r="X33" s="40">
        <f t="shared" si="12"/>
        <v>7.89</v>
      </c>
      <c r="Y33" s="40">
        <f t="shared" si="12"/>
        <v>109.19</v>
      </c>
      <c r="Z33" s="40"/>
      <c r="AA33" s="40"/>
      <c r="AB33" s="40"/>
      <c r="AC33" s="40"/>
      <c r="AD33" s="40">
        <f t="shared" si="12"/>
        <v>10.199999999999999</v>
      </c>
      <c r="AE33" s="40">
        <f t="shared" si="12"/>
        <v>122.96</v>
      </c>
      <c r="AF33" s="40">
        <f t="shared" ref="AF33:AM33" si="13">MAX(AF9:AF32)</f>
        <v>0.13518709677419349</v>
      </c>
      <c r="AG33" s="40">
        <f t="shared" si="13"/>
        <v>0.56926545698924746</v>
      </c>
      <c r="AH33" s="40">
        <f t="shared" si="13"/>
        <v>5.8853564083301846</v>
      </c>
      <c r="AI33" s="40">
        <f t="shared" si="13"/>
        <v>12.44522635189322</v>
      </c>
      <c r="AJ33" s="40">
        <f t="shared" si="13"/>
        <v>104.13401362141795</v>
      </c>
      <c r="AK33" s="40">
        <f t="shared" si="13"/>
        <v>197.17391585476835</v>
      </c>
      <c r="AL33" s="40">
        <f t="shared" si="13"/>
        <v>63.859134370529418</v>
      </c>
      <c r="AM33" s="129">
        <f t="shared" si="13"/>
        <v>243.99576854882613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146.69224489795914</v>
      </c>
      <c r="C34" s="41">
        <f t="shared" ref="C34:AE34" si="14">AVERAGE(C9:C33,C9:C32)</f>
        <v>47.288687498100842</v>
      </c>
      <c r="D34" s="41">
        <f t="shared" si="14"/>
        <v>107.60792726651574</v>
      </c>
      <c r="E34" s="41">
        <f t="shared" si="14"/>
        <v>-8.0142846378313664</v>
      </c>
      <c r="F34" s="41">
        <f t="shared" si="14"/>
        <v>70.197755102040844</v>
      </c>
      <c r="G34" s="41">
        <f t="shared" si="14"/>
        <v>40.466391145329261</v>
      </c>
      <c r="H34" s="41">
        <f t="shared" si="14"/>
        <v>27.320100373579645</v>
      </c>
      <c r="I34" s="41">
        <f t="shared" si="14"/>
        <v>2.7990940218472495</v>
      </c>
      <c r="J34" s="41">
        <f t="shared" si="14"/>
        <v>0</v>
      </c>
      <c r="K34" s="41">
        <f t="shared" si="14"/>
        <v>18.588979591836736</v>
      </c>
      <c r="L34" s="41">
        <f t="shared" si="14"/>
        <v>0</v>
      </c>
      <c r="M34" s="41">
        <f t="shared" si="14"/>
        <v>0</v>
      </c>
      <c r="N34" s="41">
        <f t="shared" si="14"/>
        <v>0</v>
      </c>
      <c r="O34" s="41">
        <f t="shared" si="14"/>
        <v>0</v>
      </c>
      <c r="P34" s="41">
        <f t="shared" si="14"/>
        <v>0</v>
      </c>
      <c r="Q34" s="41">
        <f t="shared" si="14"/>
        <v>18.588979591836736</v>
      </c>
      <c r="R34" s="41">
        <f t="shared" si="14"/>
        <v>0.76306122448979596</v>
      </c>
      <c r="S34" s="41">
        <f t="shared" si="14"/>
        <v>3.1</v>
      </c>
      <c r="T34" s="41">
        <f t="shared" si="14"/>
        <v>0</v>
      </c>
      <c r="U34" s="41">
        <f t="shared" si="14"/>
        <v>86.776122448979564</v>
      </c>
      <c r="V34" s="41">
        <f t="shared" si="14"/>
        <v>0</v>
      </c>
      <c r="W34" s="41">
        <f t="shared" si="14"/>
        <v>0</v>
      </c>
      <c r="X34" s="41">
        <f t="shared" si="14"/>
        <v>0.76306122448979596</v>
      </c>
      <c r="Y34" s="41">
        <f t="shared" si="14"/>
        <v>89.836938775510191</v>
      </c>
      <c r="Z34" s="41">
        <f>AVERAGE(Z9:Z33,Z9:Z32)</f>
        <v>0.85000000000000009</v>
      </c>
      <c r="AA34" s="41">
        <f>AVERAGE(AA9:AA33,AA9:AA32)</f>
        <v>1.4625000000000001</v>
      </c>
      <c r="AB34" s="41">
        <f>AVERAGE(AB9:AB33,AB9:AB32)</f>
        <v>0</v>
      </c>
      <c r="AC34" s="41">
        <f t="shared" si="14"/>
        <v>105.72291666666668</v>
      </c>
      <c r="AD34" s="41">
        <f t="shared" si="14"/>
        <v>1.0408163265306123</v>
      </c>
      <c r="AE34" s="41">
        <f t="shared" si="14"/>
        <v>107.50734693877554</v>
      </c>
      <c r="AF34" s="41">
        <f t="shared" ref="AF34:AM34" si="15">AVERAGE(AF9:AF33,AF9:AF32)</f>
        <v>8.0008689927583851E-2</v>
      </c>
      <c r="AG34" s="41">
        <f t="shared" si="15"/>
        <v>0.49201568740399393</v>
      </c>
      <c r="AH34" s="41">
        <f t="shared" si="15"/>
        <v>2.7190853319196662</v>
      </c>
      <c r="AI34" s="41">
        <f t="shared" si="15"/>
        <v>10.077577225785047</v>
      </c>
      <c r="AJ34" s="41">
        <f t="shared" si="15"/>
        <v>41.299044206553759</v>
      </c>
      <c r="AK34" s="41">
        <f t="shared" si="15"/>
        <v>154.60685076340695</v>
      </c>
      <c r="AL34" s="41">
        <f t="shared" si="15"/>
        <v>27.922141189906174</v>
      </c>
      <c r="AM34" s="130">
        <f t="shared" si="15"/>
        <v>197.31302930733207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3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4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134">
        <f>'[1]15 JUIN 2023'!$G$14</f>
        <v>445</v>
      </c>
      <c r="K38" s="133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134">
        <f>'[1]15 JUIN 2023'!$G$29</f>
        <v>81.06</v>
      </c>
      <c r="Z38" s="133"/>
      <c r="AA38" s="8" t="s">
        <v>21</v>
      </c>
      <c r="AB38" s="5" t="s">
        <v>23</v>
      </c>
      <c r="AC38" s="30"/>
      <c r="AD38" s="134">
        <f>'[1]15 JUIN 2023'!$G$22</f>
        <v>2135.3000000000002</v>
      </c>
      <c r="AE38" s="133"/>
      <c r="AF38" s="7" t="s">
        <v>21</v>
      </c>
      <c r="AG38" s="5" t="s">
        <v>24</v>
      </c>
      <c r="AH38" s="6"/>
      <c r="AI38" s="134">
        <f>'[1]15 JUIN 2023'!$K$22</f>
        <v>0</v>
      </c>
      <c r="AJ38" s="133"/>
      <c r="AK38" s="99" t="s">
        <v>21</v>
      </c>
      <c r="AL38" s="98" t="s">
        <v>24</v>
      </c>
      <c r="AM38" s="133">
        <f>'[1]15 JUIN 2023'!$K$29</f>
        <v>47.539400000000001</v>
      </c>
      <c r="AN38" s="135"/>
      <c r="AO38" s="8" t="s">
        <v>21</v>
      </c>
      <c r="AP38" s="5" t="s">
        <v>24</v>
      </c>
      <c r="AQ38" s="133">
        <f>'[1]15 JUIN 2023'!$K$14</f>
        <v>2485.6999999999998</v>
      </c>
      <c r="AR38" s="133"/>
      <c r="AS38" s="109" t="s">
        <v>21</v>
      </c>
    </row>
    <row r="39" spans="1:45" ht="15.75" thickBot="1" x14ac:dyDescent="0.3">
      <c r="A39" s="9" t="s">
        <v>22</v>
      </c>
      <c r="B39" s="10">
        <f>'[1]15 JUIN 2023'!$B$22</f>
        <v>1749.3</v>
      </c>
      <c r="C39" s="11" t="s">
        <v>21</v>
      </c>
      <c r="D39" s="9" t="s">
        <v>71</v>
      </c>
      <c r="E39" s="10">
        <f>'[1]15 JUIN 2023'!$B$61</f>
        <v>3547</v>
      </c>
      <c r="F39" s="12" t="s">
        <v>21</v>
      </c>
      <c r="G39" s="97"/>
      <c r="H39" s="100" t="s">
        <v>25</v>
      </c>
      <c r="I39" s="101"/>
      <c r="J39" s="102">
        <f>'[1]15 JUIN 2023'!$G$15</f>
        <v>18.78</v>
      </c>
      <c r="K39" s="103" t="s">
        <v>62</v>
      </c>
      <c r="L39" s="104">
        <f>'[1]15 JUIN 2023'!$H$15</f>
        <v>165.70833333334599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f>'[1]15 JUIN 2023'!$G$30</f>
        <v>20.72</v>
      </c>
      <c r="Z39" s="101" t="s">
        <v>62</v>
      </c>
      <c r="AA39" s="107">
        <f>'[1]15 JUIN 2023'!$H$30</f>
        <v>0.33333333333333331</v>
      </c>
      <c r="AB39" s="105" t="s">
        <v>25</v>
      </c>
      <c r="AC39" s="108"/>
      <c r="AD39" s="102">
        <f>'[1]15 JUIN 2023'!$G$23</f>
        <v>93.49</v>
      </c>
      <c r="AE39" s="103" t="s">
        <v>72</v>
      </c>
      <c r="AF39" s="107">
        <f>'[1]15 JUIN 2023'!$H$23</f>
        <v>9.2361111111111116E-2</v>
      </c>
      <c r="AG39" s="105" t="s">
        <v>25</v>
      </c>
      <c r="AH39" s="101"/>
      <c r="AI39" s="102">
        <f>'[1]15 JUIN 2023'!$K$23</f>
        <v>0</v>
      </c>
      <c r="AJ39" s="101" t="s">
        <v>77</v>
      </c>
      <c r="AK39" s="106">
        <f>'[1]15 JUIN 2023'!$L$23</f>
        <v>165.04166666667999</v>
      </c>
      <c r="AL39" s="100" t="s">
        <v>25</v>
      </c>
      <c r="AM39" s="101">
        <f>'[1]15 JUIN 2023'!$K$30</f>
        <v>17</v>
      </c>
      <c r="AN39" s="102" t="s">
        <v>77</v>
      </c>
      <c r="AO39" s="110">
        <f>'[1]15 JUIN 2023'!$L$30</f>
        <v>0.41666666666666669</v>
      </c>
      <c r="AP39" s="105" t="s">
        <v>25</v>
      </c>
      <c r="AQ39" s="101">
        <f>'[1]15 JUIN 2023'!$K$15</f>
        <v>106.9</v>
      </c>
      <c r="AR39" s="103"/>
      <c r="AS39" s="106">
        <f>'[1]15 JUIN 2023'!$L$15</f>
        <v>165.91666666667999</v>
      </c>
    </row>
    <row r="40" spans="1:45" ht="16.5" thickTop="1" thickBot="1" x14ac:dyDescent="0.3">
      <c r="AM40" s="131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f>'[1]15 JUIN 2023'!$C$4</f>
        <v>504.85</v>
      </c>
      <c r="F42" s="44" t="s">
        <v>69</v>
      </c>
      <c r="G42" s="47">
        <f>'[1]15 JUIN 2023'!$E$4</f>
        <v>165.83333333334599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f>'[1]15 JUIN 2023'!$I$9</f>
        <v>86.59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f>'[1]15 JUIN 2023'!$F$6</f>
        <v>105.86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f>'[1]15 JUIN 2023'!$C$9</f>
        <v>273.95999999999998</v>
      </c>
      <c r="F45" s="83" t="s">
        <v>72</v>
      </c>
      <c r="G45" s="48">
        <f>'[1]15 JUIN 2023'!$E$9</f>
        <v>165.83333333334599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f>'[1]15 JUIN 2023'!$C$10</f>
        <v>252.43000000000004</v>
      </c>
      <c r="F46" s="80" t="s">
        <v>72</v>
      </c>
      <c r="G46" s="60">
        <f>'[1]15 JUIN 2023'!$E$10</f>
        <v>165.91666666667999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106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 JUN 23 </vt:lpstr>
      <vt:lpstr>'15 JUN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2023-06-16T06:35:54Z</dcterms:modified>
</cp:coreProperties>
</file>