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7E28422A-C6DB-453F-B87F-2E00B05D1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MAI 23 " sheetId="3" r:id="rId1"/>
  </sheets>
  <definedNames>
    <definedName name="_xlnm.Print_Area" localSheetId="0">'15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<sst xmlns="http://schemas.openxmlformats.org/spreadsheetml/2006/main" count="139" uniqueCount="106">
  <si>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</si>
  <si>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</si>
  <si>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</si>
  <si>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</si>
  <si>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</si>
  <si>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</si>
  <si>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</si>
  <si>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</si>
  <si>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</si>
  <si>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</si>
  <si>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</si>
  <si>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</si>
  <si>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</si>
  <si>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</si>
  <si>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</si>
  <si>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</si>
  <si>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</si>
  <si>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</si>
  <si>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</si>
  <si>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</si>
  <si>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</si>
  <si>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</si>
  <si>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</si>
  <si>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</si>
  <si>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</si>
  <si>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</si>
  <si>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</si>
  <si>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</si>
  <si>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</si>
  <si>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</si>
  <si>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</si>
  <si>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</si>
  <si>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</si>
  <si>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</si>
  <si>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</si>
  <si>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</si>
  <si>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</si>
  <si>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</si>
  <si>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</si>
  <si>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</si>
  <si>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</si>
  <si>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</si>
  <si>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</si>
  <si>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</si>
  <si>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</si>
  <si>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</si>
  <si>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</si>
  <si>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</si>
  <si>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</si>
  <si>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</si>
  <si>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</si>
  <si>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</si>
  <si>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</si>
  <si>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</si>
  <si>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</si>
  <si>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</si>
  <si>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</si>
  <si>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</si>
  <si>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</si>
  <si>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</si>
  <si>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</si>
  <si>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</si>
  <si>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</si>
  <si>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</si>
  <si>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</si>
  <si>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</si>
  <si>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</si>
  <si>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</si>
  <si>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</si>
  <si>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</si>
  <si>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</si>
  <si>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</si>
  <si>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</si>
  <si>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</si>
  <si>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</si>
  <si>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</si>
  <si>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</si>
  <si>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</si>
  <si>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</si>
  <si>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</si>
  <si>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</si>
  <si>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</si>
  <si>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</si>
  <si>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</si>
  <si>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</si>
  <si>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</si>
  <si>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</si>
  <si>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</si>
  <si>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</si>
  <si>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</si>
  <si>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</si>
  <si>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</si>
  <si>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</si>
  <si>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</si>
  <si>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</si>
  <si>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</si>
  <si>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</si>
  <si>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</si>
  <si>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</si>
  <si>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</si>
  <si>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</si>
  <si>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</si>
  <si>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</si>
  <si>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</si>
  <si>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TAGBA et TETE</t>
  </si>
  <si>
    <t>TETE ET TAGBA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</si>
</sst>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6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2" fontId="0" fillId="0" borderId="22" xfId="0" applyNumberFormat="1" applyBorder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'15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'!$B$9:$B$32</c:f>
              <c:numCache>
                <c:formatCode>General</c:formatCode>
                <c:ptCount val="24"/>
                <c:pt idx="0">
                  <c:v>108.82000000000001</c:v>
                </c:pt>
                <c:pt idx="1">
                  <c:v>100.12</c:v>
                </c:pt>
                <c:pt idx="2">
                  <c:v>47.010000000000005</c:v>
                </c:pt>
                <c:pt idx="3">
                  <c:v>98.41</c:v>
                </c:pt>
                <c:pt idx="4">
                  <c:v>78.72</c:v>
                </c:pt>
                <c:pt idx="5">
                  <c:v>66.77000000000001</c:v>
                </c:pt>
                <c:pt idx="6">
                  <c:v>87.92</c:v>
                </c:pt>
                <c:pt idx="7">
                  <c:v>128.4</c:v>
                </c:pt>
                <c:pt idx="8">
                  <c:v>139.47</c:v>
                </c:pt>
                <c:pt idx="9">
                  <c:v>144.44</c:v>
                </c:pt>
                <c:pt idx="10">
                  <c:v>148.82</c:v>
                </c:pt>
                <c:pt idx="11">
                  <c:v>147.79</c:v>
                </c:pt>
                <c:pt idx="12">
                  <c:v>140.19</c:v>
                </c:pt>
                <c:pt idx="13">
                  <c:v>140.29000000000002</c:v>
                </c:pt>
                <c:pt idx="14">
                  <c:v>133.54000000000002</c:v>
                </c:pt>
                <c:pt idx="15">
                  <c:v>136.53</c:v>
                </c:pt>
                <c:pt idx="16">
                  <c:v>130.84</c:v>
                </c:pt>
                <c:pt idx="17">
                  <c:v>114.74</c:v>
                </c:pt>
                <c:pt idx="18">
                  <c:v>124.89</c:v>
                </c:pt>
                <c:pt idx="19">
                  <c:v>133.30000000000001</c:v>
                </c:pt>
                <c:pt idx="20">
                  <c:v>148.15</c:v>
                </c:pt>
                <c:pt idx="21">
                  <c:v>141.41</c:v>
                </c:pt>
                <c:pt idx="22">
                  <c:v>125.7</c:v>
                </c:pt>
                <c:pt idx="23">
                  <c:v>121.22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'15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'!$C$9:$C$32</c:f>
              <c:numCache>
                <c:formatCode>General</c:formatCode>
                <c:ptCount val="24"/>
                <c:pt idx="0">
                  <c:v>43.104244088960485</c:v>
                </c:pt>
                <c:pt idx="1">
                  <c:v>26.846357709218282</c:v>
                </c:pt>
                <c:pt idx="2">
                  <c:v>25.984287571822819</c:v>
                </c:pt>
                <c:pt idx="3">
                  <c:v>28.58852762273542</c:v>
                </c:pt>
                <c:pt idx="4">
                  <c:v>22.11694700732977</c:v>
                </c:pt>
                <c:pt idx="5">
                  <c:v>7.0670726672182766</c:v>
                </c:pt>
                <c:pt idx="6">
                  <c:v>22.275780730058742</c:v>
                </c:pt>
                <c:pt idx="7">
                  <c:v>40.278602542388597</c:v>
                </c:pt>
                <c:pt idx="8">
                  <c:v>42.373892160428788</c:v>
                </c:pt>
                <c:pt idx="9">
                  <c:v>27.527557039366187</c:v>
                </c:pt>
                <c:pt idx="10">
                  <c:v>28.394780175380532</c:v>
                </c:pt>
                <c:pt idx="11">
                  <c:v>29.932452768500738</c:v>
                </c:pt>
                <c:pt idx="12">
                  <c:v>24.797586354107636</c:v>
                </c:pt>
                <c:pt idx="13">
                  <c:v>31.150570501298148</c:v>
                </c:pt>
                <c:pt idx="14">
                  <c:v>28.512052947605824</c:v>
                </c:pt>
                <c:pt idx="15">
                  <c:v>31.916146206394231</c:v>
                </c:pt>
                <c:pt idx="16">
                  <c:v>29.354332511408373</c:v>
                </c:pt>
                <c:pt idx="17">
                  <c:v>30.25353200708787</c:v>
                </c:pt>
                <c:pt idx="18">
                  <c:v>28.926677626563901</c:v>
                </c:pt>
                <c:pt idx="19">
                  <c:v>39.780172505231747</c:v>
                </c:pt>
                <c:pt idx="20">
                  <c:v>48.902461575797957</c:v>
                </c:pt>
                <c:pt idx="21">
                  <c:v>47.978200801328811</c:v>
                </c:pt>
                <c:pt idx="22">
                  <c:v>44.279764044509065</c:v>
                </c:pt>
                <c:pt idx="23">
                  <c:v>34.759748560775989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'15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'!$D$9:$D$32</c:f>
              <c:numCache>
                <c:formatCode>0.00</c:formatCode>
                <c:ptCount val="24"/>
                <c:pt idx="0">
                  <c:v>56.939255582942081</c:v>
                </c:pt>
                <c:pt idx="1">
                  <c:v>64.743818303554008</c:v>
                </c:pt>
                <c:pt idx="2">
                  <c:v>14.953675197653439</c:v>
                </c:pt>
                <c:pt idx="3">
                  <c:v>63.640798424216271</c:v>
                </c:pt>
                <c:pt idx="4">
                  <c:v>50.955201713667677</c:v>
                </c:pt>
                <c:pt idx="5">
                  <c:v>54.045276402963879</c:v>
                </c:pt>
                <c:pt idx="6">
                  <c:v>59.253146403449023</c:v>
                </c:pt>
                <c:pt idx="7">
                  <c:v>80.749224787837065</c:v>
                </c:pt>
                <c:pt idx="8">
                  <c:v>89.390460834832083</c:v>
                </c:pt>
                <c:pt idx="9">
                  <c:v>108.34524850543382</c:v>
                </c:pt>
                <c:pt idx="10">
                  <c:v>111.74574681742573</c:v>
                </c:pt>
                <c:pt idx="11">
                  <c:v>109.21419376268167</c:v>
                </c:pt>
                <c:pt idx="12">
                  <c:v>106.96269736399489</c:v>
                </c:pt>
                <c:pt idx="13">
                  <c:v>100.73603286012131</c:v>
                </c:pt>
                <c:pt idx="14">
                  <c:v>96.12363683272936</c:v>
                </c:pt>
                <c:pt idx="15">
                  <c:v>95.626104572192759</c:v>
                </c:pt>
                <c:pt idx="16">
                  <c:v>92.653596389110589</c:v>
                </c:pt>
                <c:pt idx="17">
                  <c:v>76.083351350524751</c:v>
                </c:pt>
                <c:pt idx="18">
                  <c:v>87.298409180634479</c:v>
                </c:pt>
                <c:pt idx="19">
                  <c:v>84.59955746751902</c:v>
                </c:pt>
                <c:pt idx="20">
                  <c:v>89.875073570961675</c:v>
                </c:pt>
                <c:pt idx="21">
                  <c:v>84.285011828491506</c:v>
                </c:pt>
                <c:pt idx="22">
                  <c:v>72.638004240386735</c:v>
                </c:pt>
                <c:pt idx="23">
                  <c:v>77.820817920070539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'15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'!$E$9:$E$32</c:f>
              <c:numCache>
                <c:formatCode>0.00</c:formatCode>
                <c:ptCount val="24"/>
                <c:pt idx="0">
                  <c:v>8.7765003280974341</c:v>
                </c:pt>
                <c:pt idx="1">
                  <c:v>8.529823987227708</c:v>
                </c:pt>
                <c:pt idx="2">
                  <c:v>6.0720372305237396</c:v>
                </c:pt>
                <c:pt idx="3">
                  <c:v>6.180673953048319</c:v>
                </c:pt>
                <c:pt idx="4">
                  <c:v>5.6478512790025439</c:v>
                </c:pt>
                <c:pt idx="5">
                  <c:v>5.6576509298178683</c:v>
                </c:pt>
                <c:pt idx="6">
                  <c:v>6.3910728664922658</c:v>
                </c:pt>
                <c:pt idx="7">
                  <c:v>7.3721726697743293</c:v>
                </c:pt>
                <c:pt idx="8">
                  <c:v>7.7056470047390917</c:v>
                </c:pt>
                <c:pt idx="9">
                  <c:v>8.5671944551999673</c:v>
                </c:pt>
                <c:pt idx="10">
                  <c:v>8.679473007193792</c:v>
                </c:pt>
                <c:pt idx="11">
                  <c:v>8.6433534688175655</c:v>
                </c:pt>
                <c:pt idx="12">
                  <c:v>8.4297162818974698</c:v>
                </c:pt>
                <c:pt idx="13">
                  <c:v>8.4033966385805456</c:v>
                </c:pt>
                <c:pt idx="14">
                  <c:v>8.9043102196648647</c:v>
                </c:pt>
                <c:pt idx="15">
                  <c:v>8.9877492214130257</c:v>
                </c:pt>
                <c:pt idx="16">
                  <c:v>8.8320710994810838</c:v>
                </c:pt>
                <c:pt idx="17">
                  <c:v>8.4031166423873742</c:v>
                </c:pt>
                <c:pt idx="18">
                  <c:v>8.6649131928016345</c:v>
                </c:pt>
                <c:pt idx="19">
                  <c:v>8.9202700272492734</c:v>
                </c:pt>
                <c:pt idx="20">
                  <c:v>9.3724648532403876</c:v>
                </c:pt>
                <c:pt idx="21">
                  <c:v>9.146787370179652</c:v>
                </c:pt>
                <c:pt idx="22">
                  <c:v>8.7822317151042171</c:v>
                </c:pt>
                <c:pt idx="23">
                  <c:v>8.6394335191534992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'15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'15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'!$AE$9:$AE$32</c:f>
              <c:numCache>
                <c:formatCode>0.00</c:formatCode>
                <c:ptCount val="24"/>
                <c:pt idx="0">
                  <c:v>89.43</c:v>
                </c:pt>
                <c:pt idx="1">
                  <c:v>89.59</c:v>
                </c:pt>
                <c:pt idx="2">
                  <c:v>70.260000000000005</c:v>
                </c:pt>
                <c:pt idx="3">
                  <c:v>36.99</c:v>
                </c:pt>
                <c:pt idx="4">
                  <c:v>49.34</c:v>
                </c:pt>
                <c:pt idx="5">
                  <c:v>61.71</c:v>
                </c:pt>
                <c:pt idx="6">
                  <c:v>67.55</c:v>
                </c:pt>
                <c:pt idx="7">
                  <c:v>62.33</c:v>
                </c:pt>
                <c:pt idx="8">
                  <c:v>62.88</c:v>
                </c:pt>
                <c:pt idx="9">
                  <c:v>89.75</c:v>
                </c:pt>
                <c:pt idx="10">
                  <c:v>89.69</c:v>
                </c:pt>
                <c:pt idx="11">
                  <c:v>89.24</c:v>
                </c:pt>
                <c:pt idx="12">
                  <c:v>90.06</c:v>
                </c:pt>
                <c:pt idx="13">
                  <c:v>89.37</c:v>
                </c:pt>
                <c:pt idx="14">
                  <c:v>89.73</c:v>
                </c:pt>
                <c:pt idx="15">
                  <c:v>87.23</c:v>
                </c:pt>
                <c:pt idx="16">
                  <c:v>88.11</c:v>
                </c:pt>
                <c:pt idx="17">
                  <c:v>87.45</c:v>
                </c:pt>
                <c:pt idx="18">
                  <c:v>88.07</c:v>
                </c:pt>
                <c:pt idx="19">
                  <c:v>87.37</c:v>
                </c:pt>
                <c:pt idx="20">
                  <c:v>89.53</c:v>
                </c:pt>
                <c:pt idx="21">
                  <c:v>88.83</c:v>
                </c:pt>
                <c:pt idx="22">
                  <c:v>88.96</c:v>
                </c:pt>
                <c:pt idx="23">
                  <c:v>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'15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'!$AK$9:$AK$32</c:f>
              <c:numCache>
                <c:formatCode>0.00</c:formatCode>
                <c:ptCount val="24"/>
                <c:pt idx="0">
                  <c:v>132.53424408896049</c:v>
                </c:pt>
                <c:pt idx="1">
                  <c:v>116.43635770921829</c:v>
                </c:pt>
                <c:pt idx="2">
                  <c:v>96.244287571822824</c:v>
                </c:pt>
                <c:pt idx="3">
                  <c:v>65.578527622735422</c:v>
                </c:pt>
                <c:pt idx="4">
                  <c:v>71.456947007329774</c:v>
                </c:pt>
                <c:pt idx="5">
                  <c:v>68.777072667218278</c:v>
                </c:pt>
                <c:pt idx="6">
                  <c:v>89.825780730058739</c:v>
                </c:pt>
                <c:pt idx="7">
                  <c:v>102.6086025423886</c:v>
                </c:pt>
                <c:pt idx="8">
                  <c:v>105.25389216042879</c:v>
                </c:pt>
                <c:pt idx="9">
                  <c:v>117.27755703936619</c:v>
                </c:pt>
                <c:pt idx="10">
                  <c:v>118.08478017538053</c:v>
                </c:pt>
                <c:pt idx="11">
                  <c:v>119.17245276850073</c:v>
                </c:pt>
                <c:pt idx="12">
                  <c:v>114.85758635410764</c:v>
                </c:pt>
                <c:pt idx="13">
                  <c:v>120.52057050129815</c:v>
                </c:pt>
                <c:pt idx="14">
                  <c:v>118.24205294760583</c:v>
                </c:pt>
                <c:pt idx="15">
                  <c:v>119.14614620639423</c:v>
                </c:pt>
                <c:pt idx="16">
                  <c:v>117.46433251140837</c:v>
                </c:pt>
                <c:pt idx="17">
                  <c:v>117.70353200708787</c:v>
                </c:pt>
                <c:pt idx="18">
                  <c:v>116.99667762656389</c:v>
                </c:pt>
                <c:pt idx="19">
                  <c:v>127.15017250523175</c:v>
                </c:pt>
                <c:pt idx="20">
                  <c:v>138.43246157579796</c:v>
                </c:pt>
                <c:pt idx="21">
                  <c:v>136.80820080132881</c:v>
                </c:pt>
                <c:pt idx="22">
                  <c:v>133.23976404450906</c:v>
                </c:pt>
                <c:pt idx="23">
                  <c:v>124.01974856077599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'15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'!$AM$9:$AM$32</c:f>
              <c:numCache>
                <c:formatCode>0.00</c:formatCode>
                <c:ptCount val="24"/>
                <c:pt idx="0">
                  <c:v>165.27925558294208</c:v>
                </c:pt>
                <c:pt idx="1">
                  <c:v>172.813818303554</c:v>
                </c:pt>
                <c:pt idx="2">
                  <c:v>107.68367519765343</c:v>
                </c:pt>
                <c:pt idx="3">
                  <c:v>142.12079842421628</c:v>
                </c:pt>
                <c:pt idx="4">
                  <c:v>117.74520171366767</c:v>
                </c:pt>
                <c:pt idx="5">
                  <c:v>120.76527640296388</c:v>
                </c:pt>
                <c:pt idx="6">
                  <c:v>125.65314640344901</c:v>
                </c:pt>
                <c:pt idx="7">
                  <c:v>146.92922478783706</c:v>
                </c:pt>
                <c:pt idx="8">
                  <c:v>155.86046083483208</c:v>
                </c:pt>
                <c:pt idx="9">
                  <c:v>173.74524850543381</c:v>
                </c:pt>
                <c:pt idx="10">
                  <c:v>176.83574681742573</c:v>
                </c:pt>
                <c:pt idx="11">
                  <c:v>174.49419376268168</c:v>
                </c:pt>
                <c:pt idx="12">
                  <c:v>171.3926973639949</c:v>
                </c:pt>
                <c:pt idx="13">
                  <c:v>164.81603286012131</c:v>
                </c:pt>
                <c:pt idx="14">
                  <c:v>184.48363683272936</c:v>
                </c:pt>
                <c:pt idx="15">
                  <c:v>186.47610457219275</c:v>
                </c:pt>
                <c:pt idx="16">
                  <c:v>182.75359638911058</c:v>
                </c:pt>
                <c:pt idx="17">
                  <c:v>167.62335135052476</c:v>
                </c:pt>
                <c:pt idx="18">
                  <c:v>177.41840918063448</c:v>
                </c:pt>
                <c:pt idx="19">
                  <c:v>176.12955746751902</c:v>
                </c:pt>
                <c:pt idx="20">
                  <c:v>180.54507357096168</c:v>
                </c:pt>
                <c:pt idx="21">
                  <c:v>174.3350118284915</c:v>
                </c:pt>
                <c:pt idx="22">
                  <c:v>165.24800424038673</c:v>
                </c:pt>
                <c:pt idx="23">
                  <c:v>169.51081792007054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'15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'!$F$9:$F$32</c:f>
              <c:numCache>
                <c:formatCode>General</c:formatCode>
                <c:ptCount val="24"/>
                <c:pt idx="0">
                  <c:v>134.49</c:v>
                </c:pt>
                <c:pt idx="1">
                  <c:v>91.31</c:v>
                </c:pt>
                <c:pt idx="2">
                  <c:v>61.63</c:v>
                </c:pt>
                <c:pt idx="3">
                  <c:v>71.930000000000007</c:v>
                </c:pt>
                <c:pt idx="4">
                  <c:v>65.930000000000007</c:v>
                </c:pt>
                <c:pt idx="5">
                  <c:v>77.209999999999994</c:v>
                </c:pt>
                <c:pt idx="6">
                  <c:v>68.680000000000007</c:v>
                </c:pt>
                <c:pt idx="7">
                  <c:v>69.569999999999993</c:v>
                </c:pt>
                <c:pt idx="8">
                  <c:v>80.92</c:v>
                </c:pt>
                <c:pt idx="9">
                  <c:v>122.98</c:v>
                </c:pt>
                <c:pt idx="10">
                  <c:v>108.27</c:v>
                </c:pt>
                <c:pt idx="11">
                  <c:v>75.59</c:v>
                </c:pt>
                <c:pt idx="12">
                  <c:v>77.75</c:v>
                </c:pt>
                <c:pt idx="13">
                  <c:v>78.459999999999994</c:v>
                </c:pt>
                <c:pt idx="14">
                  <c:v>94.33</c:v>
                </c:pt>
                <c:pt idx="15">
                  <c:v>114.94</c:v>
                </c:pt>
                <c:pt idx="16">
                  <c:v>125.16</c:v>
                </c:pt>
                <c:pt idx="17">
                  <c:v>136.29</c:v>
                </c:pt>
                <c:pt idx="18">
                  <c:v>162.22</c:v>
                </c:pt>
                <c:pt idx="19">
                  <c:v>161.94</c:v>
                </c:pt>
                <c:pt idx="20">
                  <c:v>159.91999999999999</c:v>
                </c:pt>
                <c:pt idx="21">
                  <c:v>153.66</c:v>
                </c:pt>
                <c:pt idx="22">
                  <c:v>139.63999999999999</c:v>
                </c:pt>
                <c:pt idx="23">
                  <c:v>137.11000000000001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'15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'!$G$9:$G$32</c:f>
              <c:numCache>
                <c:formatCode>0.00</c:formatCode>
                <c:ptCount val="24"/>
                <c:pt idx="0">
                  <c:v>77.540011260737415</c:v>
                </c:pt>
                <c:pt idx="1">
                  <c:v>64.653874845976787</c:v>
                </c:pt>
                <c:pt idx="2">
                  <c:v>36.976817618044073</c:v>
                </c:pt>
                <c:pt idx="3">
                  <c:v>52.134631845359834</c:v>
                </c:pt>
                <c:pt idx="4">
                  <c:v>53.480424401133078</c:v>
                </c:pt>
                <c:pt idx="5">
                  <c:v>61.226249866924576</c:v>
                </c:pt>
                <c:pt idx="6">
                  <c:v>61.57064468335426</c:v>
                </c:pt>
                <c:pt idx="7">
                  <c:v>63.423664293111031</c:v>
                </c:pt>
                <c:pt idx="8">
                  <c:v>66.755971429370376</c:v>
                </c:pt>
                <c:pt idx="9">
                  <c:v>68.843456412095776</c:v>
                </c:pt>
                <c:pt idx="10">
                  <c:v>66.504031830963598</c:v>
                </c:pt>
                <c:pt idx="11">
                  <c:v>60.628709100551887</c:v>
                </c:pt>
                <c:pt idx="12">
                  <c:v>59.304526607928622</c:v>
                </c:pt>
                <c:pt idx="13">
                  <c:v>63.957712922612124</c:v>
                </c:pt>
                <c:pt idx="14">
                  <c:v>78.060374412657097</c:v>
                </c:pt>
                <c:pt idx="15">
                  <c:v>77.354341045487587</c:v>
                </c:pt>
                <c:pt idx="16">
                  <c:v>78.564667096470487</c:v>
                </c:pt>
                <c:pt idx="17">
                  <c:v>86.126157524044643</c:v>
                </c:pt>
                <c:pt idx="18">
                  <c:v>106.89169331603048</c:v>
                </c:pt>
                <c:pt idx="19">
                  <c:v>105.57606463996744</c:v>
                </c:pt>
                <c:pt idx="20">
                  <c:v>105.65033109549162</c:v>
                </c:pt>
                <c:pt idx="21">
                  <c:v>98.116982665066445</c:v>
                </c:pt>
                <c:pt idx="22">
                  <c:v>85.803065603842498</c:v>
                </c:pt>
                <c:pt idx="23">
                  <c:v>85.637683763262686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'15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'!$H$9:$H$32</c:f>
              <c:numCache>
                <c:formatCode>0.00</c:formatCode>
                <c:ptCount val="24"/>
                <c:pt idx="0">
                  <c:v>69.133445683459442</c:v>
                </c:pt>
                <c:pt idx="1">
                  <c:v>43.89521563768082</c:v>
                </c:pt>
                <c:pt idx="2">
                  <c:v>43.067793014334164</c:v>
                </c:pt>
                <c:pt idx="3">
                  <c:v>37.982297488514313</c:v>
                </c:pt>
                <c:pt idx="4">
                  <c:v>30.777826186788555</c:v>
                </c:pt>
                <c:pt idx="5">
                  <c:v>27.992710619169944</c:v>
                </c:pt>
                <c:pt idx="6">
                  <c:v>21.239404396368425</c:v>
                </c:pt>
                <c:pt idx="7">
                  <c:v>24.027848558812938</c:v>
                </c:pt>
                <c:pt idx="8">
                  <c:v>31.767424437892444</c:v>
                </c:pt>
                <c:pt idx="9">
                  <c:v>48.906975925020447</c:v>
                </c:pt>
                <c:pt idx="10">
                  <c:v>36.669748726743443</c:v>
                </c:pt>
                <c:pt idx="11">
                  <c:v>31.802179795602001</c:v>
                </c:pt>
                <c:pt idx="12">
                  <c:v>33.023078093391462</c:v>
                </c:pt>
                <c:pt idx="13">
                  <c:v>27.242055555495938</c:v>
                </c:pt>
                <c:pt idx="14">
                  <c:v>33.828125649749133</c:v>
                </c:pt>
                <c:pt idx="15">
                  <c:v>49.582292749495849</c:v>
                </c:pt>
                <c:pt idx="16">
                  <c:v>60.297864060494199</c:v>
                </c:pt>
                <c:pt idx="17">
                  <c:v>63.978060413683089</c:v>
                </c:pt>
                <c:pt idx="18">
                  <c:v>68.128455093297561</c:v>
                </c:pt>
                <c:pt idx="19">
                  <c:v>69.068902080793393</c:v>
                </c:pt>
                <c:pt idx="20">
                  <c:v>67.051386761948834</c:v>
                </c:pt>
                <c:pt idx="21">
                  <c:v>68.68764703103264</c:v>
                </c:pt>
                <c:pt idx="22">
                  <c:v>66.581106046243079</c:v>
                </c:pt>
                <c:pt idx="23">
                  <c:v>65.130318209464804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'15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'!$I$9:$I$32</c:f>
              <c:numCache>
                <c:formatCode>0.00</c:formatCode>
                <c:ptCount val="24"/>
                <c:pt idx="0">
                  <c:v>-12.183456944196843</c:v>
                </c:pt>
                <c:pt idx="1">
                  <c:v>-17.239090483657598</c:v>
                </c:pt>
                <c:pt idx="2">
                  <c:v>-18.414610632378242</c:v>
                </c:pt>
                <c:pt idx="3">
                  <c:v>-18.186929333874133</c:v>
                </c:pt>
                <c:pt idx="4">
                  <c:v>-18.32825058792163</c:v>
                </c:pt>
                <c:pt idx="5">
                  <c:v>-12.008960486094523</c:v>
                </c:pt>
                <c:pt idx="6">
                  <c:v>-14.130049079722683</c:v>
                </c:pt>
                <c:pt idx="7">
                  <c:v>-17.881512851923979</c:v>
                </c:pt>
                <c:pt idx="8">
                  <c:v>-17.603395867262819</c:v>
                </c:pt>
                <c:pt idx="9">
                  <c:v>5.2295676628837864</c:v>
                </c:pt>
                <c:pt idx="10">
                  <c:v>5.0962194422929539</c:v>
                </c:pt>
                <c:pt idx="11">
                  <c:v>-16.840888896153878</c:v>
                </c:pt>
                <c:pt idx="12">
                  <c:v>-14.577604701320078</c:v>
                </c:pt>
                <c:pt idx="13">
                  <c:v>-12.739768478108063</c:v>
                </c:pt>
                <c:pt idx="14">
                  <c:v>-17.558500062406253</c:v>
                </c:pt>
                <c:pt idx="15">
                  <c:v>-11.996633794983454</c:v>
                </c:pt>
                <c:pt idx="16">
                  <c:v>-13.702531156964698</c:v>
                </c:pt>
                <c:pt idx="17">
                  <c:v>-13.814217937727745</c:v>
                </c:pt>
                <c:pt idx="18">
                  <c:v>-12.800148409328061</c:v>
                </c:pt>
                <c:pt idx="19">
                  <c:v>-12.704966720760835</c:v>
                </c:pt>
                <c:pt idx="20">
                  <c:v>-12.781717857440468</c:v>
                </c:pt>
                <c:pt idx="21">
                  <c:v>-13.144629696099093</c:v>
                </c:pt>
                <c:pt idx="22">
                  <c:v>-12.744171650085606</c:v>
                </c:pt>
                <c:pt idx="23">
                  <c:v>-13.658001972727485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'15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2.5</c:v>
                </c:pt>
                <c:pt idx="8">
                  <c:v>3.6</c:v>
                </c:pt>
                <c:pt idx="9">
                  <c:v>0</c:v>
                </c:pt>
                <c:pt idx="10">
                  <c:v>9.1999999999999993</c:v>
                </c:pt>
                <c:pt idx="11">
                  <c:v>10.7</c:v>
                </c:pt>
                <c:pt idx="12">
                  <c:v>10.7</c:v>
                </c:pt>
                <c:pt idx="13">
                  <c:v>11.9</c:v>
                </c:pt>
                <c:pt idx="14">
                  <c:v>3.5</c:v>
                </c:pt>
                <c:pt idx="15">
                  <c:v>2.4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'15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'15 MAI 23 '!$P$9:$P$32</c:f>
              <c:numCache>
                <c:formatCode>0.00</c:formatCode>
                <c:ptCount val="24"/>
                <c:pt idx="0">
                  <c:v>18.350000000000001</c:v>
                </c:pt>
                <c:pt idx="1">
                  <c:v>21.9</c:v>
                </c:pt>
                <c:pt idx="2">
                  <c:v>21.95</c:v>
                </c:pt>
                <c:pt idx="3">
                  <c:v>22.12</c:v>
                </c:pt>
                <c:pt idx="4">
                  <c:v>22.03</c:v>
                </c:pt>
                <c:pt idx="5">
                  <c:v>15.92</c:v>
                </c:pt>
                <c:pt idx="6">
                  <c:v>17.82</c:v>
                </c:pt>
                <c:pt idx="7">
                  <c:v>21.84</c:v>
                </c:pt>
                <c:pt idx="8">
                  <c:v>22.05</c:v>
                </c:pt>
                <c:pt idx="9">
                  <c:v>0</c:v>
                </c:pt>
                <c:pt idx="10">
                  <c:v>0</c:v>
                </c:pt>
                <c:pt idx="11">
                  <c:v>21.89</c:v>
                </c:pt>
                <c:pt idx="12">
                  <c:v>19.61</c:v>
                </c:pt>
                <c:pt idx="13">
                  <c:v>18.04</c:v>
                </c:pt>
                <c:pt idx="14">
                  <c:v>23.41</c:v>
                </c:pt>
                <c:pt idx="15">
                  <c:v>18.04</c:v>
                </c:pt>
                <c:pt idx="16">
                  <c:v>19.850000000000001</c:v>
                </c:pt>
                <c:pt idx="17">
                  <c:v>20.13</c:v>
                </c:pt>
                <c:pt idx="18">
                  <c:v>20.100000000000001</c:v>
                </c:pt>
                <c:pt idx="19">
                  <c:v>19.989999999999998</c:v>
                </c:pt>
                <c:pt idx="20">
                  <c:v>19.989999999999998</c:v>
                </c:pt>
                <c:pt idx="21">
                  <c:v>20.12</c:v>
                </c:pt>
                <c:pt idx="22">
                  <c:v>19.149999999999999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'15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'15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MAI 23 '!$AJ$9:$AJ$32</c:f>
              <c:numCache>
                <c:formatCode>0.00</c:formatCode>
                <c:ptCount val="24"/>
                <c:pt idx="0">
                  <c:v>77.540011260737415</c:v>
                </c:pt>
                <c:pt idx="1">
                  <c:v>64.653874845976787</c:v>
                </c:pt>
                <c:pt idx="2">
                  <c:v>36.976817618044073</c:v>
                </c:pt>
                <c:pt idx="3">
                  <c:v>52.134631845359834</c:v>
                </c:pt>
                <c:pt idx="4">
                  <c:v>53.480424401133078</c:v>
                </c:pt>
                <c:pt idx="5">
                  <c:v>61.226249866924576</c:v>
                </c:pt>
                <c:pt idx="6">
                  <c:v>62.07064468335426</c:v>
                </c:pt>
                <c:pt idx="7">
                  <c:v>65.923664293111031</c:v>
                </c:pt>
                <c:pt idx="8">
                  <c:v>70.355971429370371</c:v>
                </c:pt>
                <c:pt idx="9">
                  <c:v>68.843456412095776</c:v>
                </c:pt>
                <c:pt idx="10">
                  <c:v>75.704031830963601</c:v>
                </c:pt>
                <c:pt idx="11">
                  <c:v>71.32870910055189</c:v>
                </c:pt>
                <c:pt idx="12">
                  <c:v>70.004526607928625</c:v>
                </c:pt>
                <c:pt idx="13">
                  <c:v>75.857712922612123</c:v>
                </c:pt>
                <c:pt idx="14">
                  <c:v>81.560374412657097</c:v>
                </c:pt>
                <c:pt idx="15">
                  <c:v>79.754341045487593</c:v>
                </c:pt>
                <c:pt idx="16">
                  <c:v>79.364667096470484</c:v>
                </c:pt>
                <c:pt idx="17">
                  <c:v>86.126157524044643</c:v>
                </c:pt>
                <c:pt idx="18">
                  <c:v>106.89169331603048</c:v>
                </c:pt>
                <c:pt idx="19">
                  <c:v>105.57606463996744</c:v>
                </c:pt>
                <c:pt idx="20">
                  <c:v>105.65033109549162</c:v>
                </c:pt>
                <c:pt idx="21">
                  <c:v>98.116982665066445</c:v>
                </c:pt>
                <c:pt idx="22">
                  <c:v>85.803065603842498</c:v>
                </c:pt>
                <c:pt idx="23">
                  <c:v>85.637683763262686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'15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'15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'15 MAI 23 '!$AL$9:$AL$32</c:f>
              <c:numCache>
                <c:formatCode>0.00</c:formatCode>
                <c:ptCount val="24"/>
                <c:pt idx="0">
                  <c:v>69.133445683459442</c:v>
                </c:pt>
                <c:pt idx="1">
                  <c:v>43.89521563768082</c:v>
                </c:pt>
                <c:pt idx="2">
                  <c:v>43.067793014334164</c:v>
                </c:pt>
                <c:pt idx="3">
                  <c:v>37.982297488514313</c:v>
                </c:pt>
                <c:pt idx="4">
                  <c:v>30.777826186788555</c:v>
                </c:pt>
                <c:pt idx="5">
                  <c:v>28.332710619169944</c:v>
                </c:pt>
                <c:pt idx="6">
                  <c:v>21.539404396368425</c:v>
                </c:pt>
                <c:pt idx="7">
                  <c:v>24.487848558812939</c:v>
                </c:pt>
                <c:pt idx="8">
                  <c:v>32.417424437892443</c:v>
                </c:pt>
                <c:pt idx="9">
                  <c:v>53.756975925020448</c:v>
                </c:pt>
                <c:pt idx="10">
                  <c:v>43.519748726743444</c:v>
                </c:pt>
                <c:pt idx="11">
                  <c:v>46.702179795602</c:v>
                </c:pt>
                <c:pt idx="12">
                  <c:v>47.60307809339146</c:v>
                </c:pt>
                <c:pt idx="13">
                  <c:v>48.532055555495937</c:v>
                </c:pt>
                <c:pt idx="14">
                  <c:v>56.788125649749134</c:v>
                </c:pt>
                <c:pt idx="15">
                  <c:v>63.452292749495847</c:v>
                </c:pt>
                <c:pt idx="16">
                  <c:v>66.477864060494198</c:v>
                </c:pt>
                <c:pt idx="17">
                  <c:v>63.978060413683089</c:v>
                </c:pt>
                <c:pt idx="18">
                  <c:v>68.128455093297561</c:v>
                </c:pt>
                <c:pt idx="19">
                  <c:v>69.068902080793393</c:v>
                </c:pt>
                <c:pt idx="20">
                  <c:v>67.051386761948834</c:v>
                </c:pt>
                <c:pt idx="21">
                  <c:v>68.68764703103264</c:v>
                </c:pt>
                <c:pt idx="22">
                  <c:v>66.581106046243079</c:v>
                </c:pt>
                <c:pt idx="23">
                  <c:v>65.130318209464804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289114</xdr:colOff>
      <xdr:row>40</xdr:row>
      <xdr:rowOff>30256</xdr:rowOff>
    </xdr:from>
    <xdr:to>
      <xdr:col>44</xdr:col>
      <xdr:colOff>289112</xdr:colOff>
      <xdr:row>58</xdr:row>
      <xdr:rowOff>14191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4" zoomScaleNormal="85" zoomScaleSheetLayoutView="100" workbookViewId="0">
      <selection activeCell="E46" sqref="E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1" t="s">
        <v>100</v>
      </c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</row>
    <row r="2" spans="1:54" ht="20.25" x14ac:dyDescent="0.25">
      <c r="A2" s="182">
        <v>45061</v>
      </c>
      <c r="B2" s="182"/>
      <c r="C2" s="182"/>
      <c r="D2" s="182"/>
      <c r="E2" s="182"/>
      <c r="F2" s="182"/>
      <c r="G2" s="18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3" t="s">
        <v>0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209" t="s">
        <v>88</v>
      </c>
      <c r="AG4" s="210"/>
      <c r="AH4" s="210"/>
      <c r="AI4" s="210"/>
      <c r="AJ4" s="188" t="s">
        <v>101</v>
      </c>
      <c r="AK4" s="189"/>
      <c r="AL4" s="188" t="s">
        <v>102</v>
      </c>
      <c r="AM4" s="189"/>
      <c r="AN4" s="176" t="s">
        <v>68</v>
      </c>
      <c r="AO4" s="177"/>
      <c r="AP4" s="177"/>
      <c r="AQ4" s="177"/>
      <c r="AR4" s="177"/>
      <c r="AS4" s="178"/>
    </row>
    <row r="5" spans="1:54" ht="15.75" customHeight="1" thickBot="1" x14ac:dyDescent="0.3">
      <c r="B5" s="185"/>
      <c r="C5" s="186"/>
      <c r="D5" s="186"/>
      <c r="E5" s="186"/>
      <c r="F5" s="186"/>
      <c r="G5" s="186"/>
      <c r="H5" s="186"/>
      <c r="I5" s="186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211"/>
      <c r="AG5" s="212"/>
      <c r="AH5" s="212"/>
      <c r="AI5" s="212"/>
      <c r="AJ5" s="190"/>
      <c r="AK5" s="191"/>
      <c r="AL5" s="190"/>
      <c r="AM5" s="191"/>
      <c r="AN5" s="179"/>
      <c r="AO5" s="158"/>
      <c r="AP5" s="158"/>
      <c r="AQ5" s="158"/>
      <c r="AR5" s="158"/>
      <c r="AS5" s="180"/>
    </row>
    <row r="6" spans="1:54" ht="18.75" customHeight="1" thickBot="1" x14ac:dyDescent="0.3">
      <c r="B6" s="200" t="s">
        <v>1</v>
      </c>
      <c r="C6" s="201"/>
      <c r="D6" s="201"/>
      <c r="E6" s="201"/>
      <c r="F6" s="201"/>
      <c r="G6" s="201"/>
      <c r="H6" s="201"/>
      <c r="I6" s="202"/>
      <c r="J6" s="200" t="s">
        <v>73</v>
      </c>
      <c r="K6" s="203"/>
      <c r="L6" s="201"/>
      <c r="M6" s="201"/>
      <c r="N6" s="201"/>
      <c r="O6" s="201"/>
      <c r="P6" s="202"/>
      <c r="Q6" s="204"/>
      <c r="R6" s="194" t="s">
        <v>89</v>
      </c>
      <c r="S6" s="195"/>
      <c r="T6" s="195"/>
      <c r="U6" s="195"/>
      <c r="V6" s="195"/>
      <c r="W6" s="195"/>
      <c r="X6" s="195"/>
      <c r="Y6" s="195"/>
      <c r="Z6" s="194" t="s">
        <v>90</v>
      </c>
      <c r="AA6" s="195"/>
      <c r="AB6" s="195"/>
      <c r="AC6" s="195"/>
      <c r="AD6" s="195"/>
      <c r="AE6" s="195"/>
      <c r="AF6" s="196" t="s">
        <v>14</v>
      </c>
      <c r="AG6" s="197"/>
      <c r="AH6" s="205" t="s">
        <v>11</v>
      </c>
      <c r="AI6" s="206"/>
      <c r="AJ6" s="190"/>
      <c r="AK6" s="191"/>
      <c r="AL6" s="190"/>
      <c r="AM6" s="191"/>
      <c r="AN6" s="179"/>
      <c r="AO6" s="158"/>
      <c r="AP6" s="158"/>
      <c r="AQ6" s="158"/>
      <c r="AR6" s="158"/>
      <c r="AS6" s="180"/>
    </row>
    <row r="7" spans="1:54" ht="36.75" customHeight="1" thickBot="1" x14ac:dyDescent="0.3">
      <c r="B7" s="147" t="s">
        <v>12</v>
      </c>
      <c r="C7" s="148"/>
      <c r="D7" s="148"/>
      <c r="E7" s="149"/>
      <c r="F7" s="148" t="s">
        <v>13</v>
      </c>
      <c r="G7" s="148"/>
      <c r="H7" s="148"/>
      <c r="I7" s="150"/>
      <c r="J7" s="145" t="s">
        <v>7</v>
      </c>
      <c r="K7" s="146"/>
      <c r="L7" s="160" t="s">
        <v>8</v>
      </c>
      <c r="M7" s="146"/>
      <c r="N7" s="160" t="s">
        <v>9</v>
      </c>
      <c r="O7" s="146"/>
      <c r="P7" s="160" t="s">
        <v>10</v>
      </c>
      <c r="Q7" s="161"/>
      <c r="R7" s="145" t="s">
        <v>4</v>
      </c>
      <c r="S7" s="159"/>
      <c r="T7" s="159"/>
      <c r="U7" s="159"/>
      <c r="V7" s="159"/>
      <c r="W7" s="159"/>
      <c r="X7" s="160" t="s">
        <v>87</v>
      </c>
      <c r="Y7" s="161"/>
      <c r="Z7" s="145" t="s">
        <v>3</v>
      </c>
      <c r="AA7" s="159"/>
      <c r="AB7" s="159"/>
      <c r="AC7" s="146"/>
      <c r="AD7" s="151" t="s">
        <v>87</v>
      </c>
      <c r="AE7" s="151"/>
      <c r="AF7" s="198"/>
      <c r="AG7" s="199"/>
      <c r="AH7" s="207"/>
      <c r="AI7" s="208"/>
      <c r="AJ7" s="192"/>
      <c r="AK7" s="193"/>
      <c r="AL7" s="192"/>
      <c r="AM7" s="193"/>
      <c r="AN7" s="179"/>
      <c r="AO7" s="158"/>
      <c r="AP7" s="158"/>
      <c r="AQ7" s="158"/>
      <c r="AR7" s="158"/>
      <c r="AS7" s="18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108.82000000000001</v>
      </c>
      <c r="C9" s="51">
        <f t="shared" ref="C9:C32" si="0">AK9-AE9</f>
        <v>43.104244088960485</v>
      </c>
      <c r="D9" s="52">
        <f t="shared" ref="D9:D32" si="1">AM9-Y9</f>
        <v>56.939255582942081</v>
      </c>
      <c r="E9" s="59">
        <f t="shared" ref="E9:E32" si="2">(AG9+AI9)-Q9</f>
        <v>8.7765003280974341</v>
      </c>
      <c r="F9" s="76">
        <v>134.49</v>
      </c>
      <c r="G9" s="52">
        <f t="shared" ref="G9:G32" si="3">AJ9-AD9</f>
        <v>77.540011260737415</v>
      </c>
      <c r="H9" s="52">
        <f t="shared" ref="H9:H32" si="4">AL9-X9</f>
        <v>69.133445683459442</v>
      </c>
      <c r="I9" s="53">
        <f t="shared" ref="I9:I32" si="5">(AH9+AF9)-P9</f>
        <v>-12.183456944196843</v>
      </c>
      <c r="J9" s="58">
        <v>18.350000000000001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18.350000000000001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44.67</v>
      </c>
      <c r="V9" s="68">
        <v>0</v>
      </c>
      <c r="W9" s="90">
        <v>63.67</v>
      </c>
      <c r="X9" s="94">
        <f>R9+T9+V9</f>
        <v>0</v>
      </c>
      <c r="Y9" s="95">
        <f>S9+U9+W9</f>
        <v>108.34</v>
      </c>
      <c r="Z9" s="91">
        <v>0</v>
      </c>
      <c r="AA9" s="84">
        <v>0</v>
      </c>
      <c r="AB9" s="84">
        <v>0</v>
      </c>
      <c r="AC9" s="84">
        <v>89.43</v>
      </c>
      <c r="AD9" s="96">
        <f>Z9+AB9</f>
        <v>0</v>
      </c>
      <c r="AE9" s="52">
        <f>AA9+AC9</f>
        <v>89.43</v>
      </c>
      <c r="AF9" s="116">
        <v>0.37188198924731175</v>
      </c>
      <c r="AG9" s="117">
        <v>0.19738346774193549</v>
      </c>
      <c r="AH9" s="54">
        <f t="shared" ref="AH9:AH32" si="6">(F9+P9+X9+AD9)-(AJ9+AL9+AF9)</f>
        <v>5.7946610665558467</v>
      </c>
      <c r="AI9" s="63">
        <f t="shared" ref="AI9:AI32" si="7">(B9+Q9+Y9+AE9)-(AM9+AK9+AG9)</f>
        <v>8.5791168603554979</v>
      </c>
      <c r="AJ9" s="64">
        <v>77.540011260737415</v>
      </c>
      <c r="AK9" s="61">
        <v>132.53424408896049</v>
      </c>
      <c r="AL9" s="66">
        <v>69.133445683459442</v>
      </c>
      <c r="AM9" s="61">
        <v>165.27925558294208</v>
      </c>
      <c r="AS9" s="121"/>
      <c r="BA9" s="42"/>
      <c r="BB9" s="42"/>
    </row>
    <row r="10" spans="1:54" ht="15.75" x14ac:dyDescent="0.25">
      <c r="A10" s="25">
        <v>2</v>
      </c>
      <c r="B10" s="69">
        <v>100.12</v>
      </c>
      <c r="C10" s="51">
        <f t="shared" si="0"/>
        <v>26.846357709218282</v>
      </c>
      <c r="D10" s="52">
        <f t="shared" si="1"/>
        <v>64.743818303554008</v>
      </c>
      <c r="E10" s="59">
        <f t="shared" si="2"/>
        <v>8.529823987227708</v>
      </c>
      <c r="F10" s="68">
        <v>91.31</v>
      </c>
      <c r="G10" s="52">
        <f t="shared" si="3"/>
        <v>64.653874845976787</v>
      </c>
      <c r="H10" s="52">
        <f t="shared" si="4"/>
        <v>43.89521563768082</v>
      </c>
      <c r="I10" s="53">
        <f t="shared" si="5"/>
        <v>-17.239090483657598</v>
      </c>
      <c r="J10" s="58">
        <v>21.9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21.9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44.62</v>
      </c>
      <c r="V10" s="84">
        <v>0</v>
      </c>
      <c r="W10" s="84">
        <v>63.45</v>
      </c>
      <c r="X10" s="94">
        <f t="shared" ref="X10:X32" si="10">R10+T10+V10</f>
        <v>0</v>
      </c>
      <c r="Y10" s="95">
        <f t="shared" ref="Y10:Y32" si="11">S10+U10+W10</f>
        <v>108.07</v>
      </c>
      <c r="Z10" s="91">
        <v>0</v>
      </c>
      <c r="AA10" s="84">
        <v>0</v>
      </c>
      <c r="AB10" s="84">
        <v>0</v>
      </c>
      <c r="AC10" s="84">
        <v>89.59</v>
      </c>
      <c r="AD10" s="96">
        <f t="shared" ref="AD10:AD32" si="12">Z10+AB10</f>
        <v>0</v>
      </c>
      <c r="AE10" s="52">
        <f t="shared" ref="AE10:AE32" si="13">AA10+AC10</f>
        <v>89.59</v>
      </c>
      <c r="AF10" s="118">
        <v>0.37188198924731175</v>
      </c>
      <c r="AG10" s="117">
        <v>0.19738346774193549</v>
      </c>
      <c r="AH10" s="54">
        <f t="shared" si="6"/>
        <v>4.2890275270950866</v>
      </c>
      <c r="AI10" s="63">
        <f t="shared" si="7"/>
        <v>8.3324405194857718</v>
      </c>
      <c r="AJ10" s="64">
        <v>64.653874845976787</v>
      </c>
      <c r="AK10" s="61">
        <v>116.43635770921829</v>
      </c>
      <c r="AL10" s="66">
        <v>43.89521563768082</v>
      </c>
      <c r="AM10" s="61">
        <v>172.813818303554</v>
      </c>
      <c r="AS10" s="121"/>
      <c r="BA10" s="42"/>
      <c r="BB10" s="42"/>
    </row>
    <row r="11" spans="1:54" ht="15" customHeight="1" x14ac:dyDescent="0.25">
      <c r="A11" s="25">
        <v>3</v>
      </c>
      <c r="B11" s="69">
        <v>47.010000000000005</v>
      </c>
      <c r="C11" s="51">
        <f t="shared" si="0"/>
        <v>25.984287571822819</v>
      </c>
      <c r="D11" s="52">
        <f t="shared" si="1"/>
        <v>14.953675197653439</v>
      </c>
      <c r="E11" s="59">
        <f t="shared" si="2"/>
        <v>6.0720372305237396</v>
      </c>
      <c r="F11" s="68">
        <v>61.63</v>
      </c>
      <c r="G11" s="52">
        <f t="shared" si="3"/>
        <v>36.976817618044073</v>
      </c>
      <c r="H11" s="52">
        <f t="shared" si="4"/>
        <v>43.067793014334164</v>
      </c>
      <c r="I11" s="53">
        <f t="shared" si="5"/>
        <v>-18.414610632378242</v>
      </c>
      <c r="J11" s="58">
        <v>21.95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21.95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29.18</v>
      </c>
      <c r="V11" s="84">
        <v>0</v>
      </c>
      <c r="W11" s="84">
        <v>63.55</v>
      </c>
      <c r="X11" s="94">
        <f t="shared" si="10"/>
        <v>0</v>
      </c>
      <c r="Y11" s="95">
        <f t="shared" si="11"/>
        <v>92.72999999999999</v>
      </c>
      <c r="Z11" s="91">
        <v>0</v>
      </c>
      <c r="AA11" s="84">
        <v>0</v>
      </c>
      <c r="AB11" s="84">
        <v>0</v>
      </c>
      <c r="AC11" s="84">
        <v>70.260000000000005</v>
      </c>
      <c r="AD11" s="96">
        <f t="shared" si="12"/>
        <v>0</v>
      </c>
      <c r="AE11" s="52">
        <f t="shared" si="13"/>
        <v>70.260000000000005</v>
      </c>
      <c r="AF11" s="118">
        <v>0.37188198924731175</v>
      </c>
      <c r="AG11" s="117">
        <v>0.19738346774193549</v>
      </c>
      <c r="AH11" s="54">
        <f t="shared" si="6"/>
        <v>3.1635073783744474</v>
      </c>
      <c r="AI11" s="63">
        <f t="shared" si="7"/>
        <v>5.8746537627818043</v>
      </c>
      <c r="AJ11" s="64">
        <v>36.976817618044073</v>
      </c>
      <c r="AK11" s="61">
        <v>96.244287571822824</v>
      </c>
      <c r="AL11" s="66">
        <v>43.067793014334164</v>
      </c>
      <c r="AM11" s="61">
        <v>107.68367519765343</v>
      </c>
      <c r="AS11" s="121"/>
      <c r="BA11" s="42"/>
      <c r="BB11" s="42"/>
    </row>
    <row r="12" spans="1:54" ht="15" customHeight="1" x14ac:dyDescent="0.25">
      <c r="A12" s="25">
        <v>4</v>
      </c>
      <c r="B12" s="69">
        <v>98.41</v>
      </c>
      <c r="C12" s="51">
        <f t="shared" si="0"/>
        <v>28.58852762273542</v>
      </c>
      <c r="D12" s="52">
        <f t="shared" si="1"/>
        <v>63.640798424216271</v>
      </c>
      <c r="E12" s="59">
        <f t="shared" si="2"/>
        <v>6.180673953048319</v>
      </c>
      <c r="F12" s="68">
        <v>71.930000000000007</v>
      </c>
      <c r="G12" s="52">
        <f t="shared" si="3"/>
        <v>52.134631845359834</v>
      </c>
      <c r="H12" s="52">
        <f t="shared" si="4"/>
        <v>37.982297488514313</v>
      </c>
      <c r="I12" s="53">
        <f t="shared" si="5"/>
        <v>-18.186929333874133</v>
      </c>
      <c r="J12" s="58">
        <v>22.12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22.12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14.74</v>
      </c>
      <c r="V12" s="84">
        <v>0</v>
      </c>
      <c r="W12" s="84">
        <v>63.74</v>
      </c>
      <c r="X12" s="94">
        <f t="shared" si="10"/>
        <v>0</v>
      </c>
      <c r="Y12" s="95">
        <f t="shared" si="11"/>
        <v>78.48</v>
      </c>
      <c r="Z12" s="91">
        <v>0</v>
      </c>
      <c r="AA12" s="84">
        <v>0</v>
      </c>
      <c r="AB12" s="84">
        <v>0</v>
      </c>
      <c r="AC12" s="84">
        <v>36.99</v>
      </c>
      <c r="AD12" s="96">
        <f t="shared" si="12"/>
        <v>0</v>
      </c>
      <c r="AE12" s="52">
        <f t="shared" si="13"/>
        <v>36.99</v>
      </c>
      <c r="AF12" s="118">
        <v>0.37188198924731175</v>
      </c>
      <c r="AG12" s="117">
        <v>0.19738346774193549</v>
      </c>
      <c r="AH12" s="54">
        <f t="shared" si="6"/>
        <v>3.5611886768785581</v>
      </c>
      <c r="AI12" s="63">
        <f t="shared" si="7"/>
        <v>5.9832904853063837</v>
      </c>
      <c r="AJ12" s="64">
        <v>52.134631845359834</v>
      </c>
      <c r="AK12" s="61">
        <v>65.578527622735422</v>
      </c>
      <c r="AL12" s="66">
        <v>37.982297488514313</v>
      </c>
      <c r="AM12" s="61">
        <v>142.12079842421628</v>
      </c>
      <c r="AS12" s="121"/>
      <c r="BA12" s="42"/>
      <c r="BB12" s="42"/>
    </row>
    <row r="13" spans="1:54" ht="15.75" x14ac:dyDescent="0.25">
      <c r="A13" s="25">
        <v>5</v>
      </c>
      <c r="B13" s="69">
        <v>78.72</v>
      </c>
      <c r="C13" s="51">
        <f t="shared" si="0"/>
        <v>22.11694700732977</v>
      </c>
      <c r="D13" s="52">
        <f t="shared" si="1"/>
        <v>50.955201713667677</v>
      </c>
      <c r="E13" s="59">
        <f t="shared" si="2"/>
        <v>5.6478512790025439</v>
      </c>
      <c r="F13" s="68">
        <v>65.930000000000007</v>
      </c>
      <c r="G13" s="52">
        <f t="shared" si="3"/>
        <v>53.480424401133078</v>
      </c>
      <c r="H13" s="52">
        <f t="shared" si="4"/>
        <v>30.777826186788555</v>
      </c>
      <c r="I13" s="53">
        <f t="shared" si="5"/>
        <v>-18.32825058792163</v>
      </c>
      <c r="J13" s="58">
        <v>22.03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22.03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1.05</v>
      </c>
      <c r="V13" s="84">
        <v>0</v>
      </c>
      <c r="W13" s="84">
        <v>65.739999999999995</v>
      </c>
      <c r="X13" s="94">
        <f t="shared" si="10"/>
        <v>0</v>
      </c>
      <c r="Y13" s="95">
        <f t="shared" si="11"/>
        <v>66.789999999999992</v>
      </c>
      <c r="Z13" s="91">
        <v>0</v>
      </c>
      <c r="AA13" s="84">
        <v>0</v>
      </c>
      <c r="AB13" s="84">
        <v>0</v>
      </c>
      <c r="AC13" s="84">
        <v>49.34</v>
      </c>
      <c r="AD13" s="96">
        <f t="shared" si="12"/>
        <v>0</v>
      </c>
      <c r="AE13" s="52">
        <f t="shared" si="13"/>
        <v>49.34</v>
      </c>
      <c r="AF13" s="118">
        <v>0.37188198924731175</v>
      </c>
      <c r="AG13" s="117">
        <v>0.19738346774193549</v>
      </c>
      <c r="AH13" s="54">
        <f t="shared" si="6"/>
        <v>3.3298674228310574</v>
      </c>
      <c r="AI13" s="63">
        <f t="shared" si="7"/>
        <v>5.4504678112606086</v>
      </c>
      <c r="AJ13" s="64">
        <v>53.480424401133078</v>
      </c>
      <c r="AK13" s="61">
        <v>71.456947007329774</v>
      </c>
      <c r="AL13" s="66">
        <v>30.777826186788555</v>
      </c>
      <c r="AM13" s="61">
        <v>117.74520171366767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66.77000000000001</v>
      </c>
      <c r="C14" s="51">
        <f t="shared" si="0"/>
        <v>7.0670726672182766</v>
      </c>
      <c r="D14" s="52">
        <f t="shared" si="1"/>
        <v>54.045276402963879</v>
      </c>
      <c r="E14" s="59">
        <f t="shared" si="2"/>
        <v>5.6576509298178683</v>
      </c>
      <c r="F14" s="68">
        <v>77.209999999999994</v>
      </c>
      <c r="G14" s="52">
        <f t="shared" si="3"/>
        <v>61.226249866924576</v>
      </c>
      <c r="H14" s="52">
        <f t="shared" si="4"/>
        <v>27.992710619169944</v>
      </c>
      <c r="I14" s="53">
        <f t="shared" si="5"/>
        <v>-12.008960486094523</v>
      </c>
      <c r="J14" s="58">
        <v>15.92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15.92</v>
      </c>
      <c r="Q14" s="82">
        <f t="shared" si="9"/>
        <v>0</v>
      </c>
      <c r="R14" s="91">
        <v>0.34</v>
      </c>
      <c r="S14" s="84">
        <v>0</v>
      </c>
      <c r="T14" s="84">
        <v>0</v>
      </c>
      <c r="U14" s="84">
        <v>1.05</v>
      </c>
      <c r="V14" s="84">
        <v>0</v>
      </c>
      <c r="W14" s="84">
        <v>65.67</v>
      </c>
      <c r="X14" s="94">
        <f t="shared" si="10"/>
        <v>0.34</v>
      </c>
      <c r="Y14" s="95">
        <f t="shared" si="11"/>
        <v>66.72</v>
      </c>
      <c r="Z14" s="91">
        <v>0</v>
      </c>
      <c r="AA14" s="84">
        <v>0</v>
      </c>
      <c r="AB14" s="84">
        <v>0</v>
      </c>
      <c r="AC14" s="84">
        <v>61.71</v>
      </c>
      <c r="AD14" s="96">
        <f t="shared" si="12"/>
        <v>0</v>
      </c>
      <c r="AE14" s="52">
        <f t="shared" si="13"/>
        <v>61.71</v>
      </c>
      <c r="AF14" s="118">
        <v>0.37188198924731175</v>
      </c>
      <c r="AG14" s="117">
        <v>0.19738346774193549</v>
      </c>
      <c r="AH14" s="54">
        <f t="shared" si="6"/>
        <v>3.5391575246581652</v>
      </c>
      <c r="AI14" s="63">
        <f t="shared" si="7"/>
        <v>5.4602674620759331</v>
      </c>
      <c r="AJ14" s="64">
        <v>61.226249866924576</v>
      </c>
      <c r="AK14" s="61">
        <v>68.777072667218278</v>
      </c>
      <c r="AL14" s="66">
        <v>28.332710619169944</v>
      </c>
      <c r="AM14" s="61">
        <v>120.76527640296388</v>
      </c>
      <c r="AS14" s="121"/>
      <c r="BA14" s="42"/>
      <c r="BB14" s="42"/>
    </row>
    <row r="15" spans="1:54" ht="15.75" x14ac:dyDescent="0.25">
      <c r="A15" s="25">
        <v>7</v>
      </c>
      <c r="B15" s="69">
        <v>87.92</v>
      </c>
      <c r="C15" s="51">
        <f t="shared" si="0"/>
        <v>22.275780730058742</v>
      </c>
      <c r="D15" s="52">
        <f t="shared" si="1"/>
        <v>59.253146403449023</v>
      </c>
      <c r="E15" s="59">
        <f t="shared" si="2"/>
        <v>6.3910728664922658</v>
      </c>
      <c r="F15" s="68">
        <v>68.680000000000007</v>
      </c>
      <c r="G15" s="52">
        <f t="shared" si="3"/>
        <v>61.57064468335426</v>
      </c>
      <c r="H15" s="52">
        <f t="shared" si="4"/>
        <v>21.239404396368425</v>
      </c>
      <c r="I15" s="53">
        <f t="shared" si="5"/>
        <v>-14.130049079722683</v>
      </c>
      <c r="J15" s="58">
        <v>17.82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17.82</v>
      </c>
      <c r="Q15" s="82">
        <f t="shared" si="9"/>
        <v>0</v>
      </c>
      <c r="R15" s="91">
        <v>0.3</v>
      </c>
      <c r="S15" s="84">
        <v>0</v>
      </c>
      <c r="T15" s="84">
        <v>0</v>
      </c>
      <c r="U15" s="84">
        <v>1.05</v>
      </c>
      <c r="V15" s="84">
        <v>0</v>
      </c>
      <c r="W15" s="84">
        <v>65.349999999999994</v>
      </c>
      <c r="X15" s="94">
        <f t="shared" si="10"/>
        <v>0.3</v>
      </c>
      <c r="Y15" s="95">
        <f t="shared" si="11"/>
        <v>66.399999999999991</v>
      </c>
      <c r="Z15" s="91">
        <v>0.5</v>
      </c>
      <c r="AA15" s="84">
        <v>0</v>
      </c>
      <c r="AB15" s="84">
        <v>0</v>
      </c>
      <c r="AC15" s="84">
        <v>67.55</v>
      </c>
      <c r="AD15" s="96">
        <f t="shared" si="12"/>
        <v>0.5</v>
      </c>
      <c r="AE15" s="52">
        <f t="shared" si="13"/>
        <v>67.55</v>
      </c>
      <c r="AF15" s="118">
        <v>0.38555672043010747</v>
      </c>
      <c r="AG15" s="117">
        <v>0.1837087365591398</v>
      </c>
      <c r="AH15" s="54">
        <f t="shared" si="6"/>
        <v>3.3043941998472093</v>
      </c>
      <c r="AI15" s="63">
        <f t="shared" si="7"/>
        <v>6.2073641299331257</v>
      </c>
      <c r="AJ15" s="64">
        <v>62.07064468335426</v>
      </c>
      <c r="AK15" s="61">
        <v>89.825780730058739</v>
      </c>
      <c r="AL15" s="66">
        <v>21.539404396368425</v>
      </c>
      <c r="AM15" s="61">
        <v>125.65314640344901</v>
      </c>
      <c r="AS15" s="121"/>
      <c r="BA15" s="42"/>
      <c r="BB15" s="42"/>
    </row>
    <row r="16" spans="1:54" ht="15.75" x14ac:dyDescent="0.25">
      <c r="A16" s="25">
        <v>8</v>
      </c>
      <c r="B16" s="69">
        <v>128.4</v>
      </c>
      <c r="C16" s="51">
        <f t="shared" si="0"/>
        <v>40.278602542388597</v>
      </c>
      <c r="D16" s="52">
        <f t="shared" si="1"/>
        <v>80.749224787837065</v>
      </c>
      <c r="E16" s="59">
        <f t="shared" si="2"/>
        <v>7.3721726697743293</v>
      </c>
      <c r="F16" s="68">
        <v>69.569999999999993</v>
      </c>
      <c r="G16" s="52">
        <f t="shared" si="3"/>
        <v>63.423664293111031</v>
      </c>
      <c r="H16" s="52">
        <f t="shared" si="4"/>
        <v>24.027848558812938</v>
      </c>
      <c r="I16" s="53">
        <f t="shared" si="5"/>
        <v>-17.881512851923979</v>
      </c>
      <c r="J16" s="58">
        <v>21.84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21.84</v>
      </c>
      <c r="Q16" s="82">
        <f t="shared" si="9"/>
        <v>0</v>
      </c>
      <c r="R16" s="91">
        <v>0.46</v>
      </c>
      <c r="S16" s="84">
        <v>0</v>
      </c>
      <c r="T16" s="84">
        <v>0</v>
      </c>
      <c r="U16" s="84">
        <v>1.05</v>
      </c>
      <c r="V16" s="84">
        <v>0</v>
      </c>
      <c r="W16" s="84">
        <v>65.13</v>
      </c>
      <c r="X16" s="94">
        <f t="shared" si="10"/>
        <v>0.46</v>
      </c>
      <c r="Y16" s="95">
        <f t="shared" si="11"/>
        <v>66.179999999999993</v>
      </c>
      <c r="Z16" s="91">
        <v>2.5</v>
      </c>
      <c r="AA16" s="84">
        <v>0</v>
      </c>
      <c r="AB16" s="84">
        <v>0</v>
      </c>
      <c r="AC16" s="84">
        <v>62.33</v>
      </c>
      <c r="AD16" s="96">
        <f t="shared" si="12"/>
        <v>2.5</v>
      </c>
      <c r="AE16" s="52">
        <f t="shared" si="13"/>
        <v>62.33</v>
      </c>
      <c r="AF16" s="118">
        <v>0.38555672043010747</v>
      </c>
      <c r="AG16" s="117">
        <v>0.1837087365591398</v>
      </c>
      <c r="AH16" s="54">
        <f t="shared" si="6"/>
        <v>3.5729304276459146</v>
      </c>
      <c r="AI16" s="63">
        <f t="shared" si="7"/>
        <v>7.1884639332151892</v>
      </c>
      <c r="AJ16" s="64">
        <v>65.923664293111031</v>
      </c>
      <c r="AK16" s="61">
        <v>102.6086025423886</v>
      </c>
      <c r="AL16" s="66">
        <v>24.487848558812939</v>
      </c>
      <c r="AM16" s="61">
        <v>146.92922478783706</v>
      </c>
      <c r="AS16" s="121"/>
      <c r="BA16" s="42"/>
      <c r="BB16" s="42"/>
    </row>
    <row r="17" spans="1:54" ht="15.75" x14ac:dyDescent="0.25">
      <c r="A17" s="25">
        <v>9</v>
      </c>
      <c r="B17" s="69">
        <v>139.47</v>
      </c>
      <c r="C17" s="51">
        <f t="shared" si="0"/>
        <v>42.373892160428788</v>
      </c>
      <c r="D17" s="52">
        <f t="shared" si="1"/>
        <v>89.390460834832083</v>
      </c>
      <c r="E17" s="59">
        <f t="shared" si="2"/>
        <v>7.7056470047390917</v>
      </c>
      <c r="F17" s="68">
        <v>80.92</v>
      </c>
      <c r="G17" s="52">
        <f t="shared" si="3"/>
        <v>66.755971429370376</v>
      </c>
      <c r="H17" s="52">
        <f t="shared" si="4"/>
        <v>31.767424437892444</v>
      </c>
      <c r="I17" s="53">
        <f t="shared" si="5"/>
        <v>-17.603395867262819</v>
      </c>
      <c r="J17" s="58">
        <v>22.05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22.05</v>
      </c>
      <c r="Q17" s="82">
        <f t="shared" si="9"/>
        <v>0</v>
      </c>
      <c r="R17" s="91">
        <v>0.65</v>
      </c>
      <c r="S17" s="84">
        <v>0</v>
      </c>
      <c r="T17" s="84">
        <v>0</v>
      </c>
      <c r="U17" s="84">
        <v>1.05</v>
      </c>
      <c r="V17" s="84">
        <v>0</v>
      </c>
      <c r="W17" s="84">
        <v>65.42</v>
      </c>
      <c r="X17" s="94">
        <f t="shared" si="10"/>
        <v>0.65</v>
      </c>
      <c r="Y17" s="95">
        <f t="shared" si="11"/>
        <v>66.47</v>
      </c>
      <c r="Z17" s="91">
        <v>3.6</v>
      </c>
      <c r="AA17" s="84">
        <v>0</v>
      </c>
      <c r="AB17" s="84">
        <v>0</v>
      </c>
      <c r="AC17" s="84">
        <v>62.88</v>
      </c>
      <c r="AD17" s="96">
        <f t="shared" si="12"/>
        <v>3.6</v>
      </c>
      <c r="AE17" s="52">
        <f t="shared" si="13"/>
        <v>62.88</v>
      </c>
      <c r="AF17" s="118">
        <v>0.38555672043010747</v>
      </c>
      <c r="AG17" s="117">
        <v>0.1837087365591398</v>
      </c>
      <c r="AH17" s="54">
        <f t="shared" si="6"/>
        <v>4.0610474123070759</v>
      </c>
      <c r="AI17" s="63">
        <f t="shared" si="7"/>
        <v>7.5219382681799516</v>
      </c>
      <c r="AJ17" s="64">
        <v>70.355971429370371</v>
      </c>
      <c r="AK17" s="61">
        <v>105.25389216042879</v>
      </c>
      <c r="AL17" s="66">
        <v>32.417424437892443</v>
      </c>
      <c r="AM17" s="61">
        <v>155.86046083483208</v>
      </c>
      <c r="AS17" s="121"/>
      <c r="BA17" s="42"/>
      <c r="BB17" s="42"/>
    </row>
    <row r="18" spans="1:54" ht="15.75" x14ac:dyDescent="0.25">
      <c r="A18" s="25">
        <v>10</v>
      </c>
      <c r="B18" s="69">
        <v>144.44</v>
      </c>
      <c r="C18" s="51">
        <f t="shared" si="0"/>
        <v>27.527557039366187</v>
      </c>
      <c r="D18" s="52">
        <f t="shared" si="1"/>
        <v>108.34524850543382</v>
      </c>
      <c r="E18" s="59">
        <f t="shared" si="2"/>
        <v>8.5671944551999673</v>
      </c>
      <c r="F18" s="68">
        <v>122.98</v>
      </c>
      <c r="G18" s="52">
        <f t="shared" si="3"/>
        <v>68.843456412095776</v>
      </c>
      <c r="H18" s="52">
        <f t="shared" si="4"/>
        <v>48.906975925020447</v>
      </c>
      <c r="I18" s="53">
        <f t="shared" si="5"/>
        <v>5.2295676628837864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4.8499999999999996</v>
      </c>
      <c r="S18" s="84">
        <v>0</v>
      </c>
      <c r="T18" s="84">
        <v>0</v>
      </c>
      <c r="U18" s="84">
        <v>1.05</v>
      </c>
      <c r="V18" s="84">
        <v>0</v>
      </c>
      <c r="W18" s="84">
        <v>64.349999999999994</v>
      </c>
      <c r="X18" s="94">
        <f t="shared" si="10"/>
        <v>4.8499999999999996</v>
      </c>
      <c r="Y18" s="95">
        <f t="shared" si="11"/>
        <v>65.399999999999991</v>
      </c>
      <c r="Z18" s="91">
        <v>0</v>
      </c>
      <c r="AA18" s="84">
        <v>0</v>
      </c>
      <c r="AB18" s="84">
        <v>0</v>
      </c>
      <c r="AC18" s="84">
        <v>89.75</v>
      </c>
      <c r="AD18" s="96">
        <f t="shared" si="12"/>
        <v>0</v>
      </c>
      <c r="AE18" s="52">
        <f t="shared" si="13"/>
        <v>89.75</v>
      </c>
      <c r="AF18" s="118">
        <v>0.38555672043010747</v>
      </c>
      <c r="AG18" s="117">
        <v>0.1837087365591398</v>
      </c>
      <c r="AH18" s="54">
        <f t="shared" si="6"/>
        <v>4.8440109424536786</v>
      </c>
      <c r="AI18" s="63">
        <f t="shared" si="7"/>
        <v>8.3834857186408271</v>
      </c>
      <c r="AJ18" s="64">
        <v>68.843456412095776</v>
      </c>
      <c r="AK18" s="61">
        <v>117.27755703936619</v>
      </c>
      <c r="AL18" s="66">
        <v>53.756975925020448</v>
      </c>
      <c r="AM18" s="61">
        <v>173.74524850543381</v>
      </c>
      <c r="AS18" s="121"/>
      <c r="BA18" s="42"/>
      <c r="BB18" s="42"/>
    </row>
    <row r="19" spans="1:54" ht="15.75" x14ac:dyDescent="0.25">
      <c r="A19" s="25">
        <v>11</v>
      </c>
      <c r="B19" s="69">
        <v>148.82</v>
      </c>
      <c r="C19" s="51">
        <f t="shared" si="0"/>
        <v>28.394780175380532</v>
      </c>
      <c r="D19" s="52">
        <f t="shared" si="1"/>
        <v>111.74574681742573</v>
      </c>
      <c r="E19" s="59">
        <f t="shared" si="2"/>
        <v>8.679473007193792</v>
      </c>
      <c r="F19" s="68">
        <v>108.27</v>
      </c>
      <c r="G19" s="52">
        <f t="shared" si="3"/>
        <v>66.504031830963598</v>
      </c>
      <c r="H19" s="52">
        <f t="shared" si="4"/>
        <v>36.669748726743443</v>
      </c>
      <c r="I19" s="53">
        <f t="shared" si="5"/>
        <v>5.0962194422929539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6.85</v>
      </c>
      <c r="S19" s="84">
        <v>0</v>
      </c>
      <c r="T19" s="84">
        <v>0</v>
      </c>
      <c r="U19" s="84">
        <v>1.05</v>
      </c>
      <c r="V19" s="84">
        <v>0</v>
      </c>
      <c r="W19" s="84">
        <v>64.040000000000006</v>
      </c>
      <c r="X19" s="94">
        <f t="shared" si="10"/>
        <v>6.85</v>
      </c>
      <c r="Y19" s="95">
        <f t="shared" si="11"/>
        <v>65.09</v>
      </c>
      <c r="Z19" s="91">
        <v>9.1999999999999993</v>
      </c>
      <c r="AA19" s="84">
        <v>0</v>
      </c>
      <c r="AB19" s="84">
        <v>0</v>
      </c>
      <c r="AC19" s="84">
        <v>89.69</v>
      </c>
      <c r="AD19" s="96">
        <f t="shared" si="12"/>
        <v>9.1999999999999993</v>
      </c>
      <c r="AE19" s="52">
        <f t="shared" si="13"/>
        <v>89.69</v>
      </c>
      <c r="AF19" s="118">
        <v>0.38555672043010747</v>
      </c>
      <c r="AG19" s="117">
        <v>0.1837087365591398</v>
      </c>
      <c r="AH19" s="54">
        <f t="shared" si="6"/>
        <v>4.7106627218628461</v>
      </c>
      <c r="AI19" s="63">
        <f t="shared" si="7"/>
        <v>8.4957642706346519</v>
      </c>
      <c r="AJ19" s="64">
        <v>75.704031830963601</v>
      </c>
      <c r="AK19" s="61">
        <v>118.08478017538053</v>
      </c>
      <c r="AL19" s="66">
        <v>43.519748726743444</v>
      </c>
      <c r="AM19" s="61">
        <v>176.83574681742573</v>
      </c>
      <c r="AS19" s="121"/>
      <c r="BA19" s="42"/>
      <c r="BB19" s="42"/>
    </row>
    <row r="20" spans="1:54" ht="15.75" x14ac:dyDescent="0.25">
      <c r="A20" s="25">
        <v>12</v>
      </c>
      <c r="B20" s="69">
        <v>147.79</v>
      </c>
      <c r="C20" s="51">
        <f t="shared" si="0"/>
        <v>29.932452768500738</v>
      </c>
      <c r="D20" s="52">
        <f t="shared" si="1"/>
        <v>109.21419376268167</v>
      </c>
      <c r="E20" s="59">
        <f t="shared" si="2"/>
        <v>8.6433534688175655</v>
      </c>
      <c r="F20" s="68">
        <v>75.59</v>
      </c>
      <c r="G20" s="52">
        <f t="shared" si="3"/>
        <v>60.628709100551887</v>
      </c>
      <c r="H20" s="52">
        <f t="shared" si="4"/>
        <v>31.802179795602001</v>
      </c>
      <c r="I20" s="53">
        <f t="shared" si="5"/>
        <v>-16.840888896153878</v>
      </c>
      <c r="J20" s="58">
        <v>21.89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21.89</v>
      </c>
      <c r="Q20" s="82">
        <f t="shared" si="9"/>
        <v>0</v>
      </c>
      <c r="R20" s="91">
        <v>14.9</v>
      </c>
      <c r="S20" s="84">
        <v>0</v>
      </c>
      <c r="T20" s="84">
        <v>0</v>
      </c>
      <c r="U20" s="84">
        <v>1.05</v>
      </c>
      <c r="V20" s="84">
        <v>0</v>
      </c>
      <c r="W20" s="84">
        <v>64.23</v>
      </c>
      <c r="X20" s="94">
        <f t="shared" si="10"/>
        <v>14.9</v>
      </c>
      <c r="Y20" s="95">
        <f t="shared" si="11"/>
        <v>65.28</v>
      </c>
      <c r="Z20" s="91">
        <v>10.7</v>
      </c>
      <c r="AA20" s="84">
        <v>0</v>
      </c>
      <c r="AB20" s="84">
        <v>0</v>
      </c>
      <c r="AC20" s="84">
        <v>89.24</v>
      </c>
      <c r="AD20" s="96">
        <f t="shared" si="12"/>
        <v>10.7</v>
      </c>
      <c r="AE20" s="52">
        <f t="shared" si="13"/>
        <v>89.24</v>
      </c>
      <c r="AF20" s="118">
        <v>0.38555672043010747</v>
      </c>
      <c r="AG20" s="117">
        <v>0.1837087365591398</v>
      </c>
      <c r="AH20" s="54">
        <f t="shared" si="6"/>
        <v>4.6635543834160131</v>
      </c>
      <c r="AI20" s="63">
        <f t="shared" si="7"/>
        <v>8.4596447322584254</v>
      </c>
      <c r="AJ20" s="64">
        <v>71.32870910055189</v>
      </c>
      <c r="AK20" s="61">
        <v>119.17245276850073</v>
      </c>
      <c r="AL20" s="66">
        <v>46.702179795602</v>
      </c>
      <c r="AM20" s="61">
        <v>174.49419376268168</v>
      </c>
      <c r="AS20" s="121"/>
      <c r="BA20" s="42"/>
      <c r="BB20" s="42"/>
    </row>
    <row r="21" spans="1:54" ht="15.75" x14ac:dyDescent="0.25">
      <c r="A21" s="25">
        <v>13</v>
      </c>
      <c r="B21" s="69">
        <v>140.19</v>
      </c>
      <c r="C21" s="51">
        <f t="shared" si="0"/>
        <v>24.797586354107636</v>
      </c>
      <c r="D21" s="52">
        <f t="shared" si="1"/>
        <v>106.96269736399489</v>
      </c>
      <c r="E21" s="59">
        <f t="shared" si="2"/>
        <v>8.4297162818974698</v>
      </c>
      <c r="F21" s="68">
        <v>77.75</v>
      </c>
      <c r="G21" s="52">
        <f t="shared" si="3"/>
        <v>59.304526607928622</v>
      </c>
      <c r="H21" s="52">
        <f t="shared" si="4"/>
        <v>33.023078093391462</v>
      </c>
      <c r="I21" s="53">
        <f t="shared" si="5"/>
        <v>-14.577604701320078</v>
      </c>
      <c r="J21" s="58">
        <v>19.61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19.61</v>
      </c>
      <c r="Q21" s="82">
        <f t="shared" si="9"/>
        <v>0</v>
      </c>
      <c r="R21" s="91">
        <v>14.58</v>
      </c>
      <c r="S21" s="84">
        <v>0</v>
      </c>
      <c r="T21" s="84">
        <v>0</v>
      </c>
      <c r="U21" s="84">
        <v>0.2</v>
      </c>
      <c r="V21" s="84">
        <v>0</v>
      </c>
      <c r="W21" s="84">
        <v>64.23</v>
      </c>
      <c r="X21" s="94">
        <f t="shared" si="10"/>
        <v>14.58</v>
      </c>
      <c r="Y21" s="95">
        <f t="shared" si="11"/>
        <v>64.430000000000007</v>
      </c>
      <c r="Z21" s="91">
        <v>10.7</v>
      </c>
      <c r="AA21" s="84">
        <v>0</v>
      </c>
      <c r="AB21" s="84">
        <v>0</v>
      </c>
      <c r="AC21" s="84">
        <v>90.06</v>
      </c>
      <c r="AD21" s="96">
        <f t="shared" si="12"/>
        <v>10.7</v>
      </c>
      <c r="AE21" s="52">
        <f t="shared" si="13"/>
        <v>90.06</v>
      </c>
      <c r="AF21" s="118">
        <v>0.38555672043010747</v>
      </c>
      <c r="AG21" s="117">
        <v>0.1837087365591398</v>
      </c>
      <c r="AH21" s="54">
        <f t="shared" si="6"/>
        <v>4.6468385782498132</v>
      </c>
      <c r="AI21" s="63">
        <f t="shared" si="7"/>
        <v>8.2460075453383297</v>
      </c>
      <c r="AJ21" s="64">
        <v>70.004526607928625</v>
      </c>
      <c r="AK21" s="61">
        <v>114.85758635410764</v>
      </c>
      <c r="AL21" s="66">
        <v>47.60307809339146</v>
      </c>
      <c r="AM21" s="61">
        <v>171.3926973639949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140.29000000000002</v>
      </c>
      <c r="C22" s="51">
        <f t="shared" si="0"/>
        <v>31.150570501298148</v>
      </c>
      <c r="D22" s="52">
        <f t="shared" si="1"/>
        <v>100.73603286012131</v>
      </c>
      <c r="E22" s="59">
        <f t="shared" si="2"/>
        <v>8.4033966385805456</v>
      </c>
      <c r="F22" s="68">
        <v>78.459999999999994</v>
      </c>
      <c r="G22" s="52">
        <f t="shared" si="3"/>
        <v>63.957712922612124</v>
      </c>
      <c r="H22" s="52">
        <f t="shared" si="4"/>
        <v>27.242055555495938</v>
      </c>
      <c r="I22" s="53">
        <f t="shared" si="5"/>
        <v>-12.739768478108063</v>
      </c>
      <c r="J22" s="58">
        <v>18.04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18.04</v>
      </c>
      <c r="Q22" s="82">
        <f t="shared" si="9"/>
        <v>0</v>
      </c>
      <c r="R22" s="91">
        <v>21.29</v>
      </c>
      <c r="S22" s="84">
        <v>0</v>
      </c>
      <c r="T22" s="84">
        <v>0</v>
      </c>
      <c r="U22" s="84">
        <v>0.2</v>
      </c>
      <c r="V22" s="84">
        <v>0</v>
      </c>
      <c r="W22" s="84">
        <v>63.88</v>
      </c>
      <c r="X22" s="94">
        <f t="shared" si="10"/>
        <v>21.29</v>
      </c>
      <c r="Y22" s="95">
        <f t="shared" si="11"/>
        <v>64.08</v>
      </c>
      <c r="Z22" s="91">
        <v>11.9</v>
      </c>
      <c r="AA22" s="84">
        <v>0</v>
      </c>
      <c r="AB22" s="84">
        <v>0</v>
      </c>
      <c r="AC22" s="84">
        <v>89.37</v>
      </c>
      <c r="AD22" s="96">
        <f t="shared" si="12"/>
        <v>11.9</v>
      </c>
      <c r="AE22" s="52">
        <f t="shared" si="13"/>
        <v>89.37</v>
      </c>
      <c r="AF22" s="118">
        <v>0.38555672043010747</v>
      </c>
      <c r="AG22" s="117">
        <v>0.1837087365591398</v>
      </c>
      <c r="AH22" s="54">
        <f t="shared" si="6"/>
        <v>4.9146748014618282</v>
      </c>
      <c r="AI22" s="63">
        <f t="shared" si="7"/>
        <v>8.2196879020214055</v>
      </c>
      <c r="AJ22" s="64">
        <v>75.857712922612123</v>
      </c>
      <c r="AK22" s="61">
        <v>120.52057050129815</v>
      </c>
      <c r="AL22" s="66">
        <v>48.532055555495937</v>
      </c>
      <c r="AM22" s="61">
        <v>164.81603286012131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133.54000000000002</v>
      </c>
      <c r="C23" s="51">
        <f t="shared" si="0"/>
        <v>28.512052947605824</v>
      </c>
      <c r="D23" s="52">
        <f t="shared" si="1"/>
        <v>96.12363683272936</v>
      </c>
      <c r="E23" s="59">
        <f t="shared" si="2"/>
        <v>8.9043102196648647</v>
      </c>
      <c r="F23" s="68">
        <v>94.33</v>
      </c>
      <c r="G23" s="52">
        <f t="shared" si="3"/>
        <v>78.060374412657097</v>
      </c>
      <c r="H23" s="52">
        <f t="shared" si="4"/>
        <v>33.828125649749133</v>
      </c>
      <c r="I23" s="53">
        <f t="shared" si="5"/>
        <v>-17.558500062406253</v>
      </c>
      <c r="J23" s="58">
        <v>23.41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23.41</v>
      </c>
      <c r="Q23" s="82">
        <f t="shared" si="9"/>
        <v>0</v>
      </c>
      <c r="R23" s="91">
        <v>22.96</v>
      </c>
      <c r="S23" s="84">
        <v>0</v>
      </c>
      <c r="T23" s="84">
        <v>0</v>
      </c>
      <c r="U23" s="84">
        <v>24.99</v>
      </c>
      <c r="V23" s="84">
        <v>0</v>
      </c>
      <c r="W23" s="84">
        <v>63.37</v>
      </c>
      <c r="X23" s="94">
        <f t="shared" si="10"/>
        <v>22.96</v>
      </c>
      <c r="Y23" s="95">
        <f t="shared" si="11"/>
        <v>88.36</v>
      </c>
      <c r="Z23" s="91">
        <v>3.5</v>
      </c>
      <c r="AA23" s="84">
        <v>0</v>
      </c>
      <c r="AB23" s="84">
        <v>0</v>
      </c>
      <c r="AC23" s="84">
        <v>89.73</v>
      </c>
      <c r="AD23" s="96">
        <f t="shared" si="12"/>
        <v>3.5</v>
      </c>
      <c r="AE23" s="52">
        <f t="shared" si="13"/>
        <v>89.73</v>
      </c>
      <c r="AF23" s="118">
        <v>0.38555672043010747</v>
      </c>
      <c r="AG23" s="117">
        <v>0.1837087365591398</v>
      </c>
      <c r="AH23" s="54">
        <f t="shared" si="6"/>
        <v>5.4659432171636411</v>
      </c>
      <c r="AI23" s="63">
        <f t="shared" si="7"/>
        <v>8.7206014831057246</v>
      </c>
      <c r="AJ23" s="64">
        <v>81.560374412657097</v>
      </c>
      <c r="AK23" s="61">
        <v>118.24205294760583</v>
      </c>
      <c r="AL23" s="66">
        <v>56.788125649749134</v>
      </c>
      <c r="AM23" s="61">
        <v>184.48363683272936</v>
      </c>
      <c r="AS23" s="121"/>
      <c r="BA23" s="42"/>
      <c r="BB23" s="42"/>
    </row>
    <row r="24" spans="1:54" ht="15.75" x14ac:dyDescent="0.25">
      <c r="A24" s="25">
        <v>16</v>
      </c>
      <c r="B24" s="69">
        <v>136.53</v>
      </c>
      <c r="C24" s="51">
        <f t="shared" si="0"/>
        <v>31.916146206394231</v>
      </c>
      <c r="D24" s="52">
        <f t="shared" si="1"/>
        <v>95.626104572192759</v>
      </c>
      <c r="E24" s="59">
        <f t="shared" si="2"/>
        <v>8.9877492214130257</v>
      </c>
      <c r="F24" s="68">
        <v>114.94</v>
      </c>
      <c r="G24" s="52">
        <f t="shared" si="3"/>
        <v>77.354341045487587</v>
      </c>
      <c r="H24" s="52">
        <f t="shared" si="4"/>
        <v>49.582292749495849</v>
      </c>
      <c r="I24" s="53">
        <f t="shared" si="5"/>
        <v>-11.996633794983454</v>
      </c>
      <c r="J24" s="58">
        <v>18.04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18.04</v>
      </c>
      <c r="Q24" s="82">
        <f t="shared" si="9"/>
        <v>0</v>
      </c>
      <c r="R24" s="91">
        <v>13.87</v>
      </c>
      <c r="S24" s="84">
        <v>0</v>
      </c>
      <c r="T24" s="84">
        <v>0</v>
      </c>
      <c r="U24" s="84">
        <v>26.71</v>
      </c>
      <c r="V24" s="84">
        <v>0</v>
      </c>
      <c r="W24" s="84">
        <v>64.14</v>
      </c>
      <c r="X24" s="94">
        <f t="shared" si="10"/>
        <v>13.87</v>
      </c>
      <c r="Y24" s="95">
        <f t="shared" si="11"/>
        <v>90.85</v>
      </c>
      <c r="Z24" s="91">
        <v>2.4</v>
      </c>
      <c r="AA24" s="84">
        <v>0</v>
      </c>
      <c r="AB24" s="84">
        <v>0</v>
      </c>
      <c r="AC24" s="84">
        <v>87.23</v>
      </c>
      <c r="AD24" s="96">
        <f t="shared" si="12"/>
        <v>2.4</v>
      </c>
      <c r="AE24" s="52">
        <f t="shared" si="13"/>
        <v>87.23</v>
      </c>
      <c r="AF24" s="118">
        <v>0.38555672043010747</v>
      </c>
      <c r="AG24" s="117">
        <v>0.1837087365591398</v>
      </c>
      <c r="AH24" s="54">
        <f t="shared" si="6"/>
        <v>5.6578094845864371</v>
      </c>
      <c r="AI24" s="63">
        <f t="shared" si="7"/>
        <v>8.8040404848538856</v>
      </c>
      <c r="AJ24" s="64">
        <v>79.754341045487593</v>
      </c>
      <c r="AK24" s="61">
        <v>119.14614620639423</v>
      </c>
      <c r="AL24" s="66">
        <v>63.452292749495847</v>
      </c>
      <c r="AM24" s="61">
        <v>186.47610457219275</v>
      </c>
      <c r="AS24" s="121"/>
      <c r="BA24" s="42"/>
      <c r="BB24" s="42"/>
    </row>
    <row r="25" spans="1:54" ht="15.75" x14ac:dyDescent="0.25">
      <c r="A25" s="25">
        <v>17</v>
      </c>
      <c r="B25" s="69">
        <v>130.84</v>
      </c>
      <c r="C25" s="51">
        <f t="shared" si="0"/>
        <v>29.354332511408373</v>
      </c>
      <c r="D25" s="52">
        <f t="shared" si="1"/>
        <v>92.653596389110589</v>
      </c>
      <c r="E25" s="59">
        <f t="shared" si="2"/>
        <v>8.8320710994810838</v>
      </c>
      <c r="F25" s="68">
        <v>125.16</v>
      </c>
      <c r="G25" s="52">
        <f t="shared" si="3"/>
        <v>78.564667096470487</v>
      </c>
      <c r="H25" s="52">
        <f t="shared" si="4"/>
        <v>60.297864060494199</v>
      </c>
      <c r="I25" s="53">
        <f t="shared" si="5"/>
        <v>-13.702531156964698</v>
      </c>
      <c r="J25" s="58">
        <v>19.850000000000001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19.850000000000001</v>
      </c>
      <c r="Q25" s="82">
        <f t="shared" si="9"/>
        <v>0</v>
      </c>
      <c r="R25" s="91">
        <v>6.18</v>
      </c>
      <c r="S25" s="84">
        <v>0</v>
      </c>
      <c r="T25" s="84">
        <v>0</v>
      </c>
      <c r="U25" s="84">
        <v>26.87</v>
      </c>
      <c r="V25" s="84">
        <v>0</v>
      </c>
      <c r="W25" s="84">
        <v>63.23</v>
      </c>
      <c r="X25" s="94">
        <f t="shared" si="10"/>
        <v>6.18</v>
      </c>
      <c r="Y25" s="95">
        <f t="shared" si="11"/>
        <v>90.1</v>
      </c>
      <c r="Z25" s="91">
        <v>0.8</v>
      </c>
      <c r="AA25" s="84">
        <v>0</v>
      </c>
      <c r="AB25" s="84">
        <v>0</v>
      </c>
      <c r="AC25" s="84">
        <v>88.11</v>
      </c>
      <c r="AD25" s="96">
        <f t="shared" si="12"/>
        <v>0.8</v>
      </c>
      <c r="AE25" s="52">
        <f t="shared" si="13"/>
        <v>88.11</v>
      </c>
      <c r="AF25" s="118">
        <v>0.38555672043010747</v>
      </c>
      <c r="AG25" s="117">
        <v>0.1837087365591398</v>
      </c>
      <c r="AH25" s="54">
        <f t="shared" si="6"/>
        <v>5.7619121226051959</v>
      </c>
      <c r="AI25" s="63">
        <f t="shared" si="7"/>
        <v>8.6483623629219437</v>
      </c>
      <c r="AJ25" s="64">
        <v>79.364667096470484</v>
      </c>
      <c r="AK25" s="61">
        <v>117.46433251140837</v>
      </c>
      <c r="AL25" s="66">
        <v>66.477864060494198</v>
      </c>
      <c r="AM25" s="61">
        <v>182.75359638911058</v>
      </c>
      <c r="AS25" s="121"/>
      <c r="BA25" s="42"/>
      <c r="BB25" s="42"/>
    </row>
    <row r="26" spans="1:54" ht="15.75" x14ac:dyDescent="0.25">
      <c r="A26" s="25">
        <v>18</v>
      </c>
      <c r="B26" s="69">
        <v>114.74</v>
      </c>
      <c r="C26" s="51">
        <f t="shared" si="0"/>
        <v>30.25353200708787</v>
      </c>
      <c r="D26" s="52">
        <f t="shared" si="1"/>
        <v>76.083351350524751</v>
      </c>
      <c r="E26" s="59">
        <f t="shared" si="2"/>
        <v>8.4031166423873742</v>
      </c>
      <c r="F26" s="68">
        <v>136.29</v>
      </c>
      <c r="G26" s="52">
        <f t="shared" si="3"/>
        <v>86.126157524044643</v>
      </c>
      <c r="H26" s="52">
        <f t="shared" si="4"/>
        <v>63.978060413683089</v>
      </c>
      <c r="I26" s="53">
        <f t="shared" si="5"/>
        <v>-13.814217937727745</v>
      </c>
      <c r="J26" s="58">
        <v>20.13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20.13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27.03</v>
      </c>
      <c r="V26" s="84">
        <v>0</v>
      </c>
      <c r="W26" s="84">
        <v>64.510000000000005</v>
      </c>
      <c r="X26" s="94">
        <f t="shared" si="10"/>
        <v>0</v>
      </c>
      <c r="Y26" s="95">
        <f t="shared" si="11"/>
        <v>91.54</v>
      </c>
      <c r="Z26" s="91">
        <v>0</v>
      </c>
      <c r="AA26" s="84">
        <v>0</v>
      </c>
      <c r="AB26" s="84">
        <v>0</v>
      </c>
      <c r="AC26" s="84">
        <v>87.45</v>
      </c>
      <c r="AD26" s="96">
        <f t="shared" si="12"/>
        <v>0</v>
      </c>
      <c r="AE26" s="52">
        <f t="shared" si="13"/>
        <v>87.45</v>
      </c>
      <c r="AF26" s="118">
        <v>0.38555672043010747</v>
      </c>
      <c r="AG26" s="117">
        <v>0.1837087365591398</v>
      </c>
      <c r="AH26" s="54">
        <f t="shared" si="6"/>
        <v>5.9302253418421458</v>
      </c>
      <c r="AI26" s="63">
        <f t="shared" si="7"/>
        <v>8.2194079058282341</v>
      </c>
      <c r="AJ26" s="64">
        <v>86.126157524044643</v>
      </c>
      <c r="AK26" s="61">
        <v>117.70353200708787</v>
      </c>
      <c r="AL26" s="128">
        <v>63.978060413683089</v>
      </c>
      <c r="AM26" s="61">
        <v>167.62335135052476</v>
      </c>
      <c r="AS26" s="121"/>
      <c r="BA26" s="42"/>
      <c r="BB26" s="42"/>
    </row>
    <row r="27" spans="1:54" ht="15.75" x14ac:dyDescent="0.25">
      <c r="A27" s="25">
        <v>19</v>
      </c>
      <c r="B27" s="69">
        <v>124.89</v>
      </c>
      <c r="C27" s="51">
        <f t="shared" si="0"/>
        <v>28.926677626563901</v>
      </c>
      <c r="D27" s="52">
        <f t="shared" si="1"/>
        <v>87.298409180634479</v>
      </c>
      <c r="E27" s="59">
        <f t="shared" si="2"/>
        <v>8.6649131928016345</v>
      </c>
      <c r="F27" s="68">
        <v>162.22</v>
      </c>
      <c r="G27" s="52">
        <f t="shared" si="3"/>
        <v>106.89169331603048</v>
      </c>
      <c r="H27" s="52">
        <f t="shared" si="4"/>
        <v>68.128455093297561</v>
      </c>
      <c r="I27" s="53">
        <f t="shared" si="5"/>
        <v>-12.800148409328061</v>
      </c>
      <c r="J27" s="58">
        <v>20.100000000000001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20.100000000000001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27.12</v>
      </c>
      <c r="V27" s="84">
        <v>0</v>
      </c>
      <c r="W27" s="84">
        <v>63</v>
      </c>
      <c r="X27" s="94">
        <f t="shared" si="10"/>
        <v>0</v>
      </c>
      <c r="Y27" s="95">
        <f t="shared" si="11"/>
        <v>90.12</v>
      </c>
      <c r="Z27" s="91">
        <v>0</v>
      </c>
      <c r="AA27" s="84">
        <v>0</v>
      </c>
      <c r="AB27" s="84">
        <v>0</v>
      </c>
      <c r="AC27" s="84">
        <v>88.07</v>
      </c>
      <c r="AD27" s="96">
        <f t="shared" si="12"/>
        <v>0</v>
      </c>
      <c r="AE27" s="52">
        <f t="shared" si="13"/>
        <v>88.07</v>
      </c>
      <c r="AF27" s="118">
        <v>0.38555672043010747</v>
      </c>
      <c r="AG27" s="117">
        <v>0.1837087365591398</v>
      </c>
      <c r="AH27" s="54">
        <f t="shared" si="6"/>
        <v>6.9142948702418323</v>
      </c>
      <c r="AI27" s="63">
        <f t="shared" si="7"/>
        <v>8.4812044562424944</v>
      </c>
      <c r="AJ27" s="64">
        <v>106.89169331603048</v>
      </c>
      <c r="AK27" s="61">
        <v>116.99667762656389</v>
      </c>
      <c r="AL27" s="128">
        <v>68.128455093297561</v>
      </c>
      <c r="AM27" s="61">
        <v>177.41840918063448</v>
      </c>
      <c r="AS27" s="121"/>
      <c r="BA27" s="42"/>
      <c r="BB27" s="42"/>
    </row>
    <row r="28" spans="1:54" ht="15.75" x14ac:dyDescent="0.25">
      <c r="A28" s="25">
        <v>20</v>
      </c>
      <c r="B28" s="69">
        <v>133.30000000000001</v>
      </c>
      <c r="C28" s="51">
        <f t="shared" si="0"/>
        <v>39.780172505231747</v>
      </c>
      <c r="D28" s="52">
        <f t="shared" si="1"/>
        <v>84.59955746751902</v>
      </c>
      <c r="E28" s="59">
        <f t="shared" si="2"/>
        <v>8.9202700272492734</v>
      </c>
      <c r="F28" s="68">
        <v>161.94</v>
      </c>
      <c r="G28" s="52">
        <f t="shared" si="3"/>
        <v>105.57606463996744</v>
      </c>
      <c r="H28" s="52">
        <f t="shared" si="4"/>
        <v>69.068902080793393</v>
      </c>
      <c r="I28" s="53">
        <f t="shared" si="5"/>
        <v>-12.704966720760835</v>
      </c>
      <c r="J28" s="58">
        <v>19.989999999999998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19.989999999999998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27.12</v>
      </c>
      <c r="V28" s="84">
        <v>0</v>
      </c>
      <c r="W28" s="84">
        <v>64.41</v>
      </c>
      <c r="X28" s="94">
        <f t="shared" si="10"/>
        <v>0</v>
      </c>
      <c r="Y28" s="95">
        <f t="shared" si="11"/>
        <v>91.53</v>
      </c>
      <c r="Z28" s="91">
        <v>0</v>
      </c>
      <c r="AA28" s="84">
        <v>0</v>
      </c>
      <c r="AB28" s="84">
        <v>0</v>
      </c>
      <c r="AC28" s="84">
        <v>87.37</v>
      </c>
      <c r="AD28" s="96">
        <f t="shared" si="12"/>
        <v>0</v>
      </c>
      <c r="AE28" s="52">
        <f t="shared" si="13"/>
        <v>87.37</v>
      </c>
      <c r="AF28" s="118">
        <v>0.38555672043010747</v>
      </c>
      <c r="AG28" s="117">
        <v>0.1837087365591398</v>
      </c>
      <c r="AH28" s="54">
        <f t="shared" si="6"/>
        <v>6.8994765588090559</v>
      </c>
      <c r="AI28" s="63">
        <f t="shared" si="7"/>
        <v>8.7365612906901333</v>
      </c>
      <c r="AJ28" s="64">
        <v>105.57606463996744</v>
      </c>
      <c r="AK28" s="61">
        <v>127.15017250523175</v>
      </c>
      <c r="AL28" s="128">
        <v>69.068902080793393</v>
      </c>
      <c r="AM28" s="61">
        <v>176.12955746751902</v>
      </c>
      <c r="AS28" s="121"/>
      <c r="BA28" s="42"/>
      <c r="BB28" s="42"/>
    </row>
    <row r="29" spans="1:54" ht="15.75" x14ac:dyDescent="0.25">
      <c r="A29" s="25">
        <v>21</v>
      </c>
      <c r="B29" s="69">
        <v>148.15</v>
      </c>
      <c r="C29" s="51">
        <f t="shared" si="0"/>
        <v>48.902461575797957</v>
      </c>
      <c r="D29" s="52">
        <f t="shared" si="1"/>
        <v>89.875073570961675</v>
      </c>
      <c r="E29" s="59">
        <f t="shared" si="2"/>
        <v>9.3724648532403876</v>
      </c>
      <c r="F29" s="68">
        <v>159.91999999999999</v>
      </c>
      <c r="G29" s="52">
        <f t="shared" si="3"/>
        <v>105.65033109549162</v>
      </c>
      <c r="H29" s="52">
        <f t="shared" si="4"/>
        <v>67.051386761948834</v>
      </c>
      <c r="I29" s="53">
        <f t="shared" si="5"/>
        <v>-12.781717857440468</v>
      </c>
      <c r="J29" s="58">
        <v>19.989999999999998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19.989999999999998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27.12</v>
      </c>
      <c r="V29" s="84">
        <v>0</v>
      </c>
      <c r="W29" s="84">
        <v>63.55</v>
      </c>
      <c r="X29" s="94">
        <f t="shared" si="10"/>
        <v>0</v>
      </c>
      <c r="Y29" s="95">
        <f t="shared" si="11"/>
        <v>90.67</v>
      </c>
      <c r="Z29" s="91">
        <v>0</v>
      </c>
      <c r="AA29" s="84">
        <v>0</v>
      </c>
      <c r="AB29" s="84">
        <v>0</v>
      </c>
      <c r="AC29" s="84">
        <v>89.53</v>
      </c>
      <c r="AD29" s="96">
        <f t="shared" si="12"/>
        <v>0</v>
      </c>
      <c r="AE29" s="52">
        <f t="shared" si="13"/>
        <v>89.53</v>
      </c>
      <c r="AF29" s="118">
        <v>0.38555672043010747</v>
      </c>
      <c r="AG29" s="117">
        <v>0.1837087365591398</v>
      </c>
      <c r="AH29" s="54">
        <f t="shared" si="6"/>
        <v>6.8227254221294231</v>
      </c>
      <c r="AI29" s="63">
        <f t="shared" si="7"/>
        <v>9.1887561166812475</v>
      </c>
      <c r="AJ29" s="64">
        <v>105.65033109549162</v>
      </c>
      <c r="AK29" s="61">
        <v>138.43246157579796</v>
      </c>
      <c r="AL29" s="128">
        <v>67.051386761948834</v>
      </c>
      <c r="AM29" s="61">
        <v>180.54507357096168</v>
      </c>
      <c r="AO29" s="49"/>
      <c r="AP29" s="49"/>
      <c r="AQ29" s="49"/>
      <c r="AR29" s="42"/>
      <c r="AS29" s="133"/>
      <c r="BA29" s="42"/>
      <c r="BB29" s="42"/>
    </row>
    <row r="30" spans="1:54" ht="15.75" x14ac:dyDescent="0.25">
      <c r="A30" s="25">
        <v>22</v>
      </c>
      <c r="B30" s="69">
        <v>141.41</v>
      </c>
      <c r="C30" s="51">
        <f t="shared" si="0"/>
        <v>47.978200801328811</v>
      </c>
      <c r="D30" s="52">
        <f t="shared" si="1"/>
        <v>84.285011828491506</v>
      </c>
      <c r="E30" s="59">
        <f t="shared" si="2"/>
        <v>9.146787370179652</v>
      </c>
      <c r="F30" s="68">
        <v>153.66</v>
      </c>
      <c r="G30" s="52">
        <f t="shared" si="3"/>
        <v>98.116982665066445</v>
      </c>
      <c r="H30" s="52">
        <f t="shared" si="4"/>
        <v>68.68764703103264</v>
      </c>
      <c r="I30" s="53">
        <f t="shared" si="5"/>
        <v>-13.144629696099093</v>
      </c>
      <c r="J30" s="58">
        <v>20.12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20.12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27.12</v>
      </c>
      <c r="V30" s="84">
        <v>0</v>
      </c>
      <c r="W30" s="84">
        <v>62.93</v>
      </c>
      <c r="X30" s="94">
        <f t="shared" si="10"/>
        <v>0</v>
      </c>
      <c r="Y30" s="95">
        <f t="shared" si="11"/>
        <v>90.05</v>
      </c>
      <c r="Z30" s="91">
        <v>0</v>
      </c>
      <c r="AA30" s="84">
        <v>0</v>
      </c>
      <c r="AB30" s="84">
        <v>0</v>
      </c>
      <c r="AC30" s="84">
        <v>88.83</v>
      </c>
      <c r="AD30" s="96">
        <f t="shared" si="12"/>
        <v>0</v>
      </c>
      <c r="AE30" s="52">
        <f t="shared" si="13"/>
        <v>88.83</v>
      </c>
      <c r="AF30" s="118">
        <v>0.38555672043010747</v>
      </c>
      <c r="AG30" s="117">
        <v>0.1837087365591398</v>
      </c>
      <c r="AH30" s="54">
        <f t="shared" si="6"/>
        <v>6.5898135834708</v>
      </c>
      <c r="AI30" s="63">
        <f t="shared" si="7"/>
        <v>8.9630786336205119</v>
      </c>
      <c r="AJ30" s="64">
        <v>98.116982665066445</v>
      </c>
      <c r="AK30" s="61">
        <v>136.80820080132881</v>
      </c>
      <c r="AL30" s="128">
        <v>68.68764703103264</v>
      </c>
      <c r="AM30" s="61">
        <v>174.3350118284915</v>
      </c>
      <c r="AO30" s="49"/>
      <c r="AP30" s="49"/>
      <c r="AQ30" s="49"/>
      <c r="AR30" s="42"/>
      <c r="AS30" s="133"/>
      <c r="BA30" s="42"/>
      <c r="BB30" s="42"/>
    </row>
    <row r="31" spans="1:54" ht="15.75" x14ac:dyDescent="0.25">
      <c r="A31" s="25">
        <v>23</v>
      </c>
      <c r="B31" s="69">
        <v>125.7</v>
      </c>
      <c r="C31" s="51">
        <f t="shared" si="0"/>
        <v>44.279764044509065</v>
      </c>
      <c r="D31" s="52">
        <f t="shared" si="1"/>
        <v>72.638004240386735</v>
      </c>
      <c r="E31" s="59">
        <f t="shared" si="2"/>
        <v>8.7822317151042171</v>
      </c>
      <c r="F31" s="68">
        <v>139.63999999999999</v>
      </c>
      <c r="G31" s="52">
        <f t="shared" si="3"/>
        <v>85.803065603842498</v>
      </c>
      <c r="H31" s="52">
        <f t="shared" si="4"/>
        <v>66.581106046243079</v>
      </c>
      <c r="I31" s="53">
        <f t="shared" si="5"/>
        <v>-12.744171650085606</v>
      </c>
      <c r="J31" s="58">
        <v>19.149999999999999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19.149999999999999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28.67</v>
      </c>
      <c r="V31" s="84">
        <v>0</v>
      </c>
      <c r="W31" s="84">
        <v>63.94</v>
      </c>
      <c r="X31" s="94">
        <f t="shared" si="10"/>
        <v>0</v>
      </c>
      <c r="Y31" s="95">
        <f t="shared" si="11"/>
        <v>92.61</v>
      </c>
      <c r="Z31" s="91">
        <v>0</v>
      </c>
      <c r="AA31" s="84">
        <v>0</v>
      </c>
      <c r="AB31" s="84">
        <v>0</v>
      </c>
      <c r="AC31" s="84">
        <v>88.96</v>
      </c>
      <c r="AD31" s="96">
        <f t="shared" si="12"/>
        <v>0</v>
      </c>
      <c r="AE31" s="52">
        <f t="shared" si="13"/>
        <v>88.96</v>
      </c>
      <c r="AF31" s="118">
        <v>0.38555672043010747</v>
      </c>
      <c r="AG31" s="117">
        <v>0.1837087365591398</v>
      </c>
      <c r="AH31" s="54">
        <f t="shared" si="6"/>
        <v>6.0202716294842844</v>
      </c>
      <c r="AI31" s="63">
        <f t="shared" si="7"/>
        <v>8.598522978545077</v>
      </c>
      <c r="AJ31" s="64">
        <v>85.803065603842498</v>
      </c>
      <c r="AK31" s="61">
        <v>133.23976404450906</v>
      </c>
      <c r="AL31" s="128">
        <v>66.581106046243079</v>
      </c>
      <c r="AM31" s="61">
        <v>165.24800424038673</v>
      </c>
      <c r="AS31" s="121"/>
      <c r="BA31" s="42"/>
      <c r="BB31" s="42"/>
    </row>
    <row r="32" spans="1:54" ht="16.5" thickBot="1" x14ac:dyDescent="0.3">
      <c r="A32" s="26">
        <v>24</v>
      </c>
      <c r="B32" s="70">
        <v>121.22</v>
      </c>
      <c r="C32" s="55">
        <f t="shared" si="0"/>
        <v>34.759748560775989</v>
      </c>
      <c r="D32" s="52">
        <f t="shared" si="1"/>
        <v>77.820817920070539</v>
      </c>
      <c r="E32" s="59">
        <f t="shared" si="2"/>
        <v>8.6394335191534992</v>
      </c>
      <c r="F32" s="71">
        <v>137.11000000000001</v>
      </c>
      <c r="G32" s="56">
        <f t="shared" si="3"/>
        <v>85.637683763262686</v>
      </c>
      <c r="H32" s="52">
        <f t="shared" si="4"/>
        <v>65.130318209464804</v>
      </c>
      <c r="I32" s="53">
        <f t="shared" si="5"/>
        <v>-13.658001972727485</v>
      </c>
      <c r="J32" s="58">
        <v>20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20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27.89</v>
      </c>
      <c r="V32" s="84">
        <v>0</v>
      </c>
      <c r="W32" s="84">
        <v>63.8</v>
      </c>
      <c r="X32" s="94">
        <f t="shared" si="10"/>
        <v>0</v>
      </c>
      <c r="Y32" s="95">
        <f t="shared" si="11"/>
        <v>91.69</v>
      </c>
      <c r="Z32" s="92">
        <v>0</v>
      </c>
      <c r="AA32" s="93">
        <v>0</v>
      </c>
      <c r="AB32" s="93">
        <v>0</v>
      </c>
      <c r="AC32" s="93">
        <v>89.26</v>
      </c>
      <c r="AD32" s="96">
        <f t="shared" si="12"/>
        <v>0</v>
      </c>
      <c r="AE32" s="52">
        <f t="shared" si="13"/>
        <v>89.26</v>
      </c>
      <c r="AF32" s="118">
        <v>0.38555672043010747</v>
      </c>
      <c r="AG32" s="117">
        <v>0.1837087365591398</v>
      </c>
      <c r="AH32" s="54">
        <f t="shared" si="6"/>
        <v>5.9564413068424074</v>
      </c>
      <c r="AI32" s="63">
        <f t="shared" si="7"/>
        <v>8.4557247825943591</v>
      </c>
      <c r="AJ32" s="65">
        <v>85.637683763262686</v>
      </c>
      <c r="AK32" s="62">
        <v>124.01974856077599</v>
      </c>
      <c r="AL32" s="129">
        <v>65.130318209464804</v>
      </c>
      <c r="AM32" s="62">
        <v>169.51081792007054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148.82</v>
      </c>
      <c r="C33" s="40">
        <f t="shared" ref="C33:AE33" si="14">MAX(C9:C32)</f>
        <v>48.902461575797957</v>
      </c>
      <c r="D33" s="40">
        <f t="shared" si="14"/>
        <v>111.74574681742573</v>
      </c>
      <c r="E33" s="40">
        <f t="shared" si="14"/>
        <v>9.3724648532403876</v>
      </c>
      <c r="F33" s="40">
        <f t="shared" si="14"/>
        <v>162.22</v>
      </c>
      <c r="G33" s="40">
        <f t="shared" si="14"/>
        <v>106.89169331603048</v>
      </c>
      <c r="H33" s="40">
        <f t="shared" si="14"/>
        <v>69.133445683459442</v>
      </c>
      <c r="I33" s="40">
        <f t="shared" si="14"/>
        <v>5.2295676628837864</v>
      </c>
      <c r="J33" s="40">
        <f t="shared" si="14"/>
        <v>23.41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23.41</v>
      </c>
      <c r="Q33" s="40">
        <f t="shared" si="14"/>
        <v>0</v>
      </c>
      <c r="R33" s="40">
        <f t="shared" si="14"/>
        <v>22.96</v>
      </c>
      <c r="S33" s="40">
        <f t="shared" si="14"/>
        <v>0</v>
      </c>
      <c r="T33" s="40">
        <f t="shared" si="14"/>
        <v>0</v>
      </c>
      <c r="U33" s="40">
        <f t="shared" si="14"/>
        <v>44.67</v>
      </c>
      <c r="V33" s="40">
        <f t="shared" si="14"/>
        <v>0</v>
      </c>
      <c r="W33" s="40">
        <f t="shared" si="14"/>
        <v>65.739999999999995</v>
      </c>
      <c r="X33" s="40">
        <f t="shared" si="14"/>
        <v>22.96</v>
      </c>
      <c r="Y33" s="40">
        <f t="shared" si="14"/>
        <v>108.34</v>
      </c>
      <c r="Z33" s="40"/>
      <c r="AA33" s="40"/>
      <c r="AB33" s="40"/>
      <c r="AC33" s="40"/>
      <c r="AD33" s="40">
        <f t="shared" si="14"/>
        <v>11.9</v>
      </c>
      <c r="AE33" s="40">
        <f t="shared" si="14"/>
        <v>90.06</v>
      </c>
      <c r="AF33" s="40">
        <f t="shared" ref="AF33:AM33" si="15">MAX(AF9:AF32)</f>
        <v>0.38555672043010747</v>
      </c>
      <c r="AG33" s="40">
        <f t="shared" si="15"/>
        <v>0.19738346774193549</v>
      </c>
      <c r="AH33" s="40">
        <f t="shared" si="15"/>
        <v>6.9142948702418323</v>
      </c>
      <c r="AI33" s="40">
        <f t="shared" si="15"/>
        <v>9.1887561166812475</v>
      </c>
      <c r="AJ33" s="40">
        <f t="shared" si="15"/>
        <v>106.89169331603048</v>
      </c>
      <c r="AK33" s="40">
        <f t="shared" si="15"/>
        <v>138.43246157579796</v>
      </c>
      <c r="AL33" s="40">
        <f t="shared" si="15"/>
        <v>69.133445683459442</v>
      </c>
      <c r="AM33" s="130">
        <f t="shared" si="15"/>
        <v>186.47610457219275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120.89387755102038</v>
      </c>
      <c r="C34" s="41">
        <f t="shared" ref="C34:AE34" si="16">AVERAGE(C9:C33,C9:C32)</f>
        <v>32.226652184221095</v>
      </c>
      <c r="D34" s="41">
        <f t="shared" si="16"/>
        <v>81.002090356004359</v>
      </c>
      <c r="E34" s="41">
        <f t="shared" si="16"/>
        <v>8.0978018117431763</v>
      </c>
      <c r="F34" s="41">
        <f t="shared" si="16"/>
        <v>108.20571428571427</v>
      </c>
      <c r="G34" s="41">
        <f t="shared" si="16"/>
        <v>74.213385099530612</v>
      </c>
      <c r="H34" s="41">
        <f t="shared" si="16"/>
        <v>47.119546328865582</v>
      </c>
      <c r="I34" s="41">
        <f t="shared" si="16"/>
        <v>-12.73875374140896</v>
      </c>
      <c r="J34" s="41">
        <f t="shared" si="16"/>
        <v>18.612448979591836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18.612448979591836</v>
      </c>
      <c r="Q34" s="41">
        <f t="shared" si="16"/>
        <v>0</v>
      </c>
      <c r="R34" s="41">
        <f t="shared" si="16"/>
        <v>4.8453061224489815</v>
      </c>
      <c r="S34" s="41">
        <f t="shared" si="16"/>
        <v>0</v>
      </c>
      <c r="T34" s="41">
        <f t="shared" si="16"/>
        <v>0</v>
      </c>
      <c r="U34" s="41">
        <f t="shared" si="16"/>
        <v>17.754489795918364</v>
      </c>
      <c r="V34" s="41">
        <f t="shared" si="16"/>
        <v>0</v>
      </c>
      <c r="W34" s="41">
        <f t="shared" si="16"/>
        <v>64.171428571428578</v>
      </c>
      <c r="X34" s="41">
        <f t="shared" si="16"/>
        <v>4.8453061224489815</v>
      </c>
      <c r="Y34" s="41">
        <f t="shared" si="16"/>
        <v>81.883673469387745</v>
      </c>
      <c r="Z34" s="41">
        <f>AVERAGE(Z9:Z33,Z9:Z32)</f>
        <v>2.3250000000000002</v>
      </c>
      <c r="AA34" s="41">
        <f>AVERAGE(AA9:AA33,AA9:AA32)</f>
        <v>0</v>
      </c>
      <c r="AB34" s="41">
        <f>AVERAGE(AB9:AB33,AB9:AB32)</f>
        <v>0</v>
      </c>
      <c r="AC34" s="41">
        <f t="shared" si="16"/>
        <v>80.11375000000001</v>
      </c>
      <c r="AD34" s="41">
        <f t="shared" si="16"/>
        <v>2.5204081632653064</v>
      </c>
      <c r="AE34" s="41">
        <f t="shared" si="16"/>
        <v>80.316734693877564</v>
      </c>
      <c r="AF34" s="41">
        <f t="shared" ref="AF34:AM34" si="17">AVERAGE(AF9:AF33,AF9:AF32)</f>
        <v>0.38220780667105536</v>
      </c>
      <c r="AG34" s="41">
        <f t="shared" si="17"/>
        <v>0.18733672646477956</v>
      </c>
      <c r="AH34" s="41">
        <f t="shared" si="17"/>
        <v>5.0559830218748427</v>
      </c>
      <c r="AI34" s="41">
        <f t="shared" si="17"/>
        <v>7.9107441614249856</v>
      </c>
      <c r="AJ34" s="41">
        <f t="shared" si="17"/>
        <v>76.49093611993878</v>
      </c>
      <c r="AK34" s="41">
        <f t="shared" si="17"/>
        <v>112.53257055156806</v>
      </c>
      <c r="AL34" s="41">
        <f t="shared" si="17"/>
        <v>51.496281022743133</v>
      </c>
      <c r="AM34" s="131">
        <f t="shared" si="17"/>
        <v>162.19985275916289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2" t="s">
        <v>15</v>
      </c>
      <c r="B36" s="153"/>
      <c r="C36" s="153"/>
      <c r="D36" s="153"/>
      <c r="E36" s="153"/>
      <c r="F36" s="154"/>
      <c r="G36" s="114"/>
      <c r="H36" s="137" t="s">
        <v>93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  <c r="W36" s="137" t="s">
        <v>94</v>
      </c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9"/>
      <c r="AL36" s="137" t="s">
        <v>95</v>
      </c>
      <c r="AM36" s="138"/>
      <c r="AN36" s="138"/>
      <c r="AO36" s="138"/>
      <c r="AP36" s="138"/>
      <c r="AQ36" s="138"/>
      <c r="AR36" s="138"/>
      <c r="AS36" s="139"/>
    </row>
    <row r="37" spans="1:45" ht="23.25" customHeight="1" x14ac:dyDescent="0.25">
      <c r="A37" s="142" t="s">
        <v>92</v>
      </c>
      <c r="B37" s="143"/>
      <c r="C37" s="143"/>
      <c r="D37" s="142" t="s">
        <v>99</v>
      </c>
      <c r="E37" s="143"/>
      <c r="F37" s="144"/>
      <c r="G37" s="115"/>
      <c r="H37" s="141" t="s">
        <v>19</v>
      </c>
      <c r="I37" s="135"/>
      <c r="J37" s="135"/>
      <c r="K37" s="135"/>
      <c r="L37" s="140"/>
      <c r="M37" s="134" t="s">
        <v>17</v>
      </c>
      <c r="N37" s="135"/>
      <c r="O37" s="135"/>
      <c r="P37" s="135"/>
      <c r="Q37" s="140"/>
      <c r="R37" s="134" t="s">
        <v>18</v>
      </c>
      <c r="S37" s="135"/>
      <c r="T37" s="135"/>
      <c r="U37" s="135"/>
      <c r="V37" s="136"/>
      <c r="W37" s="141" t="s">
        <v>96</v>
      </c>
      <c r="X37" s="135"/>
      <c r="Y37" s="135"/>
      <c r="Z37" s="135"/>
      <c r="AA37" s="140"/>
      <c r="AB37" s="134" t="s">
        <v>16</v>
      </c>
      <c r="AC37" s="135"/>
      <c r="AD37" s="135"/>
      <c r="AE37" s="135"/>
      <c r="AF37" s="140"/>
      <c r="AG37" s="134" t="s">
        <v>74</v>
      </c>
      <c r="AH37" s="135"/>
      <c r="AI37" s="135"/>
      <c r="AJ37" s="135"/>
      <c r="AK37" s="136"/>
      <c r="AL37" s="141" t="s">
        <v>91</v>
      </c>
      <c r="AM37" s="135"/>
      <c r="AN37" s="135"/>
      <c r="AO37" s="140"/>
      <c r="AP37" s="134" t="s">
        <v>97</v>
      </c>
      <c r="AQ37" s="135"/>
      <c r="AR37" s="135"/>
      <c r="AS37" s="136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4">
        <v>427</v>
      </c>
      <c r="K38" s="21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4">
        <v>104.04</v>
      </c>
      <c r="Z38" s="213"/>
      <c r="AA38" s="8" t="s">
        <v>21</v>
      </c>
      <c r="AB38" s="5" t="s">
        <v>23</v>
      </c>
      <c r="AC38" s="30"/>
      <c r="AD38" s="214">
        <v>442.8</v>
      </c>
      <c r="AE38" s="213"/>
      <c r="AF38" s="7" t="s">
        <v>21</v>
      </c>
      <c r="AG38" s="5" t="s">
        <v>24</v>
      </c>
      <c r="AH38" s="6"/>
      <c r="AI38" s="214">
        <v>1548.269</v>
      </c>
      <c r="AJ38" s="213"/>
      <c r="AK38" s="100" t="s">
        <v>21</v>
      </c>
      <c r="AL38" s="99" t="s">
        <v>24</v>
      </c>
      <c r="AM38" s="213">
        <v>55.787700000000001</v>
      </c>
      <c r="AN38" s="215"/>
      <c r="AO38" s="8" t="s">
        <v>21</v>
      </c>
      <c r="AP38" s="5" t="s">
        <v>24</v>
      </c>
      <c r="AQ38" s="213">
        <v>1884.5</v>
      </c>
      <c r="AR38" s="213"/>
      <c r="AS38" s="110" t="s">
        <v>21</v>
      </c>
    </row>
    <row r="39" spans="1:45" ht="15.75" thickBot="1" x14ac:dyDescent="0.3">
      <c r="A39" s="9" t="s">
        <v>22</v>
      </c>
      <c r="B39" s="10">
        <v>2557.27</v>
      </c>
      <c r="C39" s="11" t="s">
        <v>21</v>
      </c>
      <c r="D39" s="9" t="s">
        <v>71</v>
      </c>
      <c r="E39" s="10">
        <v>2945</v>
      </c>
      <c r="F39" s="12" t="s">
        <v>21</v>
      </c>
      <c r="G39" s="98"/>
      <c r="H39" s="101" t="s">
        <v>25</v>
      </c>
      <c r="I39" s="102"/>
      <c r="J39" s="103">
        <v>23.41</v>
      </c>
      <c r="K39" s="104" t="s">
        <v>62</v>
      </c>
      <c r="L39" s="105">
        <v>0.625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22.96</v>
      </c>
      <c r="Z39" s="102" t="s">
        <v>62</v>
      </c>
      <c r="AA39" s="108">
        <v>0.625</v>
      </c>
      <c r="AB39" s="106" t="s">
        <v>25</v>
      </c>
      <c r="AC39" s="109"/>
      <c r="AD39" s="103">
        <v>46.56</v>
      </c>
      <c r="AE39" s="104" t="s">
        <v>75</v>
      </c>
      <c r="AF39" s="108">
        <v>7.7083333333333337E-2</v>
      </c>
      <c r="AG39" s="106" t="s">
        <v>25</v>
      </c>
      <c r="AH39" s="102"/>
      <c r="AI39" s="103">
        <v>65.739999999999995</v>
      </c>
      <c r="AJ39" s="102" t="s">
        <v>75</v>
      </c>
      <c r="AK39" s="107">
        <v>0.20833333333333334</v>
      </c>
      <c r="AL39" s="101" t="s">
        <v>25</v>
      </c>
      <c r="AM39" s="102">
        <v>11.9</v>
      </c>
      <c r="AN39" s="103" t="s">
        <v>75</v>
      </c>
      <c r="AO39" s="111">
        <v>0.58333333333333337</v>
      </c>
      <c r="AP39" s="106" t="s">
        <v>25</v>
      </c>
      <c r="AQ39" s="102">
        <v>90.06</v>
      </c>
      <c r="AR39" s="104" t="s">
        <v>75</v>
      </c>
      <c r="AS39" s="107">
        <v>0.54166666666666663</v>
      </c>
    </row>
    <row r="40" spans="1:45" ht="16.5" thickTop="1" thickBot="1" x14ac:dyDescent="0.3">
      <c r="AK40">
        <v>14.250000000001</v>
      </c>
      <c r="AM40" s="132"/>
    </row>
    <row r="41" spans="1:45" ht="24" customHeight="1" thickTop="1" thickBot="1" x14ac:dyDescent="0.3">
      <c r="A41" s="162" t="s">
        <v>26</v>
      </c>
      <c r="B41" s="162"/>
      <c r="C41" s="162"/>
      <c r="D41" s="163"/>
      <c r="E41" s="164" t="s">
        <v>27</v>
      </c>
      <c r="F41" s="165"/>
      <c r="G41" s="166"/>
    </row>
    <row r="42" spans="1:45" ht="25.5" customHeight="1" thickTop="1" thickBot="1" x14ac:dyDescent="0.3">
      <c r="A42" s="167" t="s">
        <v>28</v>
      </c>
      <c r="B42" s="168"/>
      <c r="C42" s="168"/>
      <c r="D42" s="169"/>
      <c r="E42" s="43">
        <v>508.26000000000005</v>
      </c>
      <c r="F42" s="44" t="s">
        <v>69</v>
      </c>
      <c r="G42" s="47">
        <v>0.875</v>
      </c>
    </row>
    <row r="43" spans="1:45" ht="32.25" customHeight="1" thickBot="1" x14ac:dyDescent="0.3">
      <c r="A43" s="170" t="s">
        <v>70</v>
      </c>
      <c r="B43" s="171"/>
      <c r="C43" s="171"/>
      <c r="D43" s="172"/>
      <c r="E43" s="77"/>
      <c r="F43" s="78"/>
      <c r="G43" s="79">
        <v>90.67</v>
      </c>
    </row>
    <row r="44" spans="1:45" ht="32.25" customHeight="1" thickBot="1" x14ac:dyDescent="0.3">
      <c r="A44" s="170" t="s">
        <v>29</v>
      </c>
      <c r="B44" s="171"/>
      <c r="C44" s="171"/>
      <c r="D44" s="172"/>
      <c r="E44" s="77"/>
      <c r="F44" s="78"/>
      <c r="G44" s="79">
        <v>89.53</v>
      </c>
    </row>
    <row r="45" spans="1:45" ht="29.25" customHeight="1" thickBot="1" x14ac:dyDescent="0.3">
      <c r="A45" s="173" t="s">
        <v>30</v>
      </c>
      <c r="B45" s="174"/>
      <c r="C45" s="174"/>
      <c r="D45" s="175"/>
      <c r="E45" s="45">
        <v>258.09000000000003</v>
      </c>
      <c r="F45" s="83" t="s">
        <v>72</v>
      </c>
      <c r="G45" s="48">
        <v>0.66666666666666663</v>
      </c>
    </row>
    <row r="46" spans="1:45" ht="34.5" customHeight="1" thickBot="1" x14ac:dyDescent="0.3">
      <c r="A46" s="155" t="s">
        <v>31</v>
      </c>
      <c r="B46" s="156"/>
      <c r="C46" s="156"/>
      <c r="D46" s="157"/>
      <c r="E46" s="46">
        <v>252.56000000000006</v>
      </c>
      <c r="F46" s="80" t="s">
        <v>72</v>
      </c>
      <c r="G46" s="60">
        <v>0.875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8"/>
      <c r="AN80" s="158"/>
      <c r="AO80" s="158"/>
    </row>
    <row r="81" spans="39:41" x14ac:dyDescent="0.25">
      <c r="AM81" s="158"/>
      <c r="AN81" s="158"/>
      <c r="AO81" s="158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 MAI 23 </vt:lpstr>
      <vt:lpstr>'15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2023-05-16T06:32:13Z</dcterms:modified>
</cp:coreProperties>
</file>