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7-JUILLET 2023\"/>
    </mc:Choice>
  </mc:AlternateContent>
  <xr:revisionPtr revIDLastSave="0" documentId="13_ncr:1_{A0D8B2B8-0073-4D32-953D-D6F79ADBDBB0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6 JUI 23 " sheetId="3" r:id="rId1"/>
  </sheets>
  <definedNames>
    <definedName name="_xlnm.Print_Area" localSheetId="0">'16 JUI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<sst xmlns="http://schemas.openxmlformats.org/spreadsheetml/2006/main" count="139" uniqueCount="106">
  <si>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</si>
  <si>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</si>
  <si>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</si>
  <si>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</si>
  <si>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</si>
  <si>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</si>
  <si>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</si>
  <si>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</si>
  <si>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</si>
  <si>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</si>
  <si>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</si>
  <si>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</si>
  <si>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</si>
  <si>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</si>
  <si>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</si>
  <si>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</si>
  <si>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</si>
  <si>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</si>
  <si>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</si>
  <si>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</si>
  <si>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</si>
  <si>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</si>
  <si>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</si>
  <si>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</si>
  <si>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</si>
  <si>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</si>
  <si>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</si>
  <si>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</si>
  <si>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</si>
  <si>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</si>
  <si>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</si>
  <si>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</si>
  <si>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</si>
  <si>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</si>
  <si>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</si>
  <si>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</si>
  <si>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</si>
  <si>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</si>
  <si>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</si>
  <si>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</si>
  <si>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</si>
  <si>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</si>
  <si>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</si>
  <si>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</si>
  <si>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</si>
  <si>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</si>
  <si>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</si>
  <si>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</si>
  <si>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</si>
  <si>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</si>
  <si>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</si>
  <si>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</si>
  <si>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</si>
  <si>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</si>
  <si>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</si>
  <si>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</si>
  <si>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</si>
  <si>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</si>
  <si>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</si>
  <si>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</si>
  <si>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</si>
  <si>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</si>
  <si>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</si>
  <si>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</si>
  <si>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</si>
  <si>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</si>
  <si>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</si>
  <si>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</si>
  <si>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</si>
  <si>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</si>
  <si>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</si>
  <si>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</si>
  <si>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</si>
  <si>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</si>
  <si>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</si>
  <si>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</si>
  <si>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</si>
  <si>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</si>
  <si>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</si>
  <si>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</si>
  <si>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</si>
  <si>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</si>
  <si>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</si>
  <si>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</si>
  <si>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</si>
  <si>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</si>
  <si>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</si>
  <si>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</si>
  <si>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</si>
  <si>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</si>
  <si>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</si>
  <si>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</si>
  <si>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</si>
  <si>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</si>
  <si>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</si>
  <si>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</si>
  <si>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</si>
  <si>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</si>
  <si>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</si>
  <si>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</si>
  <si>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</si>
  <si>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</si>
  <si>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</si>
  <si>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FOFANA</t>
  </si>
  <si>
    <t xml:space="preserve">TAGBA  et TETE </t>
  </si>
  <si>
    <t>TETE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</si>
</sst>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'16 JUI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'!$B$9:$B$32</c:f>
              <c:numCache>
                <c:formatCode>General</c:formatCode>
                <c:ptCount val="24"/>
                <c:pt idx="0">
                  <c:v>65.06</c:v>
                </c:pt>
                <c:pt idx="1">
                  <c:v>54.75</c:v>
                </c:pt>
                <c:pt idx="2">
                  <c:v>48.25</c:v>
                </c:pt>
                <c:pt idx="3">
                  <c:v>53.589999999999996</c:v>
                </c:pt>
                <c:pt idx="4">
                  <c:v>47.33</c:v>
                </c:pt>
                <c:pt idx="5">
                  <c:v>65.31</c:v>
                </c:pt>
                <c:pt idx="6">
                  <c:v>66.95</c:v>
                </c:pt>
                <c:pt idx="7">
                  <c:v>69.03</c:v>
                </c:pt>
                <c:pt idx="8">
                  <c:v>71.099999999999994</c:v>
                </c:pt>
                <c:pt idx="9">
                  <c:v>71.61</c:v>
                </c:pt>
                <c:pt idx="10">
                  <c:v>76.02000000000001</c:v>
                </c:pt>
                <c:pt idx="11">
                  <c:v>62.849999999999994</c:v>
                </c:pt>
                <c:pt idx="12">
                  <c:v>85.960000000000008</c:v>
                </c:pt>
                <c:pt idx="13">
                  <c:v>88.460000000000008</c:v>
                </c:pt>
                <c:pt idx="14">
                  <c:v>78.849999999999994</c:v>
                </c:pt>
                <c:pt idx="15">
                  <c:v>68.55</c:v>
                </c:pt>
                <c:pt idx="16">
                  <c:v>62.38</c:v>
                </c:pt>
                <c:pt idx="17">
                  <c:v>55.95</c:v>
                </c:pt>
                <c:pt idx="18">
                  <c:v>87.22999999999999</c:v>
                </c:pt>
                <c:pt idx="19">
                  <c:v>85.44</c:v>
                </c:pt>
                <c:pt idx="20">
                  <c:v>94.13</c:v>
                </c:pt>
                <c:pt idx="21">
                  <c:v>88.81</c:v>
                </c:pt>
                <c:pt idx="22">
                  <c:v>82.570000000000007</c:v>
                </c:pt>
                <c:pt idx="23">
                  <c:v>66.819999999999993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'16 JUI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'!$C$9:$C$32</c:f>
              <c:numCache>
                <c:formatCode>General</c:formatCode>
                <c:ptCount val="24"/>
                <c:pt idx="0">
                  <c:v>26.638846763438551</c:v>
                </c:pt>
                <c:pt idx="1">
                  <c:v>19.045866709634709</c:v>
                </c:pt>
                <c:pt idx="2">
                  <c:v>16.289512814052074</c:v>
                </c:pt>
                <c:pt idx="3">
                  <c:v>13.160360924229451</c:v>
                </c:pt>
                <c:pt idx="4">
                  <c:v>11.382660364890484</c:v>
                </c:pt>
                <c:pt idx="5">
                  <c:v>7.8277836882772505</c:v>
                </c:pt>
                <c:pt idx="6">
                  <c:v>10.383316110922379</c:v>
                </c:pt>
                <c:pt idx="7">
                  <c:v>9.8323420219880973</c:v>
                </c:pt>
                <c:pt idx="8">
                  <c:v>3.286796608387192</c:v>
                </c:pt>
                <c:pt idx="9">
                  <c:v>14.230409506455715</c:v>
                </c:pt>
                <c:pt idx="10">
                  <c:v>17.501535676601534</c:v>
                </c:pt>
                <c:pt idx="11">
                  <c:v>16.703412923889744</c:v>
                </c:pt>
                <c:pt idx="12">
                  <c:v>13.863099739504293</c:v>
                </c:pt>
                <c:pt idx="13">
                  <c:v>19.274805470941004</c:v>
                </c:pt>
                <c:pt idx="14">
                  <c:v>18.4192769703632</c:v>
                </c:pt>
                <c:pt idx="15">
                  <c:v>20.849435703221332</c:v>
                </c:pt>
                <c:pt idx="16">
                  <c:v>21.764620491255044</c:v>
                </c:pt>
                <c:pt idx="17">
                  <c:v>23.844468085387547</c:v>
                </c:pt>
                <c:pt idx="18">
                  <c:v>43.911919457989512</c:v>
                </c:pt>
                <c:pt idx="19">
                  <c:v>45.426751243226931</c:v>
                </c:pt>
                <c:pt idx="20">
                  <c:v>48.909761339340349</c:v>
                </c:pt>
                <c:pt idx="21">
                  <c:v>44.241237732158879</c:v>
                </c:pt>
                <c:pt idx="22">
                  <c:v>38.359710589774082</c:v>
                </c:pt>
                <c:pt idx="23">
                  <c:v>32.573215360174558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'16 JUI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'!$D$9:$D$32</c:f>
              <c:numCache>
                <c:formatCode>0.00</c:formatCode>
                <c:ptCount val="24"/>
                <c:pt idx="0">
                  <c:v>50.354932662592674</c:v>
                </c:pt>
                <c:pt idx="1">
                  <c:v>48.022314184800962</c:v>
                </c:pt>
                <c:pt idx="2">
                  <c:v>44.265509475172507</c:v>
                </c:pt>
                <c:pt idx="3">
                  <c:v>52.820612150321452</c:v>
                </c:pt>
                <c:pt idx="4">
                  <c:v>48.332433347890031</c:v>
                </c:pt>
                <c:pt idx="5">
                  <c:v>70.485195826233735</c:v>
                </c:pt>
                <c:pt idx="6">
                  <c:v>69.71493868444918</c:v>
                </c:pt>
                <c:pt idx="7">
                  <c:v>72.608800385051183</c:v>
                </c:pt>
                <c:pt idx="8">
                  <c:v>80.413523939698877</c:v>
                </c:pt>
                <c:pt idx="9">
                  <c:v>70.076708923110729</c:v>
                </c:pt>
                <c:pt idx="10">
                  <c:v>71.228583637143643</c:v>
                </c:pt>
                <c:pt idx="11">
                  <c:v>58.731841819260239</c:v>
                </c:pt>
                <c:pt idx="12">
                  <c:v>85.252315851339063</c:v>
                </c:pt>
                <c:pt idx="13">
                  <c:v>81.342161465714469</c:v>
                </c:pt>
                <c:pt idx="14">
                  <c:v>73.156983654075106</c:v>
                </c:pt>
                <c:pt idx="15">
                  <c:v>60.368031855034886</c:v>
                </c:pt>
                <c:pt idx="16">
                  <c:v>53.024873828270614</c:v>
                </c:pt>
                <c:pt idx="17">
                  <c:v>44.888614834283942</c:v>
                </c:pt>
                <c:pt idx="18">
                  <c:v>54.779479438203253</c:v>
                </c:pt>
                <c:pt idx="19">
                  <c:v>51.504251557117186</c:v>
                </c:pt>
                <c:pt idx="20">
                  <c:v>56.494379135768199</c:v>
                </c:pt>
                <c:pt idx="21">
                  <c:v>55.964535292109559</c:v>
                </c:pt>
                <c:pt idx="22">
                  <c:v>55.78412889537195</c:v>
                </c:pt>
                <c:pt idx="23">
                  <c:v>46.264947374425347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'16 JUI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'!$E$9:$E$32</c:f>
              <c:numCache>
                <c:formatCode>0.00</c:formatCode>
                <c:ptCount val="24"/>
                <c:pt idx="0">
                  <c:v>-11.933779426031229</c:v>
                </c:pt>
                <c:pt idx="1">
                  <c:v>-12.318180894435692</c:v>
                </c:pt>
                <c:pt idx="2">
                  <c:v>-12.305022289224574</c:v>
                </c:pt>
                <c:pt idx="3">
                  <c:v>-12.390973074550963</c:v>
                </c:pt>
                <c:pt idx="4">
                  <c:v>-12.385093712780524</c:v>
                </c:pt>
                <c:pt idx="5">
                  <c:v>-13.00297951451099</c:v>
                </c:pt>
                <c:pt idx="6">
                  <c:v>-13.148254795371578</c:v>
                </c:pt>
                <c:pt idx="7">
                  <c:v>-13.411142407039321</c:v>
                </c:pt>
                <c:pt idx="8">
                  <c:v>-12.600320548086074</c:v>
                </c:pt>
                <c:pt idx="9">
                  <c:v>-12.697118429566462</c:v>
                </c:pt>
                <c:pt idx="10">
                  <c:v>-12.710119313745174</c:v>
                </c:pt>
                <c:pt idx="11">
                  <c:v>-12.585254743149996</c:v>
                </c:pt>
                <c:pt idx="12">
                  <c:v>-13.155415590843337</c:v>
                </c:pt>
                <c:pt idx="13">
                  <c:v>-12.156966936655476</c:v>
                </c:pt>
                <c:pt idx="14">
                  <c:v>-12.726260624438318</c:v>
                </c:pt>
                <c:pt idx="15">
                  <c:v>-12.667467558256227</c:v>
                </c:pt>
                <c:pt idx="16">
                  <c:v>-12.409494319525653</c:v>
                </c:pt>
                <c:pt idx="17">
                  <c:v>-12.783082919671507</c:v>
                </c:pt>
                <c:pt idx="18">
                  <c:v>-11.461398896192826</c:v>
                </c:pt>
                <c:pt idx="19">
                  <c:v>-11.491002800344098</c:v>
                </c:pt>
                <c:pt idx="20">
                  <c:v>-11.274140475108592</c:v>
                </c:pt>
                <c:pt idx="21">
                  <c:v>-11.395773024268426</c:v>
                </c:pt>
                <c:pt idx="22">
                  <c:v>-11.573839485146056</c:v>
                </c:pt>
                <c:pt idx="23">
                  <c:v>-12.018162734599901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'16 JUI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'!$Q$9:$Q$32</c:f>
              <c:numCache>
                <c:formatCode>0.00</c:formatCode>
                <c:ptCount val="24"/>
                <c:pt idx="0">
                  <c:v>19.170000000000002</c:v>
                </c:pt>
                <c:pt idx="1">
                  <c:v>19.170000000000002</c:v>
                </c:pt>
                <c:pt idx="2">
                  <c:v>19.170000000000002</c:v>
                </c:pt>
                <c:pt idx="3">
                  <c:v>19.170000000000002</c:v>
                </c:pt>
                <c:pt idx="4">
                  <c:v>19.170000000000002</c:v>
                </c:pt>
                <c:pt idx="5">
                  <c:v>19.170000000000002</c:v>
                </c:pt>
                <c:pt idx="6">
                  <c:v>19.28</c:v>
                </c:pt>
                <c:pt idx="7">
                  <c:v>19.600000000000001</c:v>
                </c:pt>
                <c:pt idx="8">
                  <c:v>18.93</c:v>
                </c:pt>
                <c:pt idx="9">
                  <c:v>19.010000000000002</c:v>
                </c:pt>
                <c:pt idx="10">
                  <c:v>19.03</c:v>
                </c:pt>
                <c:pt idx="11">
                  <c:v>19.03</c:v>
                </c:pt>
                <c:pt idx="12">
                  <c:v>19.010000000000002</c:v>
                </c:pt>
                <c:pt idx="13">
                  <c:v>18.88</c:v>
                </c:pt>
                <c:pt idx="14">
                  <c:v>19.22</c:v>
                </c:pt>
                <c:pt idx="15">
                  <c:v>19.22</c:v>
                </c:pt>
                <c:pt idx="16">
                  <c:v>19.2</c:v>
                </c:pt>
                <c:pt idx="17">
                  <c:v>19.47</c:v>
                </c:pt>
                <c:pt idx="18">
                  <c:v>19.39</c:v>
                </c:pt>
                <c:pt idx="19">
                  <c:v>19.47</c:v>
                </c:pt>
                <c:pt idx="20">
                  <c:v>19.489999999999998</c:v>
                </c:pt>
                <c:pt idx="21">
                  <c:v>19.510000000000002</c:v>
                </c:pt>
                <c:pt idx="22">
                  <c:v>19.510000000000002</c:v>
                </c:pt>
                <c:pt idx="23">
                  <c:v>19.510000000000002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'16 JUI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'!$AE$9:$AE$32</c:f>
              <c:numCache>
                <c:formatCode>0.00</c:formatCode>
                <c:ptCount val="24"/>
                <c:pt idx="0">
                  <c:v>91.73</c:v>
                </c:pt>
                <c:pt idx="1">
                  <c:v>90.86</c:v>
                </c:pt>
                <c:pt idx="2">
                  <c:v>91.55</c:v>
                </c:pt>
                <c:pt idx="3">
                  <c:v>93.26</c:v>
                </c:pt>
                <c:pt idx="4">
                  <c:v>92.03</c:v>
                </c:pt>
                <c:pt idx="5">
                  <c:v>93.14</c:v>
                </c:pt>
                <c:pt idx="6">
                  <c:v>90.04</c:v>
                </c:pt>
                <c:pt idx="7">
                  <c:v>89.39</c:v>
                </c:pt>
                <c:pt idx="8">
                  <c:v>93.02</c:v>
                </c:pt>
                <c:pt idx="9">
                  <c:v>91.69</c:v>
                </c:pt>
                <c:pt idx="10">
                  <c:v>92.29</c:v>
                </c:pt>
                <c:pt idx="11">
                  <c:v>91.22</c:v>
                </c:pt>
                <c:pt idx="12">
                  <c:v>90.11</c:v>
                </c:pt>
                <c:pt idx="13">
                  <c:v>90.86</c:v>
                </c:pt>
                <c:pt idx="14">
                  <c:v>90.67</c:v>
                </c:pt>
                <c:pt idx="15">
                  <c:v>90.58</c:v>
                </c:pt>
                <c:pt idx="16">
                  <c:v>94.65</c:v>
                </c:pt>
                <c:pt idx="17">
                  <c:v>90.83</c:v>
                </c:pt>
                <c:pt idx="18">
                  <c:v>92.1</c:v>
                </c:pt>
                <c:pt idx="19">
                  <c:v>92.12</c:v>
                </c:pt>
                <c:pt idx="20">
                  <c:v>91.72</c:v>
                </c:pt>
                <c:pt idx="21">
                  <c:v>92.62</c:v>
                </c:pt>
                <c:pt idx="22">
                  <c:v>92.46</c:v>
                </c:pt>
                <c:pt idx="23">
                  <c:v>92.46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'16 JUI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'!$AK$9:$AK$32</c:f>
              <c:numCache>
                <c:formatCode>0.00</c:formatCode>
                <c:ptCount val="24"/>
                <c:pt idx="0">
                  <c:v>118.36884676343855</c:v>
                </c:pt>
                <c:pt idx="1">
                  <c:v>109.90586670963471</c:v>
                </c:pt>
                <c:pt idx="2">
                  <c:v>107.83951281405207</c:v>
                </c:pt>
                <c:pt idx="3">
                  <c:v>106.42036092422946</c:v>
                </c:pt>
                <c:pt idx="4">
                  <c:v>103.41266036489048</c:v>
                </c:pt>
                <c:pt idx="5">
                  <c:v>100.96778368827725</c:v>
                </c:pt>
                <c:pt idx="6">
                  <c:v>100.42331611092239</c:v>
                </c:pt>
                <c:pt idx="7">
                  <c:v>99.222342021988098</c:v>
                </c:pt>
                <c:pt idx="8">
                  <c:v>96.306796608387188</c:v>
                </c:pt>
                <c:pt idx="9">
                  <c:v>105.92040950645571</c:v>
                </c:pt>
                <c:pt idx="10">
                  <c:v>109.79153567660154</c:v>
                </c:pt>
                <c:pt idx="11">
                  <c:v>107.92341292388974</c:v>
                </c:pt>
                <c:pt idx="12">
                  <c:v>103.97309973950429</c:v>
                </c:pt>
                <c:pt idx="13">
                  <c:v>110.134805470941</c:v>
                </c:pt>
                <c:pt idx="14">
                  <c:v>109.0892769703632</c:v>
                </c:pt>
                <c:pt idx="15">
                  <c:v>111.42943570322133</c:v>
                </c:pt>
                <c:pt idx="16">
                  <c:v>116.41462049125505</c:v>
                </c:pt>
                <c:pt idx="17">
                  <c:v>114.67446808538755</c:v>
                </c:pt>
                <c:pt idx="18">
                  <c:v>136.01191945798951</c:v>
                </c:pt>
                <c:pt idx="19">
                  <c:v>137.54675124322694</c:v>
                </c:pt>
                <c:pt idx="20">
                  <c:v>140.62976133934035</c:v>
                </c:pt>
                <c:pt idx="21">
                  <c:v>136.86123773215888</c:v>
                </c:pt>
                <c:pt idx="22">
                  <c:v>130.81971058977408</c:v>
                </c:pt>
                <c:pt idx="23">
                  <c:v>125.03321536017455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'16 JUI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'!$AM$9:$AM$32</c:f>
              <c:numCache>
                <c:formatCode>0.00</c:formatCode>
                <c:ptCount val="24"/>
                <c:pt idx="0">
                  <c:v>118.82493266259267</c:v>
                </c:pt>
                <c:pt idx="1">
                  <c:v>113.94231418480096</c:v>
                </c:pt>
                <c:pt idx="2">
                  <c:v>116.46550947517251</c:v>
                </c:pt>
                <c:pt idx="3">
                  <c:v>114.90061215032145</c:v>
                </c:pt>
                <c:pt idx="4">
                  <c:v>118.11243334789003</c:v>
                </c:pt>
                <c:pt idx="5">
                  <c:v>99.105195826233739</c:v>
                </c:pt>
                <c:pt idx="6">
                  <c:v>98.424938684449188</c:v>
                </c:pt>
                <c:pt idx="7">
                  <c:v>101.60880038505118</c:v>
                </c:pt>
                <c:pt idx="8">
                  <c:v>109.41352393969888</c:v>
                </c:pt>
                <c:pt idx="9">
                  <c:v>99.21670892311073</c:v>
                </c:pt>
                <c:pt idx="10">
                  <c:v>95.588583637143643</c:v>
                </c:pt>
                <c:pt idx="11">
                  <c:v>101.79184181926024</c:v>
                </c:pt>
                <c:pt idx="12">
                  <c:v>85.252315851339063</c:v>
                </c:pt>
                <c:pt idx="13">
                  <c:v>109.24216146571447</c:v>
                </c:pt>
                <c:pt idx="14">
                  <c:v>102.32698365407511</c:v>
                </c:pt>
                <c:pt idx="15">
                  <c:v>102.02803185503488</c:v>
                </c:pt>
                <c:pt idx="16">
                  <c:v>105.30487382827062</c:v>
                </c:pt>
                <c:pt idx="17">
                  <c:v>103.44861483428394</c:v>
                </c:pt>
                <c:pt idx="18">
                  <c:v>125.21947943820325</c:v>
                </c:pt>
                <c:pt idx="19">
                  <c:v>125.43425155711719</c:v>
                </c:pt>
                <c:pt idx="20">
                  <c:v>130.5743791357682</c:v>
                </c:pt>
                <c:pt idx="21">
                  <c:v>130.81453529210955</c:v>
                </c:pt>
                <c:pt idx="22">
                  <c:v>130.67412889537195</c:v>
                </c:pt>
                <c:pt idx="23">
                  <c:v>121.03494737442534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'16 JUI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'!$F$9:$F$32</c:f>
              <c:numCache>
                <c:formatCode>General</c:formatCode>
                <c:ptCount val="24"/>
                <c:pt idx="0">
                  <c:v>152.63</c:v>
                </c:pt>
                <c:pt idx="1">
                  <c:v>149.34</c:v>
                </c:pt>
                <c:pt idx="2">
                  <c:v>146.24</c:v>
                </c:pt>
                <c:pt idx="3">
                  <c:v>142.26</c:v>
                </c:pt>
                <c:pt idx="4">
                  <c:v>145.19999999999999</c:v>
                </c:pt>
                <c:pt idx="5">
                  <c:v>128.63</c:v>
                </c:pt>
                <c:pt idx="6">
                  <c:v>120.74</c:v>
                </c:pt>
                <c:pt idx="7">
                  <c:v>99.76</c:v>
                </c:pt>
                <c:pt idx="8">
                  <c:v>96.95</c:v>
                </c:pt>
                <c:pt idx="9">
                  <c:v>99.62</c:v>
                </c:pt>
                <c:pt idx="10">
                  <c:v>89.95</c:v>
                </c:pt>
                <c:pt idx="11">
                  <c:v>74.62</c:v>
                </c:pt>
                <c:pt idx="12">
                  <c:v>45.91</c:v>
                </c:pt>
                <c:pt idx="13">
                  <c:v>89.34</c:v>
                </c:pt>
                <c:pt idx="14">
                  <c:v>101.88</c:v>
                </c:pt>
                <c:pt idx="15">
                  <c:v>108.65</c:v>
                </c:pt>
                <c:pt idx="16">
                  <c:v>125.65</c:v>
                </c:pt>
                <c:pt idx="17">
                  <c:v>148.75</c:v>
                </c:pt>
                <c:pt idx="18">
                  <c:v>180.8</c:v>
                </c:pt>
                <c:pt idx="19">
                  <c:v>189.03</c:v>
                </c:pt>
                <c:pt idx="20">
                  <c:v>184.56</c:v>
                </c:pt>
                <c:pt idx="21">
                  <c:v>176.94</c:v>
                </c:pt>
                <c:pt idx="22">
                  <c:v>169</c:v>
                </c:pt>
                <c:pt idx="23">
                  <c:v>161.51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'16 JUI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'!$G$9:$G$32</c:f>
              <c:numCache>
                <c:formatCode>0.00</c:formatCode>
                <c:ptCount val="24"/>
                <c:pt idx="0">
                  <c:v>66.853273018492985</c:v>
                </c:pt>
                <c:pt idx="1">
                  <c:v>64.314815390114433</c:v>
                </c:pt>
                <c:pt idx="2">
                  <c:v>65.22614929130394</c:v>
                </c:pt>
                <c:pt idx="3">
                  <c:v>65.714110342231095</c:v>
                </c:pt>
                <c:pt idx="4">
                  <c:v>67.906515354319765</c:v>
                </c:pt>
                <c:pt idx="5">
                  <c:v>56.378927278587533</c:v>
                </c:pt>
                <c:pt idx="6">
                  <c:v>61.205800171907683</c:v>
                </c:pt>
                <c:pt idx="7">
                  <c:v>48.958412128262552</c:v>
                </c:pt>
                <c:pt idx="8">
                  <c:v>47.809916999229067</c:v>
                </c:pt>
                <c:pt idx="9">
                  <c:v>52.469556118409692</c:v>
                </c:pt>
                <c:pt idx="10">
                  <c:v>47.494345600360511</c:v>
                </c:pt>
                <c:pt idx="11">
                  <c:v>39.8433059903073</c:v>
                </c:pt>
                <c:pt idx="12">
                  <c:v>51.790227594689604</c:v>
                </c:pt>
                <c:pt idx="13">
                  <c:v>55.262536406723498</c:v>
                </c:pt>
                <c:pt idx="14">
                  <c:v>57.924836312358323</c:v>
                </c:pt>
                <c:pt idx="15">
                  <c:v>59.879307593562409</c:v>
                </c:pt>
                <c:pt idx="16">
                  <c:v>67.303543443645665</c:v>
                </c:pt>
                <c:pt idx="17">
                  <c:v>74.433042015809505</c:v>
                </c:pt>
                <c:pt idx="18">
                  <c:v>87.34599710001396</c:v>
                </c:pt>
                <c:pt idx="19">
                  <c:v>91.001885928659718</c:v>
                </c:pt>
                <c:pt idx="20">
                  <c:v>84.243184801461553</c:v>
                </c:pt>
                <c:pt idx="21">
                  <c:v>78.002402632977507</c:v>
                </c:pt>
                <c:pt idx="22">
                  <c:v>74.289286166008523</c:v>
                </c:pt>
                <c:pt idx="23">
                  <c:v>70.393802209574829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'16 JUI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'!$H$9:$H$32</c:f>
              <c:numCache>
                <c:formatCode>0.00</c:formatCode>
                <c:ptCount val="24"/>
                <c:pt idx="0">
                  <c:v>79.816484934828665</c:v>
                </c:pt>
                <c:pt idx="1">
                  <c:v>79.189958707594954</c:v>
                </c:pt>
                <c:pt idx="2">
                  <c:v>75.296421014534104</c:v>
                </c:pt>
                <c:pt idx="3">
                  <c:v>70.979694852765192</c:v>
                </c:pt>
                <c:pt idx="4">
                  <c:v>71.61557364309401</c:v>
                </c:pt>
                <c:pt idx="5">
                  <c:v>67.165559585201919</c:v>
                </c:pt>
                <c:pt idx="6">
                  <c:v>54.564201739784011</c:v>
                </c:pt>
                <c:pt idx="7">
                  <c:v>46.340004821208851</c:v>
                </c:pt>
                <c:pt idx="8">
                  <c:v>44.254061160234166</c:v>
                </c:pt>
                <c:pt idx="9">
                  <c:v>41.947515546112712</c:v>
                </c:pt>
                <c:pt idx="10">
                  <c:v>37.543793727780326</c:v>
                </c:pt>
                <c:pt idx="11">
                  <c:v>30.659370408140031</c:v>
                </c:pt>
                <c:pt idx="12">
                  <c:v>-8.9271864821810745</c:v>
                </c:pt>
                <c:pt idx="13">
                  <c:v>28.84907626935151</c:v>
                </c:pt>
                <c:pt idx="14">
                  <c:v>38.224054442065622</c:v>
                </c:pt>
                <c:pt idx="15">
                  <c:v>43.226916819327897</c:v>
                </c:pt>
                <c:pt idx="16">
                  <c:v>52.554549278096239</c:v>
                </c:pt>
                <c:pt idx="17">
                  <c:v>68.504151372412338</c:v>
                </c:pt>
                <c:pt idx="18">
                  <c:v>86.423328116563056</c:v>
                </c:pt>
                <c:pt idx="19">
                  <c:v>90.684705717881783</c:v>
                </c:pt>
                <c:pt idx="20">
                  <c:v>93.143263423954835</c:v>
                </c:pt>
                <c:pt idx="21">
                  <c:v>92.053599361589264</c:v>
                </c:pt>
                <c:pt idx="22">
                  <c:v>88.128428737684132</c:v>
                </c:pt>
                <c:pt idx="23">
                  <c:v>84.81852536542084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'16 JUI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'!$I$9:$I$32</c:f>
              <c:numCache>
                <c:formatCode>0.00</c:formatCode>
                <c:ptCount val="24"/>
                <c:pt idx="0">
                  <c:v>5.9602420466783306</c:v>
                </c:pt>
                <c:pt idx="1">
                  <c:v>5.8352259022906017</c:v>
                </c:pt>
                <c:pt idx="2">
                  <c:v>5.7174296941619778</c:v>
                </c:pt>
                <c:pt idx="3">
                  <c:v>5.5661948050037031</c:v>
                </c:pt>
                <c:pt idx="4">
                  <c:v>5.6779110025861987</c:v>
                </c:pt>
                <c:pt idx="5">
                  <c:v>5.0855131362105217</c:v>
                </c:pt>
                <c:pt idx="6">
                  <c:v>4.9699980883083006</c:v>
                </c:pt>
                <c:pt idx="7">
                  <c:v>4.4615830505286018</c:v>
                </c:pt>
                <c:pt idx="8">
                  <c:v>4.8860218405367695</c:v>
                </c:pt>
                <c:pt idx="9">
                  <c:v>5.2029283354776217</c:v>
                </c:pt>
                <c:pt idx="10">
                  <c:v>4.9118606718591584</c:v>
                </c:pt>
                <c:pt idx="11">
                  <c:v>4.1173236015526831</c:v>
                </c:pt>
                <c:pt idx="12">
                  <c:v>3.046958887491455</c:v>
                </c:pt>
                <c:pt idx="13">
                  <c:v>5.2283873239250047</c:v>
                </c:pt>
                <c:pt idx="14">
                  <c:v>5.7311092455760493</c:v>
                </c:pt>
                <c:pt idx="15">
                  <c:v>5.5437755871097059</c:v>
                </c:pt>
                <c:pt idx="16">
                  <c:v>5.7919072782580647</c:v>
                </c:pt>
                <c:pt idx="17">
                  <c:v>5.8128066117781705</c:v>
                </c:pt>
                <c:pt idx="18">
                  <c:v>7.0306747834229943</c:v>
                </c:pt>
                <c:pt idx="19">
                  <c:v>7.3434083534584991</c:v>
                </c:pt>
                <c:pt idx="20">
                  <c:v>7.1735517745836139</c:v>
                </c:pt>
                <c:pt idx="21">
                  <c:v>6.8839980054332264</c:v>
                </c:pt>
                <c:pt idx="22">
                  <c:v>6.582285096307344</c:v>
                </c:pt>
                <c:pt idx="23">
                  <c:v>6.297672425004321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'16 JUI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3</c:v>
                </c:pt>
                <c:pt idx="7">
                  <c:v>6.4</c:v>
                </c:pt>
                <c:pt idx="8">
                  <c:v>12.1</c:v>
                </c:pt>
                <c:pt idx="9">
                  <c:v>16.399999999999999</c:v>
                </c:pt>
                <c:pt idx="10">
                  <c:v>19.899999999999999</c:v>
                </c:pt>
                <c:pt idx="11">
                  <c:v>5.5</c:v>
                </c:pt>
                <c:pt idx="12">
                  <c:v>4.2</c:v>
                </c:pt>
                <c:pt idx="13">
                  <c:v>13.3</c:v>
                </c:pt>
                <c:pt idx="14">
                  <c:v>12.5</c:v>
                </c:pt>
                <c:pt idx="15">
                  <c:v>8.4</c:v>
                </c:pt>
                <c:pt idx="16">
                  <c:v>1.7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'16 JUI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'16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'16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'16 JUI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'16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'16 JUI 23 '!$AJ$9:$AJ$32</c:f>
              <c:numCache>
                <c:formatCode>0.00</c:formatCode>
                <c:ptCount val="24"/>
                <c:pt idx="0">
                  <c:v>66.853273018492985</c:v>
                </c:pt>
                <c:pt idx="1">
                  <c:v>64.314815390114433</c:v>
                </c:pt>
                <c:pt idx="2">
                  <c:v>65.22614929130394</c:v>
                </c:pt>
                <c:pt idx="3">
                  <c:v>65.714110342231095</c:v>
                </c:pt>
                <c:pt idx="4">
                  <c:v>67.906515354319765</c:v>
                </c:pt>
                <c:pt idx="5">
                  <c:v>57.078927278587535</c:v>
                </c:pt>
                <c:pt idx="6">
                  <c:v>64.205800171907683</c:v>
                </c:pt>
                <c:pt idx="7">
                  <c:v>55.35841212826255</c:v>
                </c:pt>
                <c:pt idx="8">
                  <c:v>59.909916999229068</c:v>
                </c:pt>
                <c:pt idx="9">
                  <c:v>68.86955611840969</c:v>
                </c:pt>
                <c:pt idx="10">
                  <c:v>67.394345600360509</c:v>
                </c:pt>
                <c:pt idx="11">
                  <c:v>45.3433059903073</c:v>
                </c:pt>
                <c:pt idx="12">
                  <c:v>55.990227594689607</c:v>
                </c:pt>
                <c:pt idx="13">
                  <c:v>68.562536406723495</c:v>
                </c:pt>
                <c:pt idx="14">
                  <c:v>70.424836312358323</c:v>
                </c:pt>
                <c:pt idx="15">
                  <c:v>68.279307593562407</c:v>
                </c:pt>
                <c:pt idx="16">
                  <c:v>69.003543443645668</c:v>
                </c:pt>
                <c:pt idx="17">
                  <c:v>74.433042015809505</c:v>
                </c:pt>
                <c:pt idx="18">
                  <c:v>87.34599710001396</c:v>
                </c:pt>
                <c:pt idx="19">
                  <c:v>91.001885928659718</c:v>
                </c:pt>
                <c:pt idx="20">
                  <c:v>84.243184801461553</c:v>
                </c:pt>
                <c:pt idx="21">
                  <c:v>78.002402632977507</c:v>
                </c:pt>
                <c:pt idx="22">
                  <c:v>74.289286166008523</c:v>
                </c:pt>
                <c:pt idx="23">
                  <c:v>70.393802209574829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'16 JUI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'16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'16 JUI 23 '!$AL$9:$AL$32</c:f>
              <c:numCache>
                <c:formatCode>0.00</c:formatCode>
                <c:ptCount val="24"/>
                <c:pt idx="0">
                  <c:v>79.816484934828665</c:v>
                </c:pt>
                <c:pt idx="1">
                  <c:v>79.189958707594954</c:v>
                </c:pt>
                <c:pt idx="2">
                  <c:v>75.296421014534104</c:v>
                </c:pt>
                <c:pt idx="3">
                  <c:v>70.979694852765192</c:v>
                </c:pt>
                <c:pt idx="4">
                  <c:v>71.61557364309401</c:v>
                </c:pt>
                <c:pt idx="5">
                  <c:v>67.44555958520192</c:v>
                </c:pt>
                <c:pt idx="6">
                  <c:v>57.394201739784009</c:v>
                </c:pt>
                <c:pt idx="7">
                  <c:v>53.370004821208852</c:v>
                </c:pt>
                <c:pt idx="8">
                  <c:v>59.564061160234168</c:v>
                </c:pt>
                <c:pt idx="9">
                  <c:v>58.627515546112711</c:v>
                </c:pt>
                <c:pt idx="10">
                  <c:v>52.733793727780323</c:v>
                </c:pt>
                <c:pt idx="11">
                  <c:v>54.669370408140033</c:v>
                </c:pt>
                <c:pt idx="12">
                  <c:v>16.922813517818927</c:v>
                </c:pt>
                <c:pt idx="13">
                  <c:v>59.579076269351511</c:v>
                </c:pt>
                <c:pt idx="14">
                  <c:v>70.444054442065621</c:v>
                </c:pt>
                <c:pt idx="15">
                  <c:v>67.846916819327902</c:v>
                </c:pt>
                <c:pt idx="16">
                  <c:v>73.404549278096241</c:v>
                </c:pt>
                <c:pt idx="17">
                  <c:v>68.504151372412338</c:v>
                </c:pt>
                <c:pt idx="18">
                  <c:v>86.423328116563056</c:v>
                </c:pt>
                <c:pt idx="19">
                  <c:v>90.684705717881783</c:v>
                </c:pt>
                <c:pt idx="20">
                  <c:v>93.143263423954835</c:v>
                </c:pt>
                <c:pt idx="21">
                  <c:v>92.053599361589264</c:v>
                </c:pt>
                <c:pt idx="22">
                  <c:v>88.128428737684132</c:v>
                </c:pt>
                <c:pt idx="23">
                  <c:v>84.81852536542084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O10" sqref="AO10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100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45123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88</v>
      </c>
      <c r="AG4" s="174"/>
      <c r="AH4" s="174"/>
      <c r="AI4" s="174"/>
      <c r="AJ4" s="149" t="s">
        <v>101</v>
      </c>
      <c r="AK4" s="150"/>
      <c r="AL4" s="149" t="s">
        <v>102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89</v>
      </c>
      <c r="S6" s="159"/>
      <c r="T6" s="159"/>
      <c r="U6" s="159"/>
      <c r="V6" s="159"/>
      <c r="W6" s="159"/>
      <c r="X6" s="159"/>
      <c r="Y6" s="159"/>
      <c r="Z6" s="158" t="s">
        <v>90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87</v>
      </c>
      <c r="Y7" s="157"/>
      <c r="Z7" s="180" t="s">
        <v>3</v>
      </c>
      <c r="AA7" s="181"/>
      <c r="AB7" s="181"/>
      <c r="AC7" s="156"/>
      <c r="AD7" s="209" t="s">
        <v>87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65.06</v>
      </c>
      <c r="C9" s="51">
        <f t="shared" ref="C9:C32" si="0">AK9-AE9</f>
        <v>26.638846763438551</v>
      </c>
      <c r="D9" s="52">
        <f t="shared" ref="D9:D32" si="1">AM9-Y9</f>
        <v>50.354932662592674</v>
      </c>
      <c r="E9" s="59">
        <f t="shared" ref="E9:E32" si="2">(AG9+AI9)-Q9</f>
        <v>-11.933779426031229</v>
      </c>
      <c r="F9" s="76">
        <v>152.63</v>
      </c>
      <c r="G9" s="52">
        <f t="shared" ref="G9:G32" si="3">AJ9-AD9</f>
        <v>66.853273018492985</v>
      </c>
      <c r="H9" s="52">
        <f t="shared" ref="H9:H32" si="4">AL9-X9</f>
        <v>79.816484934828665</v>
      </c>
      <c r="I9" s="53">
        <f t="shared" ref="I9:I32" si="5">(AH9+AF9)-P9</f>
        <v>5.9602420466783306</v>
      </c>
      <c r="J9" s="58">
        <v>0</v>
      </c>
      <c r="K9" s="84">
        <v>19.170000000000002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19.170000000000002</v>
      </c>
      <c r="R9" s="91">
        <v>0</v>
      </c>
      <c r="S9" s="84">
        <v>0</v>
      </c>
      <c r="T9" s="84">
        <v>0</v>
      </c>
      <c r="U9" s="84">
        <v>68.47</v>
      </c>
      <c r="V9" s="68">
        <v>0</v>
      </c>
      <c r="W9" s="90">
        <v>0</v>
      </c>
      <c r="X9" s="94">
        <f>R9+T9+V9</f>
        <v>0</v>
      </c>
      <c r="Y9" s="95">
        <f>S9+U9+W9</f>
        <v>68.47</v>
      </c>
      <c r="Z9" s="91">
        <v>0</v>
      </c>
      <c r="AA9" s="84">
        <v>0</v>
      </c>
      <c r="AB9" s="84">
        <v>0</v>
      </c>
      <c r="AC9" s="84">
        <v>91.73</v>
      </c>
      <c r="AD9" s="96">
        <f>Z9+AB9</f>
        <v>0</v>
      </c>
      <c r="AE9" s="52">
        <f>AA9+AC9</f>
        <v>91.73</v>
      </c>
      <c r="AF9" s="116">
        <v>0.16645241935483901</v>
      </c>
      <c r="AG9" s="117">
        <v>0.40281303763440901</v>
      </c>
      <c r="AH9" s="54">
        <f t="shared" ref="AH9:AH32" si="6">(F9+P9+X9+AD9)-(AJ9+AL9+AF9)</f>
        <v>5.7937896273234912</v>
      </c>
      <c r="AI9" s="63">
        <f t="shared" ref="AI9:AI32" si="7">(B9+Q9+Y9+AE9)-(AM9+AK9+AG9)</f>
        <v>6.8334075363343629</v>
      </c>
      <c r="AJ9" s="64">
        <v>66.853273018492985</v>
      </c>
      <c r="AK9" s="61">
        <v>118.36884676343855</v>
      </c>
      <c r="AL9" s="66">
        <v>79.816484934828665</v>
      </c>
      <c r="AM9" s="61">
        <v>118.82493266259267</v>
      </c>
      <c r="AS9" s="121"/>
      <c r="BA9" s="42"/>
      <c r="BB9" s="42"/>
    </row>
    <row r="10" spans="1:54" ht="15.75" x14ac:dyDescent="0.25">
      <c r="A10" s="25">
        <v>2</v>
      </c>
      <c r="B10" s="69">
        <v>54.75</v>
      </c>
      <c r="C10" s="51">
        <f t="shared" si="0"/>
        <v>19.045866709634709</v>
      </c>
      <c r="D10" s="52">
        <f t="shared" si="1"/>
        <v>48.022314184800962</v>
      </c>
      <c r="E10" s="59">
        <f t="shared" si="2"/>
        <v>-12.318180894435692</v>
      </c>
      <c r="F10" s="68">
        <v>149.34</v>
      </c>
      <c r="G10" s="52">
        <f t="shared" si="3"/>
        <v>64.314815390114433</v>
      </c>
      <c r="H10" s="52">
        <f t="shared" si="4"/>
        <v>79.189958707594954</v>
      </c>
      <c r="I10" s="53">
        <f t="shared" si="5"/>
        <v>5.8352259022906017</v>
      </c>
      <c r="J10" s="58">
        <v>0</v>
      </c>
      <c r="K10" s="81">
        <v>19.170000000000002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19.170000000000002</v>
      </c>
      <c r="R10" s="91">
        <v>0</v>
      </c>
      <c r="S10" s="84">
        <v>0</v>
      </c>
      <c r="T10" s="84">
        <v>0</v>
      </c>
      <c r="U10" s="84">
        <v>65.92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65.92</v>
      </c>
      <c r="Z10" s="91">
        <v>0</v>
      </c>
      <c r="AA10" s="84">
        <v>0</v>
      </c>
      <c r="AB10" s="84">
        <v>0</v>
      </c>
      <c r="AC10" s="84">
        <v>90.86</v>
      </c>
      <c r="AD10" s="96">
        <f t="shared" ref="AD10:AD32" si="12">Z10+AB10</f>
        <v>0</v>
      </c>
      <c r="AE10" s="52">
        <f t="shared" ref="AE10:AE32" si="13">AA10+AC10</f>
        <v>90.86</v>
      </c>
      <c r="AF10" s="118">
        <v>0.16645241935483901</v>
      </c>
      <c r="AG10" s="117">
        <v>0.40281303763440901</v>
      </c>
      <c r="AH10" s="54">
        <f t="shared" si="6"/>
        <v>5.6687734829357623</v>
      </c>
      <c r="AI10" s="63">
        <f t="shared" si="7"/>
        <v>6.4490060679299006</v>
      </c>
      <c r="AJ10" s="64">
        <v>64.314815390114433</v>
      </c>
      <c r="AK10" s="61">
        <v>109.90586670963471</v>
      </c>
      <c r="AL10" s="66">
        <v>79.189958707594954</v>
      </c>
      <c r="AM10" s="61">
        <v>113.94231418480096</v>
      </c>
      <c r="AS10" s="121"/>
      <c r="BA10" s="42"/>
      <c r="BB10" s="42"/>
    </row>
    <row r="11" spans="1:54" ht="15" customHeight="1" x14ac:dyDescent="0.25">
      <c r="A11" s="25">
        <v>3</v>
      </c>
      <c r="B11" s="69">
        <v>48.25</v>
      </c>
      <c r="C11" s="51">
        <f t="shared" si="0"/>
        <v>16.289512814052074</v>
      </c>
      <c r="D11" s="52">
        <f t="shared" si="1"/>
        <v>44.265509475172507</v>
      </c>
      <c r="E11" s="59">
        <f t="shared" si="2"/>
        <v>-12.305022289224574</v>
      </c>
      <c r="F11" s="68">
        <v>146.24</v>
      </c>
      <c r="G11" s="52">
        <f t="shared" si="3"/>
        <v>65.22614929130394</v>
      </c>
      <c r="H11" s="52">
        <f t="shared" si="4"/>
        <v>75.296421014534104</v>
      </c>
      <c r="I11" s="53">
        <f t="shared" si="5"/>
        <v>5.7174296941619778</v>
      </c>
      <c r="J11" s="58">
        <v>0</v>
      </c>
      <c r="K11" s="81">
        <v>19.170000000000002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19.170000000000002</v>
      </c>
      <c r="R11" s="91">
        <v>0</v>
      </c>
      <c r="S11" s="84">
        <v>0</v>
      </c>
      <c r="T11" s="84">
        <v>0</v>
      </c>
      <c r="U11" s="84">
        <v>72.2</v>
      </c>
      <c r="V11" s="84">
        <v>0</v>
      </c>
      <c r="W11" s="84">
        <v>0</v>
      </c>
      <c r="X11" s="94">
        <f t="shared" si="10"/>
        <v>0</v>
      </c>
      <c r="Y11" s="95">
        <f t="shared" si="11"/>
        <v>72.2</v>
      </c>
      <c r="Z11" s="91">
        <v>0</v>
      </c>
      <c r="AA11" s="84">
        <v>0</v>
      </c>
      <c r="AB11" s="84">
        <v>0</v>
      </c>
      <c r="AC11" s="84">
        <v>91.55</v>
      </c>
      <c r="AD11" s="96">
        <f t="shared" si="12"/>
        <v>0</v>
      </c>
      <c r="AE11" s="52">
        <f t="shared" si="13"/>
        <v>91.55</v>
      </c>
      <c r="AF11" s="118">
        <v>0.16645241935483901</v>
      </c>
      <c r="AG11" s="117">
        <v>0.40281303763440901</v>
      </c>
      <c r="AH11" s="54">
        <f t="shared" si="6"/>
        <v>5.5509772748071384</v>
      </c>
      <c r="AI11" s="63">
        <f t="shared" si="7"/>
        <v>6.4621646731410181</v>
      </c>
      <c r="AJ11" s="64">
        <v>65.22614929130394</v>
      </c>
      <c r="AK11" s="61">
        <v>107.83951281405207</v>
      </c>
      <c r="AL11" s="66">
        <v>75.296421014534104</v>
      </c>
      <c r="AM11" s="61">
        <v>116.46550947517251</v>
      </c>
      <c r="AS11" s="121"/>
      <c r="BA11" s="42"/>
      <c r="BB11" s="42"/>
    </row>
    <row r="12" spans="1:54" ht="15" customHeight="1" x14ac:dyDescent="0.25">
      <c r="A12" s="25">
        <v>4</v>
      </c>
      <c r="B12" s="69">
        <v>53.589999999999996</v>
      </c>
      <c r="C12" s="51">
        <f t="shared" si="0"/>
        <v>13.160360924229451</v>
      </c>
      <c r="D12" s="52">
        <f t="shared" si="1"/>
        <v>52.820612150321452</v>
      </c>
      <c r="E12" s="59">
        <f t="shared" si="2"/>
        <v>-12.390973074550963</v>
      </c>
      <c r="F12" s="68">
        <v>142.26</v>
      </c>
      <c r="G12" s="52">
        <f t="shared" si="3"/>
        <v>65.714110342231095</v>
      </c>
      <c r="H12" s="52">
        <f t="shared" si="4"/>
        <v>70.979694852765192</v>
      </c>
      <c r="I12" s="53">
        <f t="shared" si="5"/>
        <v>5.5661948050037031</v>
      </c>
      <c r="J12" s="58">
        <v>0</v>
      </c>
      <c r="K12" s="81">
        <v>19.170000000000002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19.170000000000002</v>
      </c>
      <c r="R12" s="91">
        <v>0</v>
      </c>
      <c r="S12" s="84">
        <v>0</v>
      </c>
      <c r="T12" s="84">
        <v>0</v>
      </c>
      <c r="U12" s="84">
        <v>62.08</v>
      </c>
      <c r="V12" s="84">
        <v>0</v>
      </c>
      <c r="W12" s="84">
        <v>0</v>
      </c>
      <c r="X12" s="94">
        <f t="shared" si="10"/>
        <v>0</v>
      </c>
      <c r="Y12" s="95">
        <f t="shared" si="11"/>
        <v>62.08</v>
      </c>
      <c r="Z12" s="91">
        <v>0</v>
      </c>
      <c r="AA12" s="84">
        <v>0</v>
      </c>
      <c r="AB12" s="84">
        <v>0</v>
      </c>
      <c r="AC12" s="84">
        <v>93.26</v>
      </c>
      <c r="AD12" s="96">
        <f t="shared" si="12"/>
        <v>0</v>
      </c>
      <c r="AE12" s="52">
        <f t="shared" si="13"/>
        <v>93.26</v>
      </c>
      <c r="AF12" s="118">
        <v>0.16645241935483901</v>
      </c>
      <c r="AG12" s="117">
        <v>0.40281303763440901</v>
      </c>
      <c r="AH12" s="54">
        <f t="shared" si="6"/>
        <v>5.3997423856488638</v>
      </c>
      <c r="AI12" s="63">
        <f t="shared" si="7"/>
        <v>6.3762138878146288</v>
      </c>
      <c r="AJ12" s="64">
        <v>65.714110342231095</v>
      </c>
      <c r="AK12" s="61">
        <v>106.42036092422946</v>
      </c>
      <c r="AL12" s="66">
        <v>70.979694852765192</v>
      </c>
      <c r="AM12" s="61">
        <v>114.90061215032145</v>
      </c>
      <c r="AS12" s="121"/>
      <c r="BA12" s="42"/>
      <c r="BB12" s="42"/>
    </row>
    <row r="13" spans="1:54" ht="15.75" x14ac:dyDescent="0.25">
      <c r="A13" s="25">
        <v>5</v>
      </c>
      <c r="B13" s="69">
        <v>47.33</v>
      </c>
      <c r="C13" s="51">
        <f t="shared" si="0"/>
        <v>11.382660364890484</v>
      </c>
      <c r="D13" s="52">
        <f t="shared" si="1"/>
        <v>48.332433347890031</v>
      </c>
      <c r="E13" s="59">
        <f t="shared" si="2"/>
        <v>-12.385093712780524</v>
      </c>
      <c r="F13" s="68">
        <v>145.19999999999999</v>
      </c>
      <c r="G13" s="52">
        <f t="shared" si="3"/>
        <v>67.906515354319765</v>
      </c>
      <c r="H13" s="52">
        <f t="shared" si="4"/>
        <v>71.61557364309401</v>
      </c>
      <c r="I13" s="53">
        <f t="shared" si="5"/>
        <v>5.6779110025861987</v>
      </c>
      <c r="J13" s="58">
        <v>0</v>
      </c>
      <c r="K13" s="81">
        <v>19.170000000000002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19.170000000000002</v>
      </c>
      <c r="R13" s="91">
        <v>0</v>
      </c>
      <c r="S13" s="84">
        <v>0</v>
      </c>
      <c r="T13" s="84">
        <v>0</v>
      </c>
      <c r="U13" s="84">
        <v>69.78</v>
      </c>
      <c r="V13" s="84">
        <v>0</v>
      </c>
      <c r="W13" s="84">
        <v>0</v>
      </c>
      <c r="X13" s="94">
        <f t="shared" si="10"/>
        <v>0</v>
      </c>
      <c r="Y13" s="95">
        <f t="shared" si="11"/>
        <v>69.78</v>
      </c>
      <c r="Z13" s="91">
        <v>0</v>
      </c>
      <c r="AA13" s="84">
        <v>0</v>
      </c>
      <c r="AB13" s="84">
        <v>0</v>
      </c>
      <c r="AC13" s="84">
        <v>92.03</v>
      </c>
      <c r="AD13" s="96">
        <f t="shared" si="12"/>
        <v>0</v>
      </c>
      <c r="AE13" s="52">
        <f t="shared" si="13"/>
        <v>92.03</v>
      </c>
      <c r="AF13" s="118">
        <v>0.16645241935483901</v>
      </c>
      <c r="AG13" s="117">
        <v>0.40281303763440901</v>
      </c>
      <c r="AH13" s="54">
        <f t="shared" si="6"/>
        <v>5.5114585832313594</v>
      </c>
      <c r="AI13" s="63">
        <f t="shared" si="7"/>
        <v>6.3820932495850684</v>
      </c>
      <c r="AJ13" s="64">
        <v>67.906515354319765</v>
      </c>
      <c r="AK13" s="61">
        <v>103.41266036489048</v>
      </c>
      <c r="AL13" s="66">
        <v>71.61557364309401</v>
      </c>
      <c r="AM13" s="61">
        <v>118.11243334789003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65.31</v>
      </c>
      <c r="C14" s="51">
        <f t="shared" si="0"/>
        <v>7.8277836882772505</v>
      </c>
      <c r="D14" s="52">
        <f t="shared" si="1"/>
        <v>70.485195826233735</v>
      </c>
      <c r="E14" s="59">
        <f t="shared" si="2"/>
        <v>-13.00297951451099</v>
      </c>
      <c r="F14" s="68">
        <v>128.63</v>
      </c>
      <c r="G14" s="52">
        <f t="shared" si="3"/>
        <v>56.378927278587533</v>
      </c>
      <c r="H14" s="52">
        <f t="shared" si="4"/>
        <v>67.165559585201919</v>
      </c>
      <c r="I14" s="53">
        <f t="shared" si="5"/>
        <v>5.0855131362105217</v>
      </c>
      <c r="J14" s="58">
        <v>0</v>
      </c>
      <c r="K14" s="81">
        <v>19.170000000000002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19.170000000000002</v>
      </c>
      <c r="R14" s="91">
        <v>0.28000000000000003</v>
      </c>
      <c r="S14" s="84">
        <v>0</v>
      </c>
      <c r="T14" s="84">
        <v>0</v>
      </c>
      <c r="U14" s="84">
        <v>28.62</v>
      </c>
      <c r="V14" s="84">
        <v>0</v>
      </c>
      <c r="W14" s="84">
        <v>0</v>
      </c>
      <c r="X14" s="94">
        <f t="shared" si="10"/>
        <v>0.28000000000000003</v>
      </c>
      <c r="Y14" s="95">
        <f t="shared" si="11"/>
        <v>28.62</v>
      </c>
      <c r="Z14" s="91">
        <v>0.7</v>
      </c>
      <c r="AA14" s="84">
        <v>0</v>
      </c>
      <c r="AB14" s="84">
        <v>0</v>
      </c>
      <c r="AC14" s="84">
        <v>93.14</v>
      </c>
      <c r="AD14" s="96">
        <f t="shared" si="12"/>
        <v>0.7</v>
      </c>
      <c r="AE14" s="52">
        <f t="shared" si="13"/>
        <v>93.14</v>
      </c>
      <c r="AF14" s="118">
        <v>0.16645241935483901</v>
      </c>
      <c r="AG14" s="117">
        <v>0.40281303763440901</v>
      </c>
      <c r="AH14" s="54">
        <f t="shared" si="6"/>
        <v>4.9190607168556824</v>
      </c>
      <c r="AI14" s="63">
        <f t="shared" si="7"/>
        <v>5.7642074478546022</v>
      </c>
      <c r="AJ14" s="64">
        <v>57.078927278587535</v>
      </c>
      <c r="AK14" s="61">
        <v>100.96778368827725</v>
      </c>
      <c r="AL14" s="66">
        <v>67.44555958520192</v>
      </c>
      <c r="AM14" s="61">
        <v>99.105195826233739</v>
      </c>
      <c r="AS14" s="121"/>
      <c r="BA14" s="42"/>
      <c r="BB14" s="42"/>
    </row>
    <row r="15" spans="1:54" ht="15.75" x14ac:dyDescent="0.25">
      <c r="A15" s="25">
        <v>7</v>
      </c>
      <c r="B15" s="69">
        <v>66.95</v>
      </c>
      <c r="C15" s="51">
        <f t="shared" si="0"/>
        <v>10.383316110922379</v>
      </c>
      <c r="D15" s="52">
        <f t="shared" si="1"/>
        <v>69.71493868444918</v>
      </c>
      <c r="E15" s="59">
        <f t="shared" si="2"/>
        <v>-13.148254795371578</v>
      </c>
      <c r="F15" s="68">
        <v>120.74</v>
      </c>
      <c r="G15" s="52">
        <f t="shared" si="3"/>
        <v>61.205800171907683</v>
      </c>
      <c r="H15" s="52">
        <f t="shared" si="4"/>
        <v>54.564201739784011</v>
      </c>
      <c r="I15" s="53">
        <f t="shared" si="5"/>
        <v>4.9699980883083006</v>
      </c>
      <c r="J15" s="58">
        <v>0</v>
      </c>
      <c r="K15" s="81">
        <v>19.28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19.28</v>
      </c>
      <c r="R15" s="91">
        <v>2.83</v>
      </c>
      <c r="S15" s="84">
        <v>0</v>
      </c>
      <c r="T15" s="84">
        <v>0</v>
      </c>
      <c r="U15" s="84">
        <v>28.71</v>
      </c>
      <c r="V15" s="84">
        <v>0</v>
      </c>
      <c r="W15" s="84">
        <v>0</v>
      </c>
      <c r="X15" s="94">
        <f t="shared" si="10"/>
        <v>2.83</v>
      </c>
      <c r="Y15" s="95">
        <f t="shared" si="11"/>
        <v>28.71</v>
      </c>
      <c r="Z15" s="91">
        <v>3</v>
      </c>
      <c r="AA15" s="84">
        <v>0</v>
      </c>
      <c r="AB15" s="84">
        <v>0</v>
      </c>
      <c r="AC15" s="84">
        <v>90.04</v>
      </c>
      <c r="AD15" s="96">
        <f t="shared" si="12"/>
        <v>3</v>
      </c>
      <c r="AE15" s="52">
        <f t="shared" si="13"/>
        <v>90.04</v>
      </c>
      <c r="AF15" s="118">
        <v>0.16645241935483901</v>
      </c>
      <c r="AG15" s="117">
        <v>0.40281303763440901</v>
      </c>
      <c r="AH15" s="54">
        <f t="shared" si="6"/>
        <v>4.8035456689534612</v>
      </c>
      <c r="AI15" s="63">
        <f t="shared" si="7"/>
        <v>5.7289321669940136</v>
      </c>
      <c r="AJ15" s="64">
        <v>64.205800171907683</v>
      </c>
      <c r="AK15" s="61">
        <v>100.42331611092239</v>
      </c>
      <c r="AL15" s="66">
        <v>57.394201739784009</v>
      </c>
      <c r="AM15" s="61">
        <v>98.424938684449188</v>
      </c>
      <c r="AS15" s="121"/>
      <c r="BA15" s="42"/>
      <c r="BB15" s="42"/>
    </row>
    <row r="16" spans="1:54" ht="15.75" x14ac:dyDescent="0.25">
      <c r="A16" s="25">
        <v>8</v>
      </c>
      <c r="B16" s="69">
        <v>69.03</v>
      </c>
      <c r="C16" s="51">
        <f t="shared" si="0"/>
        <v>9.8323420219880973</v>
      </c>
      <c r="D16" s="52">
        <f t="shared" si="1"/>
        <v>72.608800385051183</v>
      </c>
      <c r="E16" s="59">
        <f t="shared" si="2"/>
        <v>-13.411142407039321</v>
      </c>
      <c r="F16" s="68">
        <v>99.76</v>
      </c>
      <c r="G16" s="52">
        <f t="shared" si="3"/>
        <v>48.958412128262552</v>
      </c>
      <c r="H16" s="52">
        <f t="shared" si="4"/>
        <v>46.340004821208851</v>
      </c>
      <c r="I16" s="53">
        <f t="shared" si="5"/>
        <v>4.4615830505286018</v>
      </c>
      <c r="J16" s="58">
        <v>0</v>
      </c>
      <c r="K16" s="81">
        <v>19.600000000000001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19.600000000000001</v>
      </c>
      <c r="R16" s="91">
        <v>7.03</v>
      </c>
      <c r="S16" s="84">
        <v>0</v>
      </c>
      <c r="T16" s="84">
        <v>0</v>
      </c>
      <c r="U16" s="84">
        <v>29</v>
      </c>
      <c r="V16" s="84">
        <v>0</v>
      </c>
      <c r="W16" s="84">
        <v>0</v>
      </c>
      <c r="X16" s="94">
        <f t="shared" si="10"/>
        <v>7.03</v>
      </c>
      <c r="Y16" s="95">
        <f t="shared" si="11"/>
        <v>29</v>
      </c>
      <c r="Z16" s="91">
        <v>6.4</v>
      </c>
      <c r="AA16" s="84">
        <v>0</v>
      </c>
      <c r="AB16" s="84">
        <v>0</v>
      </c>
      <c r="AC16" s="84">
        <v>89.39</v>
      </c>
      <c r="AD16" s="96">
        <f t="shared" si="12"/>
        <v>6.4</v>
      </c>
      <c r="AE16" s="52">
        <f t="shared" si="13"/>
        <v>89.39</v>
      </c>
      <c r="AF16" s="118">
        <v>0.16645241935483901</v>
      </c>
      <c r="AG16" s="117">
        <v>0.40281303763440901</v>
      </c>
      <c r="AH16" s="54">
        <f t="shared" si="6"/>
        <v>4.2951306311737625</v>
      </c>
      <c r="AI16" s="63">
        <f t="shared" si="7"/>
        <v>5.7860445553262707</v>
      </c>
      <c r="AJ16" s="64">
        <v>55.35841212826255</v>
      </c>
      <c r="AK16" s="61">
        <v>99.222342021988098</v>
      </c>
      <c r="AL16" s="66">
        <v>53.370004821208852</v>
      </c>
      <c r="AM16" s="61">
        <v>101.60880038505118</v>
      </c>
      <c r="AS16" s="121"/>
      <c r="BA16" s="42"/>
      <c r="BB16" s="42"/>
    </row>
    <row r="17" spans="1:54" ht="15.75" x14ac:dyDescent="0.25">
      <c r="A17" s="25">
        <v>9</v>
      </c>
      <c r="B17" s="69">
        <v>71.099999999999994</v>
      </c>
      <c r="C17" s="51">
        <f t="shared" si="0"/>
        <v>3.286796608387192</v>
      </c>
      <c r="D17" s="52">
        <f t="shared" si="1"/>
        <v>80.413523939698877</v>
      </c>
      <c r="E17" s="59">
        <f t="shared" si="2"/>
        <v>-12.600320548086074</v>
      </c>
      <c r="F17" s="68">
        <v>96.95</v>
      </c>
      <c r="G17" s="52">
        <f t="shared" si="3"/>
        <v>47.809916999229067</v>
      </c>
      <c r="H17" s="52">
        <f t="shared" si="4"/>
        <v>44.254061160234166</v>
      </c>
      <c r="I17" s="53">
        <f t="shared" si="5"/>
        <v>4.8860218405367695</v>
      </c>
      <c r="J17" s="58">
        <v>0</v>
      </c>
      <c r="K17" s="81">
        <v>18.93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18.93</v>
      </c>
      <c r="R17" s="91">
        <v>15.31</v>
      </c>
      <c r="S17" s="84">
        <v>0</v>
      </c>
      <c r="T17" s="84">
        <v>0</v>
      </c>
      <c r="U17" s="84">
        <v>29</v>
      </c>
      <c r="V17" s="84">
        <v>0</v>
      </c>
      <c r="W17" s="84">
        <v>0</v>
      </c>
      <c r="X17" s="94">
        <f t="shared" si="10"/>
        <v>15.31</v>
      </c>
      <c r="Y17" s="95">
        <f t="shared" si="11"/>
        <v>29</v>
      </c>
      <c r="Z17" s="91">
        <v>12.1</v>
      </c>
      <c r="AA17" s="84">
        <v>0</v>
      </c>
      <c r="AB17" s="84">
        <v>0</v>
      </c>
      <c r="AC17" s="84">
        <v>93.02</v>
      </c>
      <c r="AD17" s="96">
        <f t="shared" si="12"/>
        <v>12.1</v>
      </c>
      <c r="AE17" s="52">
        <f t="shared" si="13"/>
        <v>93.02</v>
      </c>
      <c r="AF17" s="118">
        <v>0.16645241935483901</v>
      </c>
      <c r="AG17" s="117">
        <v>0.40281303763440901</v>
      </c>
      <c r="AH17" s="54">
        <f t="shared" si="6"/>
        <v>4.7195694211819301</v>
      </c>
      <c r="AI17" s="63">
        <f t="shared" si="7"/>
        <v>5.926866414279516</v>
      </c>
      <c r="AJ17" s="64">
        <v>59.909916999229068</v>
      </c>
      <c r="AK17" s="61">
        <v>96.306796608387188</v>
      </c>
      <c r="AL17" s="66">
        <v>59.564061160234168</v>
      </c>
      <c r="AM17" s="61">
        <v>109.41352393969888</v>
      </c>
      <c r="AS17" s="121"/>
      <c r="BA17" s="42"/>
      <c r="BB17" s="42"/>
    </row>
    <row r="18" spans="1:54" ht="15.75" x14ac:dyDescent="0.25">
      <c r="A18" s="25">
        <v>10</v>
      </c>
      <c r="B18" s="69">
        <v>71.61</v>
      </c>
      <c r="C18" s="51">
        <f t="shared" si="0"/>
        <v>14.230409506455715</v>
      </c>
      <c r="D18" s="52">
        <f t="shared" si="1"/>
        <v>70.076708923110729</v>
      </c>
      <c r="E18" s="59">
        <f t="shared" si="2"/>
        <v>-12.697118429566462</v>
      </c>
      <c r="F18" s="68">
        <v>99.62</v>
      </c>
      <c r="G18" s="52">
        <f t="shared" si="3"/>
        <v>52.469556118409692</v>
      </c>
      <c r="H18" s="52">
        <f t="shared" si="4"/>
        <v>41.947515546112712</v>
      </c>
      <c r="I18" s="53">
        <f t="shared" si="5"/>
        <v>5.2029283354776217</v>
      </c>
      <c r="J18" s="58">
        <v>0</v>
      </c>
      <c r="K18" s="81">
        <v>19.010000000000002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19.010000000000002</v>
      </c>
      <c r="R18" s="91">
        <v>16.68</v>
      </c>
      <c r="S18" s="84">
        <v>0</v>
      </c>
      <c r="T18" s="84">
        <v>0</v>
      </c>
      <c r="U18" s="84">
        <v>29.14</v>
      </c>
      <c r="V18" s="84">
        <v>0</v>
      </c>
      <c r="W18" s="84">
        <v>0</v>
      </c>
      <c r="X18" s="94">
        <f t="shared" si="10"/>
        <v>16.68</v>
      </c>
      <c r="Y18" s="95">
        <f t="shared" si="11"/>
        <v>29.14</v>
      </c>
      <c r="Z18" s="91">
        <v>16.399999999999999</v>
      </c>
      <c r="AA18" s="84">
        <v>0</v>
      </c>
      <c r="AB18" s="84">
        <v>0</v>
      </c>
      <c r="AC18" s="84">
        <v>91.69</v>
      </c>
      <c r="AD18" s="96">
        <f t="shared" si="12"/>
        <v>16.399999999999999</v>
      </c>
      <c r="AE18" s="52">
        <f t="shared" si="13"/>
        <v>91.69</v>
      </c>
      <c r="AF18" s="118">
        <v>0.16645241935483901</v>
      </c>
      <c r="AG18" s="117">
        <v>0.40281303763440901</v>
      </c>
      <c r="AH18" s="54">
        <f t="shared" si="6"/>
        <v>5.0364759161227823</v>
      </c>
      <c r="AI18" s="63">
        <f t="shared" si="7"/>
        <v>5.91006853279913</v>
      </c>
      <c r="AJ18" s="64">
        <v>68.86955611840969</v>
      </c>
      <c r="AK18" s="61">
        <v>105.92040950645571</v>
      </c>
      <c r="AL18" s="66">
        <v>58.627515546112711</v>
      </c>
      <c r="AM18" s="61">
        <v>99.21670892311073</v>
      </c>
      <c r="AS18" s="121"/>
      <c r="BA18" s="42"/>
      <c r="BB18" s="42"/>
    </row>
    <row r="19" spans="1:54" ht="15.75" x14ac:dyDescent="0.25">
      <c r="A19" s="25">
        <v>11</v>
      </c>
      <c r="B19" s="69">
        <v>76.02000000000001</v>
      </c>
      <c r="C19" s="51">
        <f t="shared" si="0"/>
        <v>17.501535676601534</v>
      </c>
      <c r="D19" s="52">
        <f t="shared" si="1"/>
        <v>71.228583637143643</v>
      </c>
      <c r="E19" s="59">
        <f t="shared" si="2"/>
        <v>-12.710119313745174</v>
      </c>
      <c r="F19" s="68">
        <v>89.95</v>
      </c>
      <c r="G19" s="52">
        <f t="shared" si="3"/>
        <v>47.494345600360511</v>
      </c>
      <c r="H19" s="52">
        <f t="shared" si="4"/>
        <v>37.543793727780326</v>
      </c>
      <c r="I19" s="53">
        <f t="shared" si="5"/>
        <v>4.9118606718591584</v>
      </c>
      <c r="J19" s="58">
        <v>0</v>
      </c>
      <c r="K19" s="81">
        <v>19.03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19.03</v>
      </c>
      <c r="R19" s="91">
        <v>15.19</v>
      </c>
      <c r="S19" s="84">
        <v>0</v>
      </c>
      <c r="T19" s="84">
        <v>0</v>
      </c>
      <c r="U19" s="84">
        <v>24.36</v>
      </c>
      <c r="V19" s="84">
        <v>0</v>
      </c>
      <c r="W19" s="84">
        <v>0</v>
      </c>
      <c r="X19" s="94">
        <f t="shared" si="10"/>
        <v>15.19</v>
      </c>
      <c r="Y19" s="95">
        <f t="shared" si="11"/>
        <v>24.36</v>
      </c>
      <c r="Z19" s="91">
        <v>19.899999999999999</v>
      </c>
      <c r="AA19" s="84">
        <v>0</v>
      </c>
      <c r="AB19" s="84">
        <v>0</v>
      </c>
      <c r="AC19" s="84">
        <v>92.29</v>
      </c>
      <c r="AD19" s="96">
        <f t="shared" si="12"/>
        <v>19.899999999999999</v>
      </c>
      <c r="AE19" s="52">
        <f t="shared" si="13"/>
        <v>92.29</v>
      </c>
      <c r="AF19" s="118">
        <v>0.16645241935483901</v>
      </c>
      <c r="AG19" s="117">
        <v>0.40281303763440901</v>
      </c>
      <c r="AH19" s="54">
        <f t="shared" si="6"/>
        <v>4.7454082525043191</v>
      </c>
      <c r="AI19" s="63">
        <f t="shared" si="7"/>
        <v>5.9170676486204172</v>
      </c>
      <c r="AJ19" s="64">
        <v>67.394345600360509</v>
      </c>
      <c r="AK19" s="61">
        <v>109.79153567660154</v>
      </c>
      <c r="AL19" s="66">
        <v>52.733793727780323</v>
      </c>
      <c r="AM19" s="61">
        <v>95.588583637143643</v>
      </c>
      <c r="AS19" s="121"/>
      <c r="BA19" s="42"/>
      <c r="BB19" s="42"/>
    </row>
    <row r="20" spans="1:54" ht="15.75" x14ac:dyDescent="0.25">
      <c r="A20" s="25">
        <v>12</v>
      </c>
      <c r="B20" s="69">
        <v>62.849999999999994</v>
      </c>
      <c r="C20" s="51">
        <f t="shared" si="0"/>
        <v>16.703412923889744</v>
      </c>
      <c r="D20" s="52">
        <f t="shared" si="1"/>
        <v>58.731841819260239</v>
      </c>
      <c r="E20" s="59">
        <f t="shared" si="2"/>
        <v>-12.585254743149996</v>
      </c>
      <c r="F20" s="68">
        <v>74.62</v>
      </c>
      <c r="G20" s="52">
        <f t="shared" si="3"/>
        <v>39.8433059903073</v>
      </c>
      <c r="H20" s="52">
        <f t="shared" si="4"/>
        <v>30.659370408140031</v>
      </c>
      <c r="I20" s="53">
        <f t="shared" si="5"/>
        <v>4.1173236015526831</v>
      </c>
      <c r="J20" s="58">
        <v>0</v>
      </c>
      <c r="K20" s="81">
        <v>19.03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19.03</v>
      </c>
      <c r="R20" s="91">
        <v>24.01</v>
      </c>
      <c r="S20" s="84">
        <v>0</v>
      </c>
      <c r="T20" s="84">
        <v>0</v>
      </c>
      <c r="U20" s="84">
        <v>43.06</v>
      </c>
      <c r="V20" s="84">
        <v>0</v>
      </c>
      <c r="W20" s="84">
        <v>0</v>
      </c>
      <c r="X20" s="94">
        <f t="shared" si="10"/>
        <v>24.01</v>
      </c>
      <c r="Y20" s="95">
        <f t="shared" si="11"/>
        <v>43.06</v>
      </c>
      <c r="Z20" s="91">
        <v>5.5</v>
      </c>
      <c r="AA20" s="84">
        <v>0</v>
      </c>
      <c r="AB20" s="84">
        <v>0</v>
      </c>
      <c r="AC20" s="84">
        <v>91.22</v>
      </c>
      <c r="AD20" s="96">
        <f t="shared" si="12"/>
        <v>5.5</v>
      </c>
      <c r="AE20" s="52">
        <f t="shared" si="13"/>
        <v>91.22</v>
      </c>
      <c r="AF20" s="118">
        <v>0.16645241935483901</v>
      </c>
      <c r="AG20" s="117">
        <v>0.40281303763440901</v>
      </c>
      <c r="AH20" s="54">
        <f t="shared" si="6"/>
        <v>3.9508711821978437</v>
      </c>
      <c r="AI20" s="63">
        <f t="shared" si="7"/>
        <v>6.041932219215596</v>
      </c>
      <c r="AJ20" s="64">
        <v>45.3433059903073</v>
      </c>
      <c r="AK20" s="61">
        <v>107.92341292388974</v>
      </c>
      <c r="AL20" s="66">
        <v>54.669370408140033</v>
      </c>
      <c r="AM20" s="61">
        <v>101.79184181926024</v>
      </c>
      <c r="AS20" s="121"/>
      <c r="BA20" s="42"/>
      <c r="BB20" s="42"/>
    </row>
    <row r="21" spans="1:54" ht="15.75" x14ac:dyDescent="0.25">
      <c r="A21" s="25">
        <v>13</v>
      </c>
      <c r="B21" s="69">
        <v>85.960000000000008</v>
      </c>
      <c r="C21" s="51">
        <f t="shared" si="0"/>
        <v>13.863099739504293</v>
      </c>
      <c r="D21" s="52">
        <f t="shared" si="1"/>
        <v>85.252315851339063</v>
      </c>
      <c r="E21" s="59">
        <f t="shared" si="2"/>
        <v>-13.155415590843337</v>
      </c>
      <c r="F21" s="68">
        <v>45.91</v>
      </c>
      <c r="G21" s="52">
        <f t="shared" si="3"/>
        <v>51.790227594689604</v>
      </c>
      <c r="H21" s="52">
        <f t="shared" si="4"/>
        <v>-8.9271864821810745</v>
      </c>
      <c r="I21" s="53">
        <f t="shared" si="5"/>
        <v>3.046958887491455</v>
      </c>
      <c r="J21" s="58">
        <v>0</v>
      </c>
      <c r="K21" s="81">
        <v>19.010000000000002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19.010000000000002</v>
      </c>
      <c r="R21" s="91">
        <v>25.85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94">
        <f t="shared" si="10"/>
        <v>25.85</v>
      </c>
      <c r="Y21" s="95">
        <f t="shared" si="11"/>
        <v>0</v>
      </c>
      <c r="Z21" s="91">
        <v>4.2</v>
      </c>
      <c r="AA21" s="84">
        <v>0</v>
      </c>
      <c r="AB21" s="84">
        <v>0</v>
      </c>
      <c r="AC21" s="84">
        <v>90.11</v>
      </c>
      <c r="AD21" s="96">
        <f t="shared" si="12"/>
        <v>4.2</v>
      </c>
      <c r="AE21" s="52">
        <f t="shared" si="13"/>
        <v>90.11</v>
      </c>
      <c r="AF21" s="118">
        <v>0.16645241935483901</v>
      </c>
      <c r="AG21" s="117">
        <v>0.40281303763440901</v>
      </c>
      <c r="AH21" s="54">
        <f t="shared" si="6"/>
        <v>2.8805064681366161</v>
      </c>
      <c r="AI21" s="63">
        <f t="shared" si="7"/>
        <v>5.4517713715222555</v>
      </c>
      <c r="AJ21" s="64">
        <v>55.990227594689607</v>
      </c>
      <c r="AK21" s="61">
        <v>103.97309973950429</v>
      </c>
      <c r="AL21" s="66">
        <v>16.922813517818927</v>
      </c>
      <c r="AM21" s="61">
        <v>85.252315851339063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88.460000000000008</v>
      </c>
      <c r="C22" s="51">
        <f t="shared" si="0"/>
        <v>19.274805470941004</v>
      </c>
      <c r="D22" s="52">
        <f t="shared" si="1"/>
        <v>81.342161465714469</v>
      </c>
      <c r="E22" s="59">
        <f t="shared" si="2"/>
        <v>-12.156966936655476</v>
      </c>
      <c r="F22" s="68">
        <v>89.34</v>
      </c>
      <c r="G22" s="52">
        <f t="shared" si="3"/>
        <v>55.262536406723498</v>
      </c>
      <c r="H22" s="52">
        <f t="shared" si="4"/>
        <v>28.84907626935151</v>
      </c>
      <c r="I22" s="53">
        <f t="shared" si="5"/>
        <v>5.2283873239250047</v>
      </c>
      <c r="J22" s="58">
        <v>0</v>
      </c>
      <c r="K22" s="81">
        <v>18.88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18.88</v>
      </c>
      <c r="R22" s="91">
        <v>30.73</v>
      </c>
      <c r="S22" s="84">
        <v>0</v>
      </c>
      <c r="T22" s="84">
        <v>0</v>
      </c>
      <c r="U22" s="84">
        <v>27.9</v>
      </c>
      <c r="V22" s="84">
        <v>0</v>
      </c>
      <c r="W22" s="84">
        <v>0</v>
      </c>
      <c r="X22" s="94">
        <f t="shared" si="10"/>
        <v>30.73</v>
      </c>
      <c r="Y22" s="95">
        <f t="shared" si="11"/>
        <v>27.9</v>
      </c>
      <c r="Z22" s="91">
        <v>13.3</v>
      </c>
      <c r="AA22" s="84">
        <v>0</v>
      </c>
      <c r="AB22" s="84">
        <v>0</v>
      </c>
      <c r="AC22" s="84">
        <v>90.86</v>
      </c>
      <c r="AD22" s="96">
        <f t="shared" si="12"/>
        <v>13.3</v>
      </c>
      <c r="AE22" s="52">
        <f t="shared" si="13"/>
        <v>90.86</v>
      </c>
      <c r="AF22" s="118">
        <v>0.16645241935483901</v>
      </c>
      <c r="AG22" s="117">
        <v>0.40281303763440901</v>
      </c>
      <c r="AH22" s="54">
        <f t="shared" si="6"/>
        <v>5.0619349045701654</v>
      </c>
      <c r="AI22" s="63">
        <f t="shared" si="7"/>
        <v>6.320220025710114</v>
      </c>
      <c r="AJ22" s="64">
        <v>68.562536406723495</v>
      </c>
      <c r="AK22" s="61">
        <v>110.134805470941</v>
      </c>
      <c r="AL22" s="66">
        <v>59.579076269351511</v>
      </c>
      <c r="AM22" s="61">
        <v>109.24216146571447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78.849999999999994</v>
      </c>
      <c r="C23" s="51">
        <f t="shared" si="0"/>
        <v>18.4192769703632</v>
      </c>
      <c r="D23" s="52">
        <f t="shared" si="1"/>
        <v>73.156983654075106</v>
      </c>
      <c r="E23" s="59">
        <f t="shared" si="2"/>
        <v>-12.726260624438318</v>
      </c>
      <c r="F23" s="68">
        <v>101.88</v>
      </c>
      <c r="G23" s="52">
        <f t="shared" si="3"/>
        <v>57.924836312358323</v>
      </c>
      <c r="H23" s="52">
        <f t="shared" si="4"/>
        <v>38.224054442065622</v>
      </c>
      <c r="I23" s="53">
        <f t="shared" si="5"/>
        <v>5.7311092455760493</v>
      </c>
      <c r="J23" s="58">
        <v>0</v>
      </c>
      <c r="K23" s="81">
        <v>19.22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19.22</v>
      </c>
      <c r="R23" s="91">
        <v>32.22</v>
      </c>
      <c r="S23" s="84">
        <v>0</v>
      </c>
      <c r="T23" s="84">
        <v>0</v>
      </c>
      <c r="U23" s="84">
        <v>29.17</v>
      </c>
      <c r="V23" s="84">
        <v>0</v>
      </c>
      <c r="W23" s="84">
        <v>0</v>
      </c>
      <c r="X23" s="94">
        <f t="shared" si="10"/>
        <v>32.22</v>
      </c>
      <c r="Y23" s="95">
        <f t="shared" si="11"/>
        <v>29.17</v>
      </c>
      <c r="Z23" s="91">
        <v>12.5</v>
      </c>
      <c r="AA23" s="84">
        <v>0</v>
      </c>
      <c r="AB23" s="84">
        <v>0</v>
      </c>
      <c r="AC23" s="84">
        <v>90.67</v>
      </c>
      <c r="AD23" s="96">
        <f t="shared" si="12"/>
        <v>12.5</v>
      </c>
      <c r="AE23" s="52">
        <f t="shared" si="13"/>
        <v>90.67</v>
      </c>
      <c r="AF23" s="118">
        <v>0.16645241935483901</v>
      </c>
      <c r="AG23" s="117">
        <v>0.40281303763440901</v>
      </c>
      <c r="AH23" s="54">
        <f t="shared" si="6"/>
        <v>5.5646568262212099</v>
      </c>
      <c r="AI23" s="63">
        <f t="shared" si="7"/>
        <v>6.0909263379272716</v>
      </c>
      <c r="AJ23" s="64">
        <v>70.424836312358323</v>
      </c>
      <c r="AK23" s="61">
        <v>109.0892769703632</v>
      </c>
      <c r="AL23" s="66">
        <v>70.444054442065621</v>
      </c>
      <c r="AM23" s="61">
        <v>102.32698365407511</v>
      </c>
      <c r="AS23" s="121"/>
      <c r="BA23" s="42"/>
      <c r="BB23" s="42"/>
    </row>
    <row r="24" spans="1:54" ht="15.75" x14ac:dyDescent="0.25">
      <c r="A24" s="25">
        <v>16</v>
      </c>
      <c r="B24" s="69">
        <v>68.55</v>
      </c>
      <c r="C24" s="51">
        <f t="shared" si="0"/>
        <v>20.849435703221332</v>
      </c>
      <c r="D24" s="52">
        <f t="shared" si="1"/>
        <v>60.368031855034886</v>
      </c>
      <c r="E24" s="59">
        <f t="shared" si="2"/>
        <v>-12.667467558256227</v>
      </c>
      <c r="F24" s="68">
        <v>108.65</v>
      </c>
      <c r="G24" s="52">
        <f t="shared" si="3"/>
        <v>59.879307593562409</v>
      </c>
      <c r="H24" s="52">
        <f t="shared" si="4"/>
        <v>43.226916819327897</v>
      </c>
      <c r="I24" s="53">
        <f t="shared" si="5"/>
        <v>5.5437755871097059</v>
      </c>
      <c r="J24" s="58">
        <v>0</v>
      </c>
      <c r="K24" s="81">
        <v>19.22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19.22</v>
      </c>
      <c r="R24" s="91">
        <v>24.62</v>
      </c>
      <c r="S24" s="84">
        <v>0</v>
      </c>
      <c r="T24" s="84">
        <v>0</v>
      </c>
      <c r="U24" s="84">
        <v>41.66</v>
      </c>
      <c r="V24" s="84">
        <v>0</v>
      </c>
      <c r="W24" s="84">
        <v>0</v>
      </c>
      <c r="X24" s="94">
        <f t="shared" si="10"/>
        <v>24.62</v>
      </c>
      <c r="Y24" s="95">
        <f t="shared" si="11"/>
        <v>41.66</v>
      </c>
      <c r="Z24" s="91">
        <v>8.4</v>
      </c>
      <c r="AA24" s="84">
        <v>0</v>
      </c>
      <c r="AB24" s="84">
        <v>0</v>
      </c>
      <c r="AC24" s="84">
        <v>90.58</v>
      </c>
      <c r="AD24" s="96">
        <f t="shared" si="12"/>
        <v>8.4</v>
      </c>
      <c r="AE24" s="52">
        <f t="shared" si="13"/>
        <v>90.58</v>
      </c>
      <c r="AF24" s="118">
        <v>0.16645241935483901</v>
      </c>
      <c r="AG24" s="117">
        <v>0.40281303763440901</v>
      </c>
      <c r="AH24" s="54">
        <f t="shared" si="6"/>
        <v>5.3773231677548665</v>
      </c>
      <c r="AI24" s="63">
        <f t="shared" si="7"/>
        <v>6.1497194041093621</v>
      </c>
      <c r="AJ24" s="64">
        <v>68.279307593562407</v>
      </c>
      <c r="AK24" s="61">
        <v>111.42943570322133</v>
      </c>
      <c r="AL24" s="66">
        <v>67.846916819327902</v>
      </c>
      <c r="AM24" s="61">
        <v>102.02803185503488</v>
      </c>
      <c r="AS24" s="121"/>
      <c r="BA24" s="42"/>
      <c r="BB24" s="42"/>
    </row>
    <row r="25" spans="1:54" ht="15.75" x14ac:dyDescent="0.25">
      <c r="A25" s="25">
        <v>17</v>
      </c>
      <c r="B25" s="69">
        <v>62.38</v>
      </c>
      <c r="C25" s="51">
        <f t="shared" si="0"/>
        <v>21.764620491255044</v>
      </c>
      <c r="D25" s="52">
        <f t="shared" si="1"/>
        <v>53.024873828270614</v>
      </c>
      <c r="E25" s="59">
        <f t="shared" si="2"/>
        <v>-12.409494319525653</v>
      </c>
      <c r="F25" s="68">
        <v>125.65</v>
      </c>
      <c r="G25" s="52">
        <f t="shared" si="3"/>
        <v>67.303543443645665</v>
      </c>
      <c r="H25" s="52">
        <f t="shared" si="4"/>
        <v>52.554549278096239</v>
      </c>
      <c r="I25" s="53">
        <f t="shared" si="5"/>
        <v>5.7919072782580647</v>
      </c>
      <c r="J25" s="58">
        <v>0</v>
      </c>
      <c r="K25" s="81">
        <v>19.2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19.2</v>
      </c>
      <c r="R25" s="91">
        <v>20.85</v>
      </c>
      <c r="S25" s="84">
        <v>0</v>
      </c>
      <c r="T25" s="84">
        <v>0</v>
      </c>
      <c r="U25" s="84">
        <v>52.28</v>
      </c>
      <c r="V25" s="84">
        <v>0</v>
      </c>
      <c r="W25" s="84">
        <v>0</v>
      </c>
      <c r="X25" s="94">
        <f t="shared" si="10"/>
        <v>20.85</v>
      </c>
      <c r="Y25" s="95">
        <f t="shared" si="11"/>
        <v>52.28</v>
      </c>
      <c r="Z25" s="91">
        <v>1.7</v>
      </c>
      <c r="AA25" s="84">
        <v>0</v>
      </c>
      <c r="AB25" s="84">
        <v>0</v>
      </c>
      <c r="AC25" s="84">
        <v>94.65</v>
      </c>
      <c r="AD25" s="96">
        <f t="shared" si="12"/>
        <v>1.7</v>
      </c>
      <c r="AE25" s="52">
        <f t="shared" si="13"/>
        <v>94.65</v>
      </c>
      <c r="AF25" s="118">
        <v>0.16645241935483901</v>
      </c>
      <c r="AG25" s="117">
        <v>0.40281303763440901</v>
      </c>
      <c r="AH25" s="54">
        <f t="shared" si="6"/>
        <v>5.6254548589032254</v>
      </c>
      <c r="AI25" s="63">
        <f t="shared" si="7"/>
        <v>6.3876926428399372</v>
      </c>
      <c r="AJ25" s="64">
        <v>69.003543443645668</v>
      </c>
      <c r="AK25" s="61">
        <v>116.41462049125505</v>
      </c>
      <c r="AL25" s="66">
        <v>73.404549278096241</v>
      </c>
      <c r="AM25" s="61">
        <v>105.30487382827062</v>
      </c>
      <c r="AS25" s="121"/>
      <c r="BA25" s="42"/>
      <c r="BB25" s="42"/>
    </row>
    <row r="26" spans="1:54" ht="15.75" x14ac:dyDescent="0.25">
      <c r="A26" s="25">
        <v>18</v>
      </c>
      <c r="B26" s="69">
        <v>55.95</v>
      </c>
      <c r="C26" s="51">
        <f t="shared" si="0"/>
        <v>23.844468085387547</v>
      </c>
      <c r="D26" s="52">
        <f t="shared" si="1"/>
        <v>44.888614834283942</v>
      </c>
      <c r="E26" s="59">
        <f t="shared" si="2"/>
        <v>-12.783082919671507</v>
      </c>
      <c r="F26" s="68">
        <v>148.75</v>
      </c>
      <c r="G26" s="52">
        <f t="shared" si="3"/>
        <v>74.433042015809505</v>
      </c>
      <c r="H26" s="52">
        <f t="shared" si="4"/>
        <v>68.504151372412338</v>
      </c>
      <c r="I26" s="53">
        <f t="shared" si="5"/>
        <v>5.8128066117781705</v>
      </c>
      <c r="J26" s="58">
        <v>0</v>
      </c>
      <c r="K26" s="81">
        <v>19.47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19.47</v>
      </c>
      <c r="R26" s="91">
        <v>0</v>
      </c>
      <c r="S26" s="84">
        <v>0</v>
      </c>
      <c r="T26" s="84">
        <v>0</v>
      </c>
      <c r="U26" s="84">
        <v>58.56</v>
      </c>
      <c r="V26" s="84">
        <v>0</v>
      </c>
      <c r="W26" s="84">
        <v>0</v>
      </c>
      <c r="X26" s="94">
        <f t="shared" si="10"/>
        <v>0</v>
      </c>
      <c r="Y26" s="95">
        <f t="shared" si="11"/>
        <v>58.56</v>
      </c>
      <c r="Z26" s="91">
        <v>0</v>
      </c>
      <c r="AA26" s="84">
        <v>0</v>
      </c>
      <c r="AB26" s="84">
        <v>0</v>
      </c>
      <c r="AC26" s="84">
        <v>90.83</v>
      </c>
      <c r="AD26" s="96">
        <f t="shared" si="12"/>
        <v>0</v>
      </c>
      <c r="AE26" s="52">
        <f t="shared" si="13"/>
        <v>90.83</v>
      </c>
      <c r="AF26" s="118">
        <v>0.16645241935483901</v>
      </c>
      <c r="AG26" s="117">
        <v>0.40281303763440901</v>
      </c>
      <c r="AH26" s="54">
        <f t="shared" si="6"/>
        <v>5.6463541924233311</v>
      </c>
      <c r="AI26" s="63">
        <f t="shared" si="7"/>
        <v>6.2841040426940822</v>
      </c>
      <c r="AJ26" s="64">
        <v>74.433042015809505</v>
      </c>
      <c r="AK26" s="61">
        <v>114.67446808538755</v>
      </c>
      <c r="AL26" s="128">
        <v>68.504151372412338</v>
      </c>
      <c r="AM26" s="61">
        <v>103.44861483428394</v>
      </c>
      <c r="AS26" s="121"/>
      <c r="BA26" s="42"/>
      <c r="BB26" s="42"/>
    </row>
    <row r="27" spans="1:54" ht="15.75" x14ac:dyDescent="0.25">
      <c r="A27" s="25">
        <v>19</v>
      </c>
      <c r="B27" s="69">
        <v>87.22999999999999</v>
      </c>
      <c r="C27" s="51">
        <f t="shared" si="0"/>
        <v>43.911919457989512</v>
      </c>
      <c r="D27" s="52">
        <f t="shared" si="1"/>
        <v>54.779479438203253</v>
      </c>
      <c r="E27" s="59">
        <f t="shared" si="2"/>
        <v>-11.461398896192826</v>
      </c>
      <c r="F27" s="68">
        <v>180.8</v>
      </c>
      <c r="G27" s="52">
        <f t="shared" si="3"/>
        <v>87.34599710001396</v>
      </c>
      <c r="H27" s="52">
        <f t="shared" si="4"/>
        <v>86.423328116563056</v>
      </c>
      <c r="I27" s="53">
        <f t="shared" si="5"/>
        <v>7.0306747834229943</v>
      </c>
      <c r="J27" s="58">
        <v>0</v>
      </c>
      <c r="K27" s="81">
        <v>19.39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19.39</v>
      </c>
      <c r="R27" s="91">
        <v>0</v>
      </c>
      <c r="S27" s="84">
        <v>0</v>
      </c>
      <c r="T27" s="84">
        <v>0</v>
      </c>
      <c r="U27" s="84">
        <v>70.44</v>
      </c>
      <c r="V27" s="84">
        <v>0</v>
      </c>
      <c r="W27" s="84">
        <v>0</v>
      </c>
      <c r="X27" s="94">
        <f t="shared" si="10"/>
        <v>0</v>
      </c>
      <c r="Y27" s="95">
        <f t="shared" si="11"/>
        <v>70.44</v>
      </c>
      <c r="Z27" s="91">
        <v>0</v>
      </c>
      <c r="AA27" s="84">
        <v>0</v>
      </c>
      <c r="AB27" s="84">
        <v>0</v>
      </c>
      <c r="AC27" s="84">
        <v>92.1</v>
      </c>
      <c r="AD27" s="96">
        <f t="shared" si="12"/>
        <v>0</v>
      </c>
      <c r="AE27" s="52">
        <f t="shared" si="13"/>
        <v>92.1</v>
      </c>
      <c r="AF27" s="118">
        <v>0.16645241935483901</v>
      </c>
      <c r="AG27" s="117">
        <v>0.40281303763440901</v>
      </c>
      <c r="AH27" s="54">
        <f t="shared" si="6"/>
        <v>6.864222364068155</v>
      </c>
      <c r="AI27" s="63">
        <f t="shared" si="7"/>
        <v>7.5257880661727654</v>
      </c>
      <c r="AJ27" s="64">
        <v>87.34599710001396</v>
      </c>
      <c r="AK27" s="61">
        <v>136.01191945798951</v>
      </c>
      <c r="AL27" s="128">
        <v>86.423328116563056</v>
      </c>
      <c r="AM27" s="61">
        <v>125.21947943820325</v>
      </c>
      <c r="AS27" s="121"/>
      <c r="BA27" s="42"/>
      <c r="BB27" s="42"/>
    </row>
    <row r="28" spans="1:54" ht="15.75" x14ac:dyDescent="0.25">
      <c r="A28" s="25">
        <v>20</v>
      </c>
      <c r="B28" s="69">
        <v>85.44</v>
      </c>
      <c r="C28" s="51">
        <f t="shared" si="0"/>
        <v>45.426751243226931</v>
      </c>
      <c r="D28" s="52">
        <f t="shared" si="1"/>
        <v>51.504251557117186</v>
      </c>
      <c r="E28" s="59">
        <f t="shared" si="2"/>
        <v>-11.491002800344098</v>
      </c>
      <c r="F28" s="68">
        <v>189.03</v>
      </c>
      <c r="G28" s="52">
        <f t="shared" si="3"/>
        <v>91.001885928659718</v>
      </c>
      <c r="H28" s="52">
        <f t="shared" si="4"/>
        <v>90.684705717881783</v>
      </c>
      <c r="I28" s="53">
        <f t="shared" si="5"/>
        <v>7.3434083534584991</v>
      </c>
      <c r="J28" s="58">
        <v>0</v>
      </c>
      <c r="K28" s="81">
        <v>19.47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19.47</v>
      </c>
      <c r="R28" s="91">
        <v>0</v>
      </c>
      <c r="S28" s="84">
        <v>0</v>
      </c>
      <c r="T28" s="84">
        <v>0</v>
      </c>
      <c r="U28" s="84">
        <v>73.930000000000007</v>
      </c>
      <c r="V28" s="84">
        <v>0</v>
      </c>
      <c r="W28" s="84">
        <v>0</v>
      </c>
      <c r="X28" s="94">
        <f t="shared" si="10"/>
        <v>0</v>
      </c>
      <c r="Y28" s="95">
        <f t="shared" si="11"/>
        <v>73.930000000000007</v>
      </c>
      <c r="Z28" s="91">
        <v>0</v>
      </c>
      <c r="AA28" s="84">
        <v>0</v>
      </c>
      <c r="AB28" s="84">
        <v>0</v>
      </c>
      <c r="AC28" s="84">
        <v>92.12</v>
      </c>
      <c r="AD28" s="96">
        <f t="shared" si="12"/>
        <v>0</v>
      </c>
      <c r="AE28" s="52">
        <f t="shared" si="13"/>
        <v>92.12</v>
      </c>
      <c r="AF28" s="118">
        <v>0.16645241935483901</v>
      </c>
      <c r="AG28" s="117">
        <v>0.40281303763440901</v>
      </c>
      <c r="AH28" s="54">
        <f t="shared" si="6"/>
        <v>7.1769559341036597</v>
      </c>
      <c r="AI28" s="63">
        <f t="shared" si="7"/>
        <v>7.5761841620214909</v>
      </c>
      <c r="AJ28" s="64">
        <v>91.001885928659718</v>
      </c>
      <c r="AK28" s="61">
        <v>137.54675124322694</v>
      </c>
      <c r="AL28" s="128">
        <v>90.684705717881783</v>
      </c>
      <c r="AM28" s="61">
        <v>125.43425155711719</v>
      </c>
      <c r="AS28" s="121"/>
      <c r="BA28" s="42"/>
      <c r="BB28" s="42"/>
    </row>
    <row r="29" spans="1:54" ht="15.75" x14ac:dyDescent="0.25">
      <c r="A29" s="25">
        <v>21</v>
      </c>
      <c r="B29" s="69">
        <v>94.13</v>
      </c>
      <c r="C29" s="51">
        <f t="shared" si="0"/>
        <v>48.909761339340349</v>
      </c>
      <c r="D29" s="52">
        <f t="shared" si="1"/>
        <v>56.494379135768199</v>
      </c>
      <c r="E29" s="59">
        <f t="shared" si="2"/>
        <v>-11.274140475108592</v>
      </c>
      <c r="F29" s="68">
        <v>184.56</v>
      </c>
      <c r="G29" s="52">
        <f t="shared" si="3"/>
        <v>84.243184801461553</v>
      </c>
      <c r="H29" s="52">
        <f t="shared" si="4"/>
        <v>93.143263423954835</v>
      </c>
      <c r="I29" s="53">
        <f t="shared" si="5"/>
        <v>7.1735517745836139</v>
      </c>
      <c r="J29" s="58">
        <v>0</v>
      </c>
      <c r="K29" s="81">
        <v>19.489999999999998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19.489999999999998</v>
      </c>
      <c r="R29" s="91">
        <v>0</v>
      </c>
      <c r="S29" s="84">
        <v>0</v>
      </c>
      <c r="T29" s="84">
        <v>0</v>
      </c>
      <c r="U29" s="84">
        <v>74.08</v>
      </c>
      <c r="V29" s="84">
        <v>0</v>
      </c>
      <c r="W29" s="84">
        <v>0</v>
      </c>
      <c r="X29" s="94">
        <f t="shared" si="10"/>
        <v>0</v>
      </c>
      <c r="Y29" s="95">
        <f t="shared" si="11"/>
        <v>74.08</v>
      </c>
      <c r="Z29" s="91">
        <v>0</v>
      </c>
      <c r="AA29" s="84">
        <v>0</v>
      </c>
      <c r="AB29" s="84">
        <v>0</v>
      </c>
      <c r="AC29" s="84">
        <v>91.72</v>
      </c>
      <c r="AD29" s="96">
        <f t="shared" si="12"/>
        <v>0</v>
      </c>
      <c r="AE29" s="52">
        <f t="shared" si="13"/>
        <v>91.72</v>
      </c>
      <c r="AF29" s="118">
        <v>0.16645241935483901</v>
      </c>
      <c r="AG29" s="117">
        <v>0.40281303763440901</v>
      </c>
      <c r="AH29" s="54">
        <f t="shared" si="6"/>
        <v>7.0070993552287746</v>
      </c>
      <c r="AI29" s="63">
        <f t="shared" si="7"/>
        <v>7.8130464872569974</v>
      </c>
      <c r="AJ29" s="64">
        <v>84.243184801461553</v>
      </c>
      <c r="AK29" s="61">
        <v>140.62976133934035</v>
      </c>
      <c r="AL29" s="128">
        <v>93.143263423954835</v>
      </c>
      <c r="AM29" s="61">
        <v>130.5743791357682</v>
      </c>
      <c r="AS29" s="121"/>
      <c r="BA29" s="42"/>
      <c r="BB29" s="42"/>
    </row>
    <row r="30" spans="1:54" ht="15.75" x14ac:dyDescent="0.25">
      <c r="A30" s="25">
        <v>22</v>
      </c>
      <c r="B30" s="69">
        <v>88.81</v>
      </c>
      <c r="C30" s="51">
        <f t="shared" si="0"/>
        <v>44.241237732158879</v>
      </c>
      <c r="D30" s="52">
        <f t="shared" si="1"/>
        <v>55.964535292109559</v>
      </c>
      <c r="E30" s="59">
        <f t="shared" si="2"/>
        <v>-11.395773024268426</v>
      </c>
      <c r="F30" s="68">
        <v>176.94</v>
      </c>
      <c r="G30" s="52">
        <f t="shared" si="3"/>
        <v>78.002402632977507</v>
      </c>
      <c r="H30" s="52">
        <f t="shared" si="4"/>
        <v>92.053599361589264</v>
      </c>
      <c r="I30" s="53">
        <f t="shared" si="5"/>
        <v>6.8839980054332264</v>
      </c>
      <c r="J30" s="58">
        <v>0</v>
      </c>
      <c r="K30" s="81">
        <v>19.510000000000002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19.510000000000002</v>
      </c>
      <c r="R30" s="91">
        <v>0</v>
      </c>
      <c r="S30" s="84">
        <v>0</v>
      </c>
      <c r="T30" s="84">
        <v>0</v>
      </c>
      <c r="U30" s="84">
        <v>74.849999999999994</v>
      </c>
      <c r="V30" s="84">
        <v>0</v>
      </c>
      <c r="W30" s="84">
        <v>0</v>
      </c>
      <c r="X30" s="94">
        <f t="shared" si="10"/>
        <v>0</v>
      </c>
      <c r="Y30" s="95">
        <f t="shared" si="11"/>
        <v>74.849999999999994</v>
      </c>
      <c r="Z30" s="91">
        <v>0</v>
      </c>
      <c r="AA30" s="84">
        <v>0</v>
      </c>
      <c r="AB30" s="84">
        <v>0</v>
      </c>
      <c r="AC30" s="84">
        <v>92.62</v>
      </c>
      <c r="AD30" s="96">
        <f t="shared" si="12"/>
        <v>0</v>
      </c>
      <c r="AE30" s="52">
        <f t="shared" si="13"/>
        <v>92.62</v>
      </c>
      <c r="AF30" s="118">
        <v>0.16645241935483901</v>
      </c>
      <c r="AG30" s="117">
        <v>0.40281303763440901</v>
      </c>
      <c r="AH30" s="54">
        <f t="shared" si="6"/>
        <v>6.717545586078387</v>
      </c>
      <c r="AI30" s="63">
        <f t="shared" si="7"/>
        <v>7.7114139380971665</v>
      </c>
      <c r="AJ30" s="64">
        <v>78.002402632977507</v>
      </c>
      <c r="AK30" s="61">
        <v>136.86123773215888</v>
      </c>
      <c r="AL30" s="128">
        <v>92.053599361589264</v>
      </c>
      <c r="AM30" s="61">
        <v>130.81453529210955</v>
      </c>
      <c r="AS30" s="121"/>
      <c r="BA30" s="42"/>
      <c r="BB30" s="42"/>
    </row>
    <row r="31" spans="1:54" ht="15.75" x14ac:dyDescent="0.25">
      <c r="A31" s="25">
        <v>23</v>
      </c>
      <c r="B31" s="69">
        <v>82.570000000000007</v>
      </c>
      <c r="C31" s="51">
        <f t="shared" si="0"/>
        <v>38.359710589774082</v>
      </c>
      <c r="D31" s="52">
        <f t="shared" si="1"/>
        <v>55.78412889537195</v>
      </c>
      <c r="E31" s="59">
        <f t="shared" si="2"/>
        <v>-11.573839485146056</v>
      </c>
      <c r="F31" s="68">
        <v>169</v>
      </c>
      <c r="G31" s="52">
        <f t="shared" si="3"/>
        <v>74.289286166008523</v>
      </c>
      <c r="H31" s="52">
        <f t="shared" si="4"/>
        <v>88.128428737684132</v>
      </c>
      <c r="I31" s="53">
        <f t="shared" si="5"/>
        <v>6.582285096307344</v>
      </c>
      <c r="J31" s="58">
        <v>0</v>
      </c>
      <c r="K31" s="81">
        <v>19.510000000000002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19.510000000000002</v>
      </c>
      <c r="R31" s="91">
        <v>0</v>
      </c>
      <c r="S31" s="84">
        <v>0</v>
      </c>
      <c r="T31" s="84">
        <v>0</v>
      </c>
      <c r="U31" s="84">
        <v>74.89</v>
      </c>
      <c r="V31" s="84">
        <v>0</v>
      </c>
      <c r="W31" s="84">
        <v>0</v>
      </c>
      <c r="X31" s="94">
        <f t="shared" si="10"/>
        <v>0</v>
      </c>
      <c r="Y31" s="95">
        <f t="shared" si="11"/>
        <v>74.89</v>
      </c>
      <c r="Z31" s="91">
        <v>0</v>
      </c>
      <c r="AA31" s="84">
        <v>0</v>
      </c>
      <c r="AB31" s="84">
        <v>0</v>
      </c>
      <c r="AC31" s="84">
        <v>92.46</v>
      </c>
      <c r="AD31" s="96">
        <f t="shared" si="12"/>
        <v>0</v>
      </c>
      <c r="AE31" s="52">
        <f t="shared" si="13"/>
        <v>92.46</v>
      </c>
      <c r="AF31" s="118">
        <v>0.16645241935483901</v>
      </c>
      <c r="AG31" s="117">
        <v>0.40281303763440901</v>
      </c>
      <c r="AH31" s="54">
        <f t="shared" si="6"/>
        <v>6.4158326769525047</v>
      </c>
      <c r="AI31" s="63">
        <f t="shared" si="7"/>
        <v>7.5333474772195359</v>
      </c>
      <c r="AJ31" s="64">
        <v>74.289286166008523</v>
      </c>
      <c r="AK31" s="61">
        <v>130.81971058977408</v>
      </c>
      <c r="AL31" s="128">
        <v>88.128428737684132</v>
      </c>
      <c r="AM31" s="61">
        <v>130.67412889537195</v>
      </c>
      <c r="AS31" s="121"/>
      <c r="BA31" s="42"/>
      <c r="BB31" s="42"/>
    </row>
    <row r="32" spans="1:54" ht="16.5" thickBot="1" x14ac:dyDescent="0.3">
      <c r="A32" s="26">
        <v>24</v>
      </c>
      <c r="B32" s="70">
        <v>66.819999999999993</v>
      </c>
      <c r="C32" s="55">
        <f t="shared" si="0"/>
        <v>32.573215360174558</v>
      </c>
      <c r="D32" s="52">
        <f t="shared" si="1"/>
        <v>46.264947374425347</v>
      </c>
      <c r="E32" s="59">
        <f t="shared" si="2"/>
        <v>-12.018162734599901</v>
      </c>
      <c r="F32" s="71">
        <v>161.51</v>
      </c>
      <c r="G32" s="56">
        <f t="shared" si="3"/>
        <v>70.393802209574829</v>
      </c>
      <c r="H32" s="52">
        <f t="shared" si="4"/>
        <v>84.81852536542084</v>
      </c>
      <c r="I32" s="53">
        <f t="shared" si="5"/>
        <v>6.297672425004321</v>
      </c>
      <c r="J32" s="58">
        <v>0</v>
      </c>
      <c r="K32" s="81">
        <v>19.510000000000002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19.510000000000002</v>
      </c>
      <c r="R32" s="91">
        <v>0</v>
      </c>
      <c r="S32" s="84">
        <v>0</v>
      </c>
      <c r="T32" s="84">
        <v>0</v>
      </c>
      <c r="U32" s="84">
        <v>74.77</v>
      </c>
      <c r="V32" s="84">
        <v>0</v>
      </c>
      <c r="W32" s="84">
        <v>0</v>
      </c>
      <c r="X32" s="94">
        <f t="shared" si="10"/>
        <v>0</v>
      </c>
      <c r="Y32" s="95">
        <f t="shared" si="11"/>
        <v>74.77</v>
      </c>
      <c r="Z32" s="92">
        <v>0</v>
      </c>
      <c r="AA32" s="93">
        <v>0</v>
      </c>
      <c r="AB32" s="93">
        <v>0</v>
      </c>
      <c r="AC32" s="93">
        <v>92.46</v>
      </c>
      <c r="AD32" s="96">
        <f t="shared" si="12"/>
        <v>0</v>
      </c>
      <c r="AE32" s="52">
        <f t="shared" si="13"/>
        <v>92.46</v>
      </c>
      <c r="AF32" s="118">
        <v>0.16645241935483901</v>
      </c>
      <c r="AG32" s="117">
        <v>0.40281303763440901</v>
      </c>
      <c r="AH32" s="54">
        <f t="shared" si="6"/>
        <v>6.1312200056494817</v>
      </c>
      <c r="AI32" s="63">
        <f t="shared" si="7"/>
        <v>7.089024227765691</v>
      </c>
      <c r="AJ32" s="65">
        <v>70.393802209574829</v>
      </c>
      <c r="AK32" s="62">
        <v>125.03321536017455</v>
      </c>
      <c r="AL32" s="129">
        <v>84.81852536542084</v>
      </c>
      <c r="AM32" s="62">
        <v>121.03494737442534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94.13</v>
      </c>
      <c r="C33" s="40">
        <f t="shared" ref="C33:AE33" si="14">MAX(C9:C32)</f>
        <v>48.909761339340349</v>
      </c>
      <c r="D33" s="40">
        <f t="shared" si="14"/>
        <v>85.252315851339063</v>
      </c>
      <c r="E33" s="40">
        <f t="shared" si="14"/>
        <v>-11.274140475108592</v>
      </c>
      <c r="F33" s="40">
        <f t="shared" si="14"/>
        <v>189.03</v>
      </c>
      <c r="G33" s="40">
        <f t="shared" si="14"/>
        <v>91.001885928659718</v>
      </c>
      <c r="H33" s="40">
        <f t="shared" si="14"/>
        <v>93.143263423954835</v>
      </c>
      <c r="I33" s="40">
        <f t="shared" si="14"/>
        <v>7.3434083534584991</v>
      </c>
      <c r="J33" s="40">
        <f t="shared" si="14"/>
        <v>0</v>
      </c>
      <c r="K33" s="40">
        <f t="shared" si="14"/>
        <v>19.600000000000001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19.600000000000001</v>
      </c>
      <c r="R33" s="40">
        <f t="shared" si="14"/>
        <v>32.22</v>
      </c>
      <c r="S33" s="40">
        <f t="shared" si="14"/>
        <v>0</v>
      </c>
      <c r="T33" s="40">
        <f t="shared" si="14"/>
        <v>0</v>
      </c>
      <c r="U33" s="40">
        <f t="shared" si="14"/>
        <v>74.89</v>
      </c>
      <c r="V33" s="40">
        <f t="shared" si="14"/>
        <v>0</v>
      </c>
      <c r="W33" s="40">
        <f t="shared" si="14"/>
        <v>0</v>
      </c>
      <c r="X33" s="40">
        <f t="shared" si="14"/>
        <v>32.22</v>
      </c>
      <c r="Y33" s="40">
        <f t="shared" si="14"/>
        <v>74.89</v>
      </c>
      <c r="Z33" s="40"/>
      <c r="AA33" s="40"/>
      <c r="AB33" s="40"/>
      <c r="AC33" s="40"/>
      <c r="AD33" s="40">
        <f t="shared" si="14"/>
        <v>19.899999999999999</v>
      </c>
      <c r="AE33" s="40">
        <f t="shared" si="14"/>
        <v>94.65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7.1769559341036597</v>
      </c>
      <c r="AI33" s="40">
        <f t="shared" si="15"/>
        <v>7.8130464872569974</v>
      </c>
      <c r="AJ33" s="40">
        <f t="shared" si="15"/>
        <v>91.001885928659718</v>
      </c>
      <c r="AK33" s="40">
        <f t="shared" si="15"/>
        <v>140.62976133934035</v>
      </c>
      <c r="AL33" s="40">
        <f t="shared" si="15"/>
        <v>93.143263423954835</v>
      </c>
      <c r="AM33" s="130">
        <f t="shared" si="15"/>
        <v>130.81453529210955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71.186326530612263</v>
      </c>
      <c r="C34" s="41">
        <f t="shared" ref="C34:AE34" si="16">AVERAGE(C9:C33,C9:C32)</f>
        <v>22.945960284317309</v>
      </c>
      <c r="D34" s="41">
        <f t="shared" si="16"/>
        <v>61.163520658902407</v>
      </c>
      <c r="E34" s="41">
        <f t="shared" si="16"/>
        <v>-12.336257744942744</v>
      </c>
      <c r="F34" s="41">
        <f t="shared" si="16"/>
        <v>131.52959183673471</v>
      </c>
      <c r="G34" s="41">
        <f t="shared" si="16"/>
        <v>64.552902973605782</v>
      </c>
      <c r="H34" s="41">
        <f t="shared" si="16"/>
        <v>61.372558541853984</v>
      </c>
      <c r="I34" s="41">
        <f t="shared" si="16"/>
        <v>5.6543049683376383</v>
      </c>
      <c r="J34" s="41">
        <f t="shared" si="16"/>
        <v>0</v>
      </c>
      <c r="K34" s="41">
        <f t="shared" si="16"/>
        <v>19.248163265306118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19.248163265306118</v>
      </c>
      <c r="R34" s="41">
        <f t="shared" si="16"/>
        <v>9.4575510204081645</v>
      </c>
      <c r="S34" s="41">
        <f t="shared" si="16"/>
        <v>0</v>
      </c>
      <c r="T34" s="41">
        <f t="shared" si="16"/>
        <v>0</v>
      </c>
      <c r="U34" s="41">
        <f t="shared" si="16"/>
        <v>50.625102040816323</v>
      </c>
      <c r="V34" s="41">
        <f t="shared" si="16"/>
        <v>0</v>
      </c>
      <c r="W34" s="41">
        <f t="shared" si="16"/>
        <v>0</v>
      </c>
      <c r="X34" s="41">
        <f t="shared" si="16"/>
        <v>9.4575510204081645</v>
      </c>
      <c r="Y34" s="41">
        <f t="shared" si="16"/>
        <v>50.625102040816323</v>
      </c>
      <c r="Z34" s="41">
        <f>AVERAGE(Z9:Z33,Z9:Z32)</f>
        <v>4.3375000000000004</v>
      </c>
      <c r="AA34" s="41">
        <f>AVERAGE(AA9:AA33,AA9:AA32)</f>
        <v>0</v>
      </c>
      <c r="AB34" s="41">
        <f>AVERAGE(AB9:AB33,AB9:AB32)</f>
        <v>0</v>
      </c>
      <c r="AC34" s="41">
        <f t="shared" si="16"/>
        <v>91.725000000000009</v>
      </c>
      <c r="AD34" s="41">
        <f t="shared" si="16"/>
        <v>4.6551020408163266</v>
      </c>
      <c r="AE34" s="41">
        <f t="shared" si="16"/>
        <v>91.784693877551035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5.4878525489827998</v>
      </c>
      <c r="AI34" s="41">
        <f t="shared" si="17"/>
        <v>6.5068475847697833</v>
      </c>
      <c r="AJ34" s="41">
        <f t="shared" si="17"/>
        <v>68.801882565442511</v>
      </c>
      <c r="AK34" s="41">
        <f t="shared" si="17"/>
        <v>114.67085824350099</v>
      </c>
      <c r="AL34" s="41">
        <f t="shared" si="17"/>
        <v>70.172558541853988</v>
      </c>
      <c r="AM34" s="131">
        <f t="shared" si="17"/>
        <v>111.19009656585685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93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94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95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92</v>
      </c>
      <c r="B37" s="200"/>
      <c r="C37" s="200"/>
      <c r="D37" s="199" t="s">
        <v>99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96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91</v>
      </c>
      <c r="AM37" s="197"/>
      <c r="AN37" s="197"/>
      <c r="AO37" s="198"/>
      <c r="AP37" s="213" t="s">
        <v>97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460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214.68</v>
      </c>
      <c r="Z38" s="133"/>
      <c r="AA38" s="8" t="s">
        <v>21</v>
      </c>
      <c r="AB38" s="5" t="s">
        <v>23</v>
      </c>
      <c r="AC38" s="30"/>
      <c r="AD38" s="134">
        <v>1260.8</v>
      </c>
      <c r="AE38" s="133"/>
      <c r="AF38" s="7" t="s">
        <v>21</v>
      </c>
      <c r="AG38" s="5" t="s">
        <v>24</v>
      </c>
      <c r="AH38" s="6"/>
      <c r="AI38" s="134"/>
      <c r="AJ38" s="133"/>
      <c r="AK38" s="100" t="s">
        <v>21</v>
      </c>
      <c r="AL38" s="99" t="s">
        <v>24</v>
      </c>
      <c r="AM38" s="133">
        <v>104.0929</v>
      </c>
      <c r="AN38" s="135"/>
      <c r="AO38" s="8" t="s">
        <v>21</v>
      </c>
      <c r="AP38" s="5" t="s">
        <v>24</v>
      </c>
      <c r="AQ38" s="133">
        <v>2138.3000000000002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3138.39</v>
      </c>
      <c r="C39" s="11" t="s">
        <v>21</v>
      </c>
      <c r="D39" s="9" t="s">
        <v>71</v>
      </c>
      <c r="E39" s="10">
        <v>1736</v>
      </c>
      <c r="F39" s="12" t="s">
        <v>21</v>
      </c>
      <c r="G39" s="98"/>
      <c r="H39" s="101" t="s">
        <v>25</v>
      </c>
      <c r="I39" s="102"/>
      <c r="J39" s="103">
        <v>19.600000000000001</v>
      </c>
      <c r="K39" s="104" t="s">
        <v>62</v>
      </c>
      <c r="L39" s="105">
        <v>196.333333333349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32.22</v>
      </c>
      <c r="Z39" s="102" t="s">
        <v>62</v>
      </c>
      <c r="AA39" s="108">
        <v>196.62500000001501</v>
      </c>
      <c r="AB39" s="106" t="s">
        <v>25</v>
      </c>
      <c r="AC39" s="109"/>
      <c r="AD39" s="103">
        <v>77.010000000000005</v>
      </c>
      <c r="AE39" s="104" t="s">
        <v>72</v>
      </c>
      <c r="AF39" s="108">
        <v>0.92361111111111116</v>
      </c>
      <c r="AG39" s="106" t="s">
        <v>25</v>
      </c>
      <c r="AH39" s="102"/>
      <c r="AI39" s="103">
        <v>0</v>
      </c>
      <c r="AJ39" s="102" t="s">
        <v>75</v>
      </c>
      <c r="AK39" s="107">
        <v>196.041666666682</v>
      </c>
      <c r="AL39" s="101" t="s">
        <v>25</v>
      </c>
      <c r="AM39" s="102">
        <v>19.899999999999999</v>
      </c>
      <c r="AN39" s="103" t="s">
        <v>75</v>
      </c>
      <c r="AO39" s="111">
        <v>196.458333333349</v>
      </c>
      <c r="AP39" s="106" t="s">
        <v>25</v>
      </c>
      <c r="AQ39" s="102">
        <v>94.65</v>
      </c>
      <c r="AR39" s="104" t="s">
        <v>72</v>
      </c>
      <c r="AS39" s="107">
        <v>196.708333333349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463.97999999999996</v>
      </c>
      <c r="F42" s="44" t="s">
        <v>69</v>
      </c>
      <c r="G42" s="47">
        <v>196.87500000001501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/>
      <c r="F43" s="78"/>
      <c r="G43" s="79">
        <v>74.08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/>
      <c r="F44" s="78"/>
      <c r="G44" s="79">
        <v>91.72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231.44</v>
      </c>
      <c r="F45" s="83" t="s">
        <v>72</v>
      </c>
      <c r="G45" s="48">
        <v>196.87500000001501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236.40000000000003</v>
      </c>
      <c r="F46" s="80" t="s">
        <v>72</v>
      </c>
      <c r="G46" s="60">
        <v>196.833333333349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 JUI 23 </vt:lpstr>
      <vt:lpstr>'16 JUI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2023-07-17T06:53:30Z</dcterms:modified>
</cp:coreProperties>
</file>