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D7542460-C8B2-42D3-BA83-88BC5A7F4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 AVR 23 " sheetId="3" r:id="rId1"/>
  </sheets>
  <externalReferences>
    <externalReference r:id="rId2"/>
  </externalReferences>
  <definedNames>
    <definedName name="_xlnm.Print_Area" localSheetId="0">'17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<sst xmlns="http://schemas.openxmlformats.org/spreadsheetml/2006/main" count="141" uniqueCount="108">
  <si>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</si>
  <si>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</si>
  <si>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</si>
  <si>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</si>
  <si>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</si>
  <si>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</si>
  <si>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</si>
  <si>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</si>
  <si>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</si>
  <si>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</si>
  <si>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</si>
  <si>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</si>
  <si>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</si>
  <si>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</si>
  <si>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</si>
  <si>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</si>
  <si>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</si>
  <si>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</si>
  <si>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</si>
  <si>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</si>
  <si>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</si>
  <si>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</si>
  <si>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</si>
  <si>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</si>
  <si>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</si>
  <si>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</si>
  <si>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</si>
  <si>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</si>
  <si>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</si>
  <si>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</si>
  <si>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</si>
  <si>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</si>
  <si>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</si>
  <si>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</si>
  <si>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</si>
  <si>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</si>
  <si>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</si>
  <si>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</si>
  <si>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</si>
  <si>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</si>
  <si>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</si>
  <si>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</si>
  <si>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</si>
  <si>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</si>
  <si>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</si>
  <si>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</si>
  <si>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</si>
  <si>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</si>
  <si>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</si>
  <si>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</si>
  <si>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</si>
  <si>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</si>
  <si>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</si>
  <si>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</si>
  <si>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</si>
  <si>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</si>
  <si>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</si>
  <si>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</si>
  <si>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</si>
  <si>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</si>
  <si>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</si>
  <si>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</si>
  <si>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</si>
  <si>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</si>
  <si>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</si>
  <si>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</si>
  <si>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</si>
  <si>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</si>
  <si>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</si>
  <si>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</si>
  <si>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</si>
  <si>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</si>
  <si>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</si>
  <si>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</si>
  <si>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</si>
  <si>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</si>
  <si>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</si>
  <si>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</si>
  <si>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</si>
  <si>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</si>
  <si>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</si>
  <si>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</si>
  <si>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</si>
  <si>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</si>
  <si>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</si>
  <si>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</si>
  <si>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</si>
  <si>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</si>
  <si>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</si>
  <si>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</si>
  <si>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</si>
  <si>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</si>
  <si>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</si>
  <si>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</si>
  <si>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</si>
  <si>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</si>
  <si>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</si>
  <si>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</si>
  <si>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</si>
  <si>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</si>
  <si>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</si>
  <si>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</si>
  <si>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</si>
  <si>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CGT / KEK</t>
  </si>
  <si>
    <t>MG1</t>
  </si>
  <si>
    <t>MONTCHO ET TETE</t>
  </si>
  <si>
    <t>DOSSA ET TAGBA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</si>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</sst>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22" fillId="0" borderId="26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1" fontId="8" fillId="0" borderId="10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'17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'!$B$9:$B$32</c:f>
              <c:numCache>
                <c:formatCode>General</c:formatCode>
                <c:ptCount val="24"/>
                <c:pt idx="0">
                  <c:v>96.4</c:v>
                </c:pt>
                <c:pt idx="1">
                  <c:v>113.48</c:v>
                </c:pt>
                <c:pt idx="2">
                  <c:v>97.259999999999991</c:v>
                </c:pt>
                <c:pt idx="3">
                  <c:v>94.25</c:v>
                </c:pt>
                <c:pt idx="4">
                  <c:v>79.42</c:v>
                </c:pt>
                <c:pt idx="5">
                  <c:v>93.02000000000001</c:v>
                </c:pt>
                <c:pt idx="6">
                  <c:v>87.32</c:v>
                </c:pt>
                <c:pt idx="7">
                  <c:v>100.32</c:v>
                </c:pt>
                <c:pt idx="8">
                  <c:v>109.41</c:v>
                </c:pt>
                <c:pt idx="9">
                  <c:v>117.41</c:v>
                </c:pt>
                <c:pt idx="10">
                  <c:v>136.72</c:v>
                </c:pt>
                <c:pt idx="11">
                  <c:v>153.38999999999999</c:v>
                </c:pt>
                <c:pt idx="12">
                  <c:v>148.76999999999998</c:v>
                </c:pt>
                <c:pt idx="13">
                  <c:v>149.85000000000002</c:v>
                </c:pt>
                <c:pt idx="14">
                  <c:v>153.25</c:v>
                </c:pt>
                <c:pt idx="15">
                  <c:v>154.73000000000002</c:v>
                </c:pt>
                <c:pt idx="16">
                  <c:v>149.24</c:v>
                </c:pt>
                <c:pt idx="17">
                  <c:v>123.34</c:v>
                </c:pt>
                <c:pt idx="18">
                  <c:v>149.54</c:v>
                </c:pt>
                <c:pt idx="19">
                  <c:v>147.48000000000002</c:v>
                </c:pt>
                <c:pt idx="20">
                  <c:v>141.98000000000002</c:v>
                </c:pt>
                <c:pt idx="21">
                  <c:v>141.04</c:v>
                </c:pt>
                <c:pt idx="22">
                  <c:v>138.45999999999998</c:v>
                </c:pt>
                <c:pt idx="23">
                  <c:v>132.49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'17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'!$C$9:$C$32</c:f>
              <c:numCache>
                <c:formatCode>General</c:formatCode>
                <c:ptCount val="24"/>
                <c:pt idx="0">
                  <c:v>20.524052885380829</c:v>
                </c:pt>
                <c:pt idx="1">
                  <c:v>16.863919974532376</c:v>
                </c:pt>
                <c:pt idx="2">
                  <c:v>16.066351724890943</c:v>
                </c:pt>
                <c:pt idx="3">
                  <c:v>14.405047700854205</c:v>
                </c:pt>
                <c:pt idx="4">
                  <c:v>13.391574386060784</c:v>
                </c:pt>
                <c:pt idx="5">
                  <c:v>18.445168787519048</c:v>
                </c:pt>
                <c:pt idx="6">
                  <c:v>15.618803992176021</c:v>
                </c:pt>
                <c:pt idx="7">
                  <c:v>18.922416625390142</c:v>
                </c:pt>
                <c:pt idx="8">
                  <c:v>19.360204351061718</c:v>
                </c:pt>
                <c:pt idx="9">
                  <c:v>19.652158389906798</c:v>
                </c:pt>
                <c:pt idx="10">
                  <c:v>18.41866586827253</c:v>
                </c:pt>
                <c:pt idx="11">
                  <c:v>18.779019951114758</c:v>
                </c:pt>
                <c:pt idx="12">
                  <c:v>16.903783029710208</c:v>
                </c:pt>
                <c:pt idx="13">
                  <c:v>17.70046342605497</c:v>
                </c:pt>
                <c:pt idx="14">
                  <c:v>20.119647249300261</c:v>
                </c:pt>
                <c:pt idx="15">
                  <c:v>20.556900042859748</c:v>
                </c:pt>
                <c:pt idx="16">
                  <c:v>24.529958074059145</c:v>
                </c:pt>
                <c:pt idx="17">
                  <c:v>21.973134988992086</c:v>
                </c:pt>
                <c:pt idx="18">
                  <c:v>25.238886118754941</c:v>
                </c:pt>
                <c:pt idx="19">
                  <c:v>25.035117661751233</c:v>
                </c:pt>
                <c:pt idx="20">
                  <c:v>23.033492382352168</c:v>
                </c:pt>
                <c:pt idx="21">
                  <c:v>24.26689095675626</c:v>
                </c:pt>
                <c:pt idx="22">
                  <c:v>22.489234513848995</c:v>
                </c:pt>
                <c:pt idx="23">
                  <c:v>21.837945634381725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'17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'!$D$9:$D$32</c:f>
              <c:numCache>
                <c:formatCode>0.00</c:formatCode>
                <c:ptCount val="24"/>
                <c:pt idx="0">
                  <c:v>71.683641923602693</c:v>
                </c:pt>
                <c:pt idx="1">
                  <c:v>91.706145119024654</c:v>
                </c:pt>
                <c:pt idx="2">
                  <c:v>76.740667212263759</c:v>
                </c:pt>
                <c:pt idx="3">
                  <c:v>75.514049366381286</c:v>
                </c:pt>
                <c:pt idx="4">
                  <c:v>62.822818517017055</c:v>
                </c:pt>
                <c:pt idx="5">
                  <c:v>70.461484665172208</c:v>
                </c:pt>
                <c:pt idx="6">
                  <c:v>67.534370384896818</c:v>
                </c:pt>
                <c:pt idx="7">
                  <c:v>76.852763650762</c:v>
                </c:pt>
                <c:pt idx="8">
                  <c:v>85.252419337255404</c:v>
                </c:pt>
                <c:pt idx="9">
                  <c:v>92.741787969536333</c:v>
                </c:pt>
                <c:pt idx="10">
                  <c:v>113.17636173483521</c:v>
                </c:pt>
                <c:pt idx="11">
                  <c:v>129.01253248543219</c:v>
                </c:pt>
                <c:pt idx="12">
                  <c:v>126.419807948109</c:v>
                </c:pt>
                <c:pt idx="13">
                  <c:v>126.66588791668002</c:v>
                </c:pt>
                <c:pt idx="14">
                  <c:v>127.5515050037443</c:v>
                </c:pt>
                <c:pt idx="15">
                  <c:v>128.55281259662584</c:v>
                </c:pt>
                <c:pt idx="16">
                  <c:v>119.24599307724674</c:v>
                </c:pt>
                <c:pt idx="17">
                  <c:v>96.626047967467144</c:v>
                </c:pt>
                <c:pt idx="18">
                  <c:v>118.93702403408105</c:v>
                </c:pt>
                <c:pt idx="19">
                  <c:v>116.98559344285334</c:v>
                </c:pt>
                <c:pt idx="20">
                  <c:v>113.64429713314775</c:v>
                </c:pt>
                <c:pt idx="21">
                  <c:v>111.60977707160667</c:v>
                </c:pt>
                <c:pt idx="22">
                  <c:v>110.76627396369869</c:v>
                </c:pt>
                <c:pt idx="23">
                  <c:v>105.61444097559378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'17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'!$E$9:$E$32</c:f>
              <c:numCache>
                <c:formatCode>0.00</c:formatCode>
                <c:ptCount val="24"/>
                <c:pt idx="0">
                  <c:v>4.1923051910164659</c:v>
                </c:pt>
                <c:pt idx="1">
                  <c:v>4.9099349064429774</c:v>
                </c:pt>
                <c:pt idx="2">
                  <c:v>4.4529810628452893</c:v>
                </c:pt>
                <c:pt idx="3">
                  <c:v>4.3309029327645092</c:v>
                </c:pt>
                <c:pt idx="4">
                  <c:v>3.2056070969221584</c:v>
                </c:pt>
                <c:pt idx="5">
                  <c:v>4.1133465473087441</c:v>
                </c:pt>
                <c:pt idx="6">
                  <c:v>4.1668256229271563</c:v>
                </c:pt>
                <c:pt idx="7">
                  <c:v>4.5448197238478443</c:v>
                </c:pt>
                <c:pt idx="8">
                  <c:v>4.7973763116828891</c:v>
                </c:pt>
                <c:pt idx="9">
                  <c:v>5.0160536405568976</c:v>
                </c:pt>
                <c:pt idx="10">
                  <c:v>5.1249723968922538</c:v>
                </c:pt>
                <c:pt idx="11">
                  <c:v>5.5984475634530568</c:v>
                </c:pt>
                <c:pt idx="12">
                  <c:v>5.4464090221807808</c:v>
                </c:pt>
                <c:pt idx="13">
                  <c:v>5.4836486572650429</c:v>
                </c:pt>
                <c:pt idx="14">
                  <c:v>5.5788477469554394</c:v>
                </c:pt>
                <c:pt idx="15">
                  <c:v>5.6202873605144319</c:v>
                </c:pt>
                <c:pt idx="16">
                  <c:v>5.4640488486941265</c:v>
                </c:pt>
                <c:pt idx="17">
                  <c:v>4.7408170435407797</c:v>
                </c:pt>
                <c:pt idx="18">
                  <c:v>5.3640898471640028</c:v>
                </c:pt>
                <c:pt idx="19">
                  <c:v>5.4592888953954528</c:v>
                </c:pt>
                <c:pt idx="20">
                  <c:v>5.3022104845001152</c:v>
                </c:pt>
                <c:pt idx="21">
                  <c:v>5.1633319716370707</c:v>
                </c:pt>
                <c:pt idx="22">
                  <c:v>5.2044915224522939</c:v>
                </c:pt>
                <c:pt idx="23">
                  <c:v>5.0376133900244966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'17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'17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'17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'!$AK$9:$AK$32</c:f>
              <c:numCache>
                <c:formatCode>0.00</c:formatCode>
                <c:ptCount val="24"/>
                <c:pt idx="0">
                  <c:v>20.524052885380829</c:v>
                </c:pt>
                <c:pt idx="1">
                  <c:v>16.863919974532376</c:v>
                </c:pt>
                <c:pt idx="2">
                  <c:v>16.066351724890943</c:v>
                </c:pt>
                <c:pt idx="3">
                  <c:v>14.405047700854205</c:v>
                </c:pt>
                <c:pt idx="4">
                  <c:v>13.391574386060784</c:v>
                </c:pt>
                <c:pt idx="5">
                  <c:v>18.445168787519048</c:v>
                </c:pt>
                <c:pt idx="6">
                  <c:v>15.618803992176021</c:v>
                </c:pt>
                <c:pt idx="7">
                  <c:v>18.922416625390142</c:v>
                </c:pt>
                <c:pt idx="8">
                  <c:v>19.360204351061718</c:v>
                </c:pt>
                <c:pt idx="9">
                  <c:v>19.652158389906798</c:v>
                </c:pt>
                <c:pt idx="10">
                  <c:v>18.41866586827253</c:v>
                </c:pt>
                <c:pt idx="11">
                  <c:v>18.779019951114758</c:v>
                </c:pt>
                <c:pt idx="12">
                  <c:v>16.903783029710208</c:v>
                </c:pt>
                <c:pt idx="13">
                  <c:v>17.70046342605497</c:v>
                </c:pt>
                <c:pt idx="14">
                  <c:v>20.119647249300261</c:v>
                </c:pt>
                <c:pt idx="15">
                  <c:v>20.556900042859748</c:v>
                </c:pt>
                <c:pt idx="16">
                  <c:v>24.529958074059145</c:v>
                </c:pt>
                <c:pt idx="17">
                  <c:v>21.973134988992086</c:v>
                </c:pt>
                <c:pt idx="18">
                  <c:v>25.238886118754941</c:v>
                </c:pt>
                <c:pt idx="19">
                  <c:v>25.035117661751233</c:v>
                </c:pt>
                <c:pt idx="20">
                  <c:v>23.033492382352168</c:v>
                </c:pt>
                <c:pt idx="21">
                  <c:v>24.26689095675626</c:v>
                </c:pt>
                <c:pt idx="22">
                  <c:v>22.489234513848995</c:v>
                </c:pt>
                <c:pt idx="23">
                  <c:v>21.837945634381725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'17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'!$AM$9:$AM$32</c:f>
              <c:numCache>
                <c:formatCode>0.00</c:formatCode>
                <c:ptCount val="24"/>
                <c:pt idx="0">
                  <c:v>121.4736419236027</c:v>
                </c:pt>
                <c:pt idx="1">
                  <c:v>150.04614511902466</c:v>
                </c:pt>
                <c:pt idx="2">
                  <c:v>134.98066721226377</c:v>
                </c:pt>
                <c:pt idx="3">
                  <c:v>132.40404936638129</c:v>
                </c:pt>
                <c:pt idx="4">
                  <c:v>94.352818517017056</c:v>
                </c:pt>
                <c:pt idx="5">
                  <c:v>120.81148466517222</c:v>
                </c:pt>
                <c:pt idx="6">
                  <c:v>125.49437038489683</c:v>
                </c:pt>
                <c:pt idx="7">
                  <c:v>135.31276365076201</c:v>
                </c:pt>
                <c:pt idx="8">
                  <c:v>143.6424193372554</c:v>
                </c:pt>
                <c:pt idx="9">
                  <c:v>150.94178796953634</c:v>
                </c:pt>
                <c:pt idx="10">
                  <c:v>155.95636173483521</c:v>
                </c:pt>
                <c:pt idx="11">
                  <c:v>172.0325324854322</c:v>
                </c:pt>
                <c:pt idx="12">
                  <c:v>168.629807948109</c:v>
                </c:pt>
                <c:pt idx="13">
                  <c:v>169.12588791668003</c:v>
                </c:pt>
                <c:pt idx="14">
                  <c:v>170.0115050037443</c:v>
                </c:pt>
                <c:pt idx="15">
                  <c:v>171.01281259662585</c:v>
                </c:pt>
                <c:pt idx="16">
                  <c:v>161.61599307724674</c:v>
                </c:pt>
                <c:pt idx="17">
                  <c:v>139.06604796746714</c:v>
                </c:pt>
                <c:pt idx="18">
                  <c:v>157.43702403408105</c:v>
                </c:pt>
                <c:pt idx="19">
                  <c:v>160.94559344285335</c:v>
                </c:pt>
                <c:pt idx="20">
                  <c:v>157.49429713314774</c:v>
                </c:pt>
                <c:pt idx="21">
                  <c:v>151.43977707160667</c:v>
                </c:pt>
                <c:pt idx="22">
                  <c:v>154.64627396369869</c:v>
                </c:pt>
                <c:pt idx="23">
                  <c:v>149.50444097559378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'17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'!$F$9:$F$32</c:f>
              <c:numCache>
                <c:formatCode>General</c:formatCode>
                <c:ptCount val="24"/>
                <c:pt idx="0">
                  <c:v>184.1</c:v>
                </c:pt>
                <c:pt idx="1">
                  <c:v>175.04</c:v>
                </c:pt>
                <c:pt idx="2">
                  <c:v>171.13</c:v>
                </c:pt>
                <c:pt idx="3">
                  <c:v>171.53</c:v>
                </c:pt>
                <c:pt idx="4">
                  <c:v>158.15</c:v>
                </c:pt>
                <c:pt idx="5">
                  <c:v>160.54</c:v>
                </c:pt>
                <c:pt idx="6">
                  <c:v>164.86</c:v>
                </c:pt>
                <c:pt idx="7">
                  <c:v>185.51</c:v>
                </c:pt>
                <c:pt idx="8">
                  <c:v>195.02</c:v>
                </c:pt>
                <c:pt idx="9">
                  <c:v>183.34</c:v>
                </c:pt>
                <c:pt idx="10">
                  <c:v>184.05</c:v>
                </c:pt>
                <c:pt idx="11">
                  <c:v>201.14</c:v>
                </c:pt>
                <c:pt idx="12">
                  <c:v>164.77</c:v>
                </c:pt>
                <c:pt idx="13">
                  <c:v>187.53</c:v>
                </c:pt>
                <c:pt idx="14">
                  <c:v>214.15</c:v>
                </c:pt>
                <c:pt idx="15">
                  <c:v>214.21</c:v>
                </c:pt>
                <c:pt idx="16">
                  <c:v>221.57</c:v>
                </c:pt>
                <c:pt idx="17">
                  <c:v>220.78</c:v>
                </c:pt>
                <c:pt idx="18">
                  <c:v>249.95</c:v>
                </c:pt>
                <c:pt idx="19">
                  <c:v>251.42</c:v>
                </c:pt>
                <c:pt idx="20">
                  <c:v>246.7</c:v>
                </c:pt>
                <c:pt idx="21">
                  <c:v>252.69</c:v>
                </c:pt>
                <c:pt idx="22">
                  <c:v>238.63</c:v>
                </c:pt>
                <c:pt idx="23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'17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'!$G$9:$G$32</c:f>
              <c:numCache>
                <c:formatCode>0.00</c:formatCode>
                <c:ptCount val="24"/>
                <c:pt idx="0">
                  <c:v>100.14402580710616</c:v>
                </c:pt>
                <c:pt idx="1">
                  <c:v>91.123238203570423</c:v>
                </c:pt>
                <c:pt idx="2">
                  <c:v>95.502387468460739</c:v>
                </c:pt>
                <c:pt idx="3">
                  <c:v>96.77237560840679</c:v>
                </c:pt>
                <c:pt idx="4">
                  <c:v>91.219754706178819</c:v>
                </c:pt>
                <c:pt idx="5">
                  <c:v>81.07306720665872</c:v>
                </c:pt>
                <c:pt idx="6">
                  <c:v>88.472960002207472</c:v>
                </c:pt>
                <c:pt idx="7">
                  <c:v>108.10376490758335</c:v>
                </c:pt>
                <c:pt idx="8">
                  <c:v>107.81227035532143</c:v>
                </c:pt>
                <c:pt idx="9">
                  <c:v>108.69452191035744</c:v>
                </c:pt>
                <c:pt idx="10">
                  <c:v>112.04094457164683</c:v>
                </c:pt>
                <c:pt idx="11">
                  <c:v>129.1317724991105</c:v>
                </c:pt>
                <c:pt idx="12">
                  <c:v>97.342597960365808</c:v>
                </c:pt>
                <c:pt idx="13">
                  <c:v>101.48396661880233</c:v>
                </c:pt>
                <c:pt idx="14">
                  <c:v>136.08986055479824</c:v>
                </c:pt>
                <c:pt idx="15">
                  <c:v>133.00966305658659</c:v>
                </c:pt>
                <c:pt idx="16">
                  <c:v>119.66229317943819</c:v>
                </c:pt>
                <c:pt idx="17">
                  <c:v>119.44384339675177</c:v>
                </c:pt>
                <c:pt idx="18">
                  <c:v>144.62435498095135</c:v>
                </c:pt>
                <c:pt idx="19">
                  <c:v>144.4999982845311</c:v>
                </c:pt>
                <c:pt idx="20">
                  <c:v>141.87700943116505</c:v>
                </c:pt>
                <c:pt idx="21">
                  <c:v>146.72075615355175</c:v>
                </c:pt>
                <c:pt idx="22">
                  <c:v>134.57714067467128</c:v>
                </c:pt>
                <c:pt idx="23">
                  <c:v>124.76876183343401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'17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'!$H$9:$H$32</c:f>
              <c:numCache>
                <c:formatCode>0.00</c:formatCode>
                <c:ptCount val="24"/>
                <c:pt idx="0">
                  <c:v>73.073712259551016</c:v>
                </c:pt>
                <c:pt idx="1">
                  <c:v>73.329357506431933</c:v>
                </c:pt>
                <c:pt idx="2">
                  <c:v>65.241212238966668</c:v>
                </c:pt>
                <c:pt idx="3">
                  <c:v>64.338926713922078</c:v>
                </c:pt>
                <c:pt idx="4">
                  <c:v>56.978148108362078</c:v>
                </c:pt>
                <c:pt idx="5">
                  <c:v>69.373487980502361</c:v>
                </c:pt>
                <c:pt idx="6">
                  <c:v>65.975181767795476</c:v>
                </c:pt>
                <c:pt idx="7">
                  <c:v>66.127281312659264</c:v>
                </c:pt>
                <c:pt idx="8">
                  <c:v>75.160084928400266</c:v>
                </c:pt>
                <c:pt idx="9">
                  <c:v>62.436342864154611</c:v>
                </c:pt>
                <c:pt idx="10">
                  <c:v>59.316967089477934</c:v>
                </c:pt>
                <c:pt idx="11">
                  <c:v>59.360596776119614</c:v>
                </c:pt>
                <c:pt idx="12">
                  <c:v>55.726676012021258</c:v>
                </c:pt>
                <c:pt idx="13">
                  <c:v>73.914793610613174</c:v>
                </c:pt>
                <c:pt idx="14">
                  <c:v>64.687505576848707</c:v>
                </c:pt>
                <c:pt idx="15">
                  <c:v>67.71750831741798</c:v>
                </c:pt>
                <c:pt idx="16">
                  <c:v>89.036647913410988</c:v>
                </c:pt>
                <c:pt idx="17">
                  <c:v>89.005428353227657</c:v>
                </c:pt>
                <c:pt idx="18">
                  <c:v>91.841676446820586</c:v>
                </c:pt>
                <c:pt idx="19">
                  <c:v>93.436413125319433</c:v>
                </c:pt>
                <c:pt idx="20">
                  <c:v>91.579930420491323</c:v>
                </c:pt>
                <c:pt idx="21">
                  <c:v>92.447277061092478</c:v>
                </c:pt>
                <c:pt idx="22">
                  <c:v>91.096684808891808</c:v>
                </c:pt>
                <c:pt idx="23">
                  <c:v>88.709760575729575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'17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'!$I$9:$I$32</c:f>
              <c:numCache>
                <c:formatCode>0.00</c:formatCode>
                <c:ptCount val="24"/>
                <c:pt idx="0">
                  <c:v>10.88226193334283</c:v>
                </c:pt>
                <c:pt idx="1">
                  <c:v>10.58740428999762</c:v>
                </c:pt>
                <c:pt idx="2">
                  <c:v>10.386400292572615</c:v>
                </c:pt>
                <c:pt idx="3">
                  <c:v>10.418697677671117</c:v>
                </c:pt>
                <c:pt idx="4">
                  <c:v>9.9520971854591505</c:v>
                </c:pt>
                <c:pt idx="5">
                  <c:v>10.093444812838937</c:v>
                </c:pt>
                <c:pt idx="6">
                  <c:v>10.411858229997092</c:v>
                </c:pt>
                <c:pt idx="7">
                  <c:v>11.2789537797574</c:v>
                </c:pt>
                <c:pt idx="8">
                  <c:v>12.047644716278297</c:v>
                </c:pt>
                <c:pt idx="9">
                  <c:v>12.209135225487968</c:v>
                </c:pt>
                <c:pt idx="10">
                  <c:v>12.69208833887525</c:v>
                </c:pt>
                <c:pt idx="11">
                  <c:v>12.647630724769909</c:v>
                </c:pt>
                <c:pt idx="12">
                  <c:v>11.700726027612928</c:v>
                </c:pt>
                <c:pt idx="13">
                  <c:v>12.131239770584513</c:v>
                </c:pt>
                <c:pt idx="14">
                  <c:v>13.372633868353047</c:v>
                </c:pt>
                <c:pt idx="15">
                  <c:v>13.482828625995422</c:v>
                </c:pt>
                <c:pt idx="16">
                  <c:v>12.871058907150838</c:v>
                </c:pt>
                <c:pt idx="17">
                  <c:v>12.330728250020583</c:v>
                </c:pt>
                <c:pt idx="18">
                  <c:v>13.483968572228106</c:v>
                </c:pt>
                <c:pt idx="19">
                  <c:v>13.483588590149465</c:v>
                </c:pt>
                <c:pt idx="20">
                  <c:v>13.243060148343615</c:v>
                </c:pt>
                <c:pt idx="21">
                  <c:v>13.521966785355813</c:v>
                </c:pt>
                <c:pt idx="22">
                  <c:v>12.956174516436944</c:v>
                </c:pt>
                <c:pt idx="23">
                  <c:v>12.521477590836424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'17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'!$AD$9:$AD$32</c:f>
              <c:numCache>
                <c:formatCode>0.00</c:formatCode>
                <c:ptCount val="24"/>
                <c:pt idx="0">
                  <c:v>90.42</c:v>
                </c:pt>
                <c:pt idx="1">
                  <c:v>91.72</c:v>
                </c:pt>
                <c:pt idx="2">
                  <c:v>90.34</c:v>
                </c:pt>
                <c:pt idx="3">
                  <c:v>90.79</c:v>
                </c:pt>
                <c:pt idx="4">
                  <c:v>91.89</c:v>
                </c:pt>
                <c:pt idx="5">
                  <c:v>92.91</c:v>
                </c:pt>
                <c:pt idx="6">
                  <c:v>96.410000000000011</c:v>
                </c:pt>
                <c:pt idx="7">
                  <c:v>97.57</c:v>
                </c:pt>
                <c:pt idx="8">
                  <c:v>107.47</c:v>
                </c:pt>
                <c:pt idx="9">
                  <c:v>110.3</c:v>
                </c:pt>
                <c:pt idx="10">
                  <c:v>112.25</c:v>
                </c:pt>
                <c:pt idx="11">
                  <c:v>86.82</c:v>
                </c:pt>
                <c:pt idx="12">
                  <c:v>106.98</c:v>
                </c:pt>
                <c:pt idx="13">
                  <c:v>96.78</c:v>
                </c:pt>
                <c:pt idx="14">
                  <c:v>97.460000000000008</c:v>
                </c:pt>
                <c:pt idx="15">
                  <c:v>100.36999999999999</c:v>
                </c:pt>
                <c:pt idx="16">
                  <c:v>92.03</c:v>
                </c:pt>
                <c:pt idx="17">
                  <c:v>91.86</c:v>
                </c:pt>
                <c:pt idx="18">
                  <c:v>93.04</c:v>
                </c:pt>
                <c:pt idx="19">
                  <c:v>91.56</c:v>
                </c:pt>
                <c:pt idx="20">
                  <c:v>89.95</c:v>
                </c:pt>
                <c:pt idx="21">
                  <c:v>91.3</c:v>
                </c:pt>
                <c:pt idx="22">
                  <c:v>90.47</c:v>
                </c:pt>
                <c:pt idx="23">
                  <c:v>91.66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'17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'17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AVR 23 '!$AJ$9:$AJ$32</c:f>
              <c:numCache>
                <c:formatCode>0.00</c:formatCode>
                <c:ptCount val="24"/>
                <c:pt idx="0">
                  <c:v>190.56402580710616</c:v>
                </c:pt>
                <c:pt idx="1">
                  <c:v>182.84323820357042</c:v>
                </c:pt>
                <c:pt idx="2">
                  <c:v>185.84238746846074</c:v>
                </c:pt>
                <c:pt idx="3">
                  <c:v>187.5623756084068</c:v>
                </c:pt>
                <c:pt idx="4">
                  <c:v>183.10975470617882</c:v>
                </c:pt>
                <c:pt idx="5">
                  <c:v>173.98306720665872</c:v>
                </c:pt>
                <c:pt idx="6">
                  <c:v>184.88296000220748</c:v>
                </c:pt>
                <c:pt idx="7">
                  <c:v>205.67376490758335</c:v>
                </c:pt>
                <c:pt idx="8">
                  <c:v>215.28227035532143</c:v>
                </c:pt>
                <c:pt idx="9">
                  <c:v>218.99452191035743</c:v>
                </c:pt>
                <c:pt idx="10">
                  <c:v>224.29094457164683</c:v>
                </c:pt>
                <c:pt idx="11">
                  <c:v>215.95177249911049</c:v>
                </c:pt>
                <c:pt idx="12">
                  <c:v>204.32259796036581</c:v>
                </c:pt>
                <c:pt idx="13">
                  <c:v>198.26396661880233</c:v>
                </c:pt>
                <c:pt idx="14">
                  <c:v>233.54986055479824</c:v>
                </c:pt>
                <c:pt idx="15">
                  <c:v>233.37966305658657</c:v>
                </c:pt>
                <c:pt idx="16">
                  <c:v>211.6922931794382</c:v>
                </c:pt>
                <c:pt idx="17">
                  <c:v>211.30384339675177</c:v>
                </c:pt>
                <c:pt idx="18">
                  <c:v>237.66435498095134</c:v>
                </c:pt>
                <c:pt idx="19">
                  <c:v>236.0599982845311</c:v>
                </c:pt>
                <c:pt idx="20">
                  <c:v>231.82700943116504</c:v>
                </c:pt>
                <c:pt idx="21">
                  <c:v>238.02075615355173</c:v>
                </c:pt>
                <c:pt idx="22">
                  <c:v>225.04714067467128</c:v>
                </c:pt>
                <c:pt idx="23">
                  <c:v>216.42876183343401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'17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AVR 23 '!$AL$9:$AL$32</c:f>
              <c:numCache>
                <c:formatCode>0.00</c:formatCode>
                <c:ptCount val="24"/>
                <c:pt idx="0">
                  <c:v>73.073712259551016</c:v>
                </c:pt>
                <c:pt idx="1">
                  <c:v>73.329357506431933</c:v>
                </c:pt>
                <c:pt idx="2">
                  <c:v>65.241212238966668</c:v>
                </c:pt>
                <c:pt idx="3">
                  <c:v>64.338926713922078</c:v>
                </c:pt>
                <c:pt idx="4">
                  <c:v>56.978148108362078</c:v>
                </c:pt>
                <c:pt idx="5">
                  <c:v>69.683487980502363</c:v>
                </c:pt>
                <c:pt idx="6">
                  <c:v>66.845181767795481</c:v>
                </c:pt>
                <c:pt idx="7">
                  <c:v>68.007281312659259</c:v>
                </c:pt>
                <c:pt idx="8">
                  <c:v>77.860084928400269</c:v>
                </c:pt>
                <c:pt idx="9">
                  <c:v>78.236342864154608</c:v>
                </c:pt>
                <c:pt idx="10">
                  <c:v>85.166967089477936</c:v>
                </c:pt>
                <c:pt idx="11">
                  <c:v>92.380596776119617</c:v>
                </c:pt>
                <c:pt idx="12">
                  <c:v>80.03667601202126</c:v>
                </c:pt>
                <c:pt idx="13">
                  <c:v>96.994793610613172</c:v>
                </c:pt>
                <c:pt idx="14">
                  <c:v>93.13750557684871</c:v>
                </c:pt>
                <c:pt idx="15">
                  <c:v>96.097508317417976</c:v>
                </c:pt>
                <c:pt idx="16">
                  <c:v>102.29664791341099</c:v>
                </c:pt>
                <c:pt idx="17">
                  <c:v>89.005428353227657</c:v>
                </c:pt>
                <c:pt idx="18">
                  <c:v>91.841676446820586</c:v>
                </c:pt>
                <c:pt idx="19">
                  <c:v>93.436413125319433</c:v>
                </c:pt>
                <c:pt idx="20">
                  <c:v>91.579930420491323</c:v>
                </c:pt>
                <c:pt idx="21">
                  <c:v>92.447277061092478</c:v>
                </c:pt>
                <c:pt idx="22">
                  <c:v>91.096684808891808</c:v>
                </c:pt>
                <c:pt idx="23">
                  <c:v>88.709760575729575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Feuil1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E13" sqref="E1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7" t="s">
        <v>100</v>
      </c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</row>
    <row r="2" spans="1:54" ht="20.25" x14ac:dyDescent="0.25">
      <c r="A2" s="178">
        <v>45033</v>
      </c>
      <c r="B2" s="178"/>
      <c r="C2" s="178"/>
      <c r="D2" s="178"/>
      <c r="E2" s="178"/>
      <c r="F2" s="178"/>
      <c r="G2" s="178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79" t="s">
        <v>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205" t="s">
        <v>88</v>
      </c>
      <c r="AG4" s="206"/>
      <c r="AH4" s="206"/>
      <c r="AI4" s="206"/>
      <c r="AJ4" s="184" t="s">
        <v>101</v>
      </c>
      <c r="AK4" s="185"/>
      <c r="AL4" s="184" t="s">
        <v>102</v>
      </c>
      <c r="AM4" s="185"/>
      <c r="AN4" s="172" t="s">
        <v>68</v>
      </c>
      <c r="AO4" s="173"/>
      <c r="AP4" s="173"/>
      <c r="AQ4" s="173"/>
      <c r="AR4" s="173"/>
      <c r="AS4" s="174"/>
    </row>
    <row r="5" spans="1:54" ht="15.75" customHeight="1" thickBot="1" x14ac:dyDescent="0.3">
      <c r="B5" s="181"/>
      <c r="C5" s="182"/>
      <c r="D5" s="182"/>
      <c r="E5" s="182"/>
      <c r="F5" s="182"/>
      <c r="G5" s="182"/>
      <c r="H5" s="182"/>
      <c r="I5" s="182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207"/>
      <c r="AG5" s="208"/>
      <c r="AH5" s="208"/>
      <c r="AI5" s="208"/>
      <c r="AJ5" s="186"/>
      <c r="AK5" s="187"/>
      <c r="AL5" s="186"/>
      <c r="AM5" s="187"/>
      <c r="AN5" s="175"/>
      <c r="AO5" s="154"/>
      <c r="AP5" s="154"/>
      <c r="AQ5" s="154"/>
      <c r="AR5" s="154"/>
      <c r="AS5" s="176"/>
    </row>
    <row r="6" spans="1:54" ht="18.75" customHeight="1" thickBot="1" x14ac:dyDescent="0.3">
      <c r="B6" s="196" t="s">
        <v>1</v>
      </c>
      <c r="C6" s="197"/>
      <c r="D6" s="197"/>
      <c r="E6" s="197"/>
      <c r="F6" s="197"/>
      <c r="G6" s="197"/>
      <c r="H6" s="197"/>
      <c r="I6" s="198"/>
      <c r="J6" s="196" t="s">
        <v>73</v>
      </c>
      <c r="K6" s="199"/>
      <c r="L6" s="197"/>
      <c r="M6" s="197"/>
      <c r="N6" s="197"/>
      <c r="O6" s="197"/>
      <c r="P6" s="198"/>
      <c r="Q6" s="200"/>
      <c r="R6" s="190" t="s">
        <v>89</v>
      </c>
      <c r="S6" s="191"/>
      <c r="T6" s="191"/>
      <c r="U6" s="191"/>
      <c r="V6" s="191"/>
      <c r="W6" s="191"/>
      <c r="X6" s="191"/>
      <c r="Y6" s="191"/>
      <c r="Z6" s="190" t="s">
        <v>90</v>
      </c>
      <c r="AA6" s="191"/>
      <c r="AB6" s="191"/>
      <c r="AC6" s="191"/>
      <c r="AD6" s="191"/>
      <c r="AE6" s="191"/>
      <c r="AF6" s="192" t="s">
        <v>14</v>
      </c>
      <c r="AG6" s="193"/>
      <c r="AH6" s="201" t="s">
        <v>11</v>
      </c>
      <c r="AI6" s="202"/>
      <c r="AJ6" s="186"/>
      <c r="AK6" s="187"/>
      <c r="AL6" s="186"/>
      <c r="AM6" s="187"/>
      <c r="AN6" s="175"/>
      <c r="AO6" s="154"/>
      <c r="AP6" s="154"/>
      <c r="AQ6" s="154"/>
      <c r="AR6" s="154"/>
      <c r="AS6" s="176"/>
    </row>
    <row r="7" spans="1:54" ht="36.75" customHeight="1" thickBot="1" x14ac:dyDescent="0.3">
      <c r="B7" s="143" t="s">
        <v>12</v>
      </c>
      <c r="C7" s="144"/>
      <c r="D7" s="144"/>
      <c r="E7" s="145"/>
      <c r="F7" s="144" t="s">
        <v>13</v>
      </c>
      <c r="G7" s="144"/>
      <c r="H7" s="144"/>
      <c r="I7" s="146"/>
      <c r="J7" s="141" t="s">
        <v>7</v>
      </c>
      <c r="K7" s="142"/>
      <c r="L7" s="156" t="s">
        <v>8</v>
      </c>
      <c r="M7" s="142"/>
      <c r="N7" s="156" t="s">
        <v>9</v>
      </c>
      <c r="O7" s="142"/>
      <c r="P7" s="156" t="s">
        <v>10</v>
      </c>
      <c r="Q7" s="157"/>
      <c r="R7" s="141" t="s">
        <v>4</v>
      </c>
      <c r="S7" s="155"/>
      <c r="T7" s="155"/>
      <c r="U7" s="155"/>
      <c r="V7" s="155"/>
      <c r="W7" s="155"/>
      <c r="X7" s="156" t="s">
        <v>87</v>
      </c>
      <c r="Y7" s="157"/>
      <c r="Z7" s="141" t="s">
        <v>3</v>
      </c>
      <c r="AA7" s="155"/>
      <c r="AB7" s="155"/>
      <c r="AC7" s="142"/>
      <c r="AD7" s="147" t="s">
        <v>87</v>
      </c>
      <c r="AE7" s="147"/>
      <c r="AF7" s="194"/>
      <c r="AG7" s="195"/>
      <c r="AH7" s="203"/>
      <c r="AI7" s="204"/>
      <c r="AJ7" s="188"/>
      <c r="AK7" s="189"/>
      <c r="AL7" s="188"/>
      <c r="AM7" s="189"/>
      <c r="AN7" s="175"/>
      <c r="AO7" s="154"/>
      <c r="AP7" s="154"/>
      <c r="AQ7" s="154"/>
      <c r="AR7" s="154"/>
      <c r="AS7" s="176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4" t="s">
        <v>76</v>
      </c>
      <c r="S8" s="85" t="s">
        <v>77</v>
      </c>
      <c r="T8" s="85" t="s">
        <v>80</v>
      </c>
      <c r="U8" s="85" t="s">
        <v>81</v>
      </c>
      <c r="V8" s="85" t="s">
        <v>82</v>
      </c>
      <c r="W8" s="85" t="s">
        <v>83</v>
      </c>
      <c r="X8" s="13" t="s">
        <v>40</v>
      </c>
      <c r="Y8" s="14" t="s">
        <v>86</v>
      </c>
      <c r="Z8" s="84" t="s">
        <v>78</v>
      </c>
      <c r="AA8" s="85" t="s">
        <v>79</v>
      </c>
      <c r="AB8" s="85" t="s">
        <v>84</v>
      </c>
      <c r="AC8" s="86" t="s">
        <v>85</v>
      </c>
      <c r="AD8" s="86" t="s">
        <v>42</v>
      </c>
      <c r="AE8" s="87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96.4</v>
      </c>
      <c r="C9" s="51">
        <f t="shared" ref="C9:C32" si="0">AK9-AE9</f>
        <v>20.524052885380829</v>
      </c>
      <c r="D9" s="52">
        <f t="shared" ref="D9:D32" si="1">AM9-Y9</f>
        <v>71.683641923602693</v>
      </c>
      <c r="E9" s="59">
        <f t="shared" ref="E9:E32" si="2">(AG9+AI9)-Q9</f>
        <v>4.1923051910164659</v>
      </c>
      <c r="F9" s="76">
        <v>184.1</v>
      </c>
      <c r="G9" s="52">
        <f t="shared" ref="G9:G32" si="3">AJ9-AD9</f>
        <v>100.14402580710616</v>
      </c>
      <c r="H9" s="52">
        <f t="shared" ref="H9:H32" si="4">AL9-X9</f>
        <v>73.073712259551016</v>
      </c>
      <c r="I9" s="53">
        <f t="shared" ref="I9:I32" si="5">(AH9+AF9)-P9</f>
        <v>10.88226193334283</v>
      </c>
      <c r="J9" s="58">
        <v>0</v>
      </c>
      <c r="K9" s="82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0">
        <f>K9+M9+O9</f>
        <v>0</v>
      </c>
      <c r="R9" s="88">
        <v>0</v>
      </c>
      <c r="S9" s="82">
        <v>0</v>
      </c>
      <c r="T9" s="82">
        <v>0</v>
      </c>
      <c r="U9" s="82">
        <v>49.79</v>
      </c>
      <c r="V9" s="82">
        <v>0</v>
      </c>
      <c r="W9" s="82">
        <v>0</v>
      </c>
      <c r="X9" s="91">
        <f>R9+T9+V9</f>
        <v>0</v>
      </c>
      <c r="Y9" s="92">
        <f>S9+U9+W9</f>
        <v>49.79</v>
      </c>
      <c r="Z9" s="88">
        <v>0</v>
      </c>
      <c r="AA9" s="82">
        <v>0</v>
      </c>
      <c r="AB9" s="82">
        <v>90.42</v>
      </c>
      <c r="AC9" s="82">
        <v>0</v>
      </c>
      <c r="AD9" s="93">
        <f>Z9+AB9</f>
        <v>90.42</v>
      </c>
      <c r="AE9" s="52">
        <f>AA9+AC9</f>
        <v>0</v>
      </c>
      <c r="AF9" s="113">
        <v>0.46749973118279564</v>
      </c>
      <c r="AG9" s="114">
        <v>0.1017657258064516</v>
      </c>
      <c r="AH9" s="54">
        <f t="shared" ref="AH9:AH32" si="6">(F9+P9+X9+AD9)-(AJ9+AL9+AF9)</f>
        <v>10.414762202160034</v>
      </c>
      <c r="AI9" s="63">
        <f t="shared" ref="AI9:AI32" si="7">(B9+Q9+Y9+AE9)-(AM9+AK9+AG9)</f>
        <v>4.0905394652100142</v>
      </c>
      <c r="AJ9" s="64">
        <v>190.56402580710616</v>
      </c>
      <c r="AK9" s="61">
        <v>20.524052885380829</v>
      </c>
      <c r="AL9" s="66">
        <v>73.073712259551016</v>
      </c>
      <c r="AM9" s="61">
        <v>121.4736419236027</v>
      </c>
      <c r="AS9" s="118"/>
      <c r="BA9" s="42"/>
      <c r="BB9" s="42"/>
    </row>
    <row r="10" spans="1:54" ht="15.75" x14ac:dyDescent="0.25">
      <c r="A10" s="25">
        <v>2</v>
      </c>
      <c r="B10" s="69">
        <v>113.48</v>
      </c>
      <c r="C10" s="51">
        <f t="shared" si="0"/>
        <v>16.863919974532376</v>
      </c>
      <c r="D10" s="52">
        <f t="shared" si="1"/>
        <v>91.706145119024654</v>
      </c>
      <c r="E10" s="59">
        <f t="shared" si="2"/>
        <v>4.9099349064429774</v>
      </c>
      <c r="F10" s="68">
        <v>175.04</v>
      </c>
      <c r="G10" s="52">
        <f t="shared" si="3"/>
        <v>91.123238203570423</v>
      </c>
      <c r="H10" s="52">
        <f t="shared" si="4"/>
        <v>73.329357506431933</v>
      </c>
      <c r="I10" s="53">
        <f t="shared" si="5"/>
        <v>10.58740428999762</v>
      </c>
      <c r="J10" s="58">
        <v>0</v>
      </c>
      <c r="K10" s="79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0">
        <f t="shared" ref="Q10:Q32" si="9">K10+M10+O10</f>
        <v>0</v>
      </c>
      <c r="R10" s="88">
        <v>0</v>
      </c>
      <c r="S10" s="82">
        <v>0</v>
      </c>
      <c r="T10" s="82">
        <v>0</v>
      </c>
      <c r="U10" s="82">
        <v>58.34</v>
      </c>
      <c r="V10" s="82">
        <v>0</v>
      </c>
      <c r="W10" s="82">
        <v>0</v>
      </c>
      <c r="X10" s="91">
        <f t="shared" ref="X10:X32" si="10">R10+T10+V10</f>
        <v>0</v>
      </c>
      <c r="Y10" s="92">
        <f t="shared" ref="Y10:Y32" si="11">S10+U10+W10</f>
        <v>58.34</v>
      </c>
      <c r="Z10" s="88">
        <v>0</v>
      </c>
      <c r="AA10" s="82">
        <v>0</v>
      </c>
      <c r="AB10" s="82">
        <v>91.72</v>
      </c>
      <c r="AC10" s="82">
        <v>0</v>
      </c>
      <c r="AD10" s="93">
        <f t="shared" ref="AD10:AD32" si="12">Z10+AB10</f>
        <v>91.72</v>
      </c>
      <c r="AE10" s="52">
        <f t="shared" ref="AE10:AE32" si="13">AA10+AC10</f>
        <v>0</v>
      </c>
      <c r="AF10" s="115">
        <v>0.46749973118279564</v>
      </c>
      <c r="AG10" s="114">
        <v>0.1017657258064516</v>
      </c>
      <c r="AH10" s="54">
        <f t="shared" si="6"/>
        <v>10.119904558814824</v>
      </c>
      <c r="AI10" s="63">
        <f t="shared" si="7"/>
        <v>4.8081691806365257</v>
      </c>
      <c r="AJ10" s="64">
        <v>182.84323820357042</v>
      </c>
      <c r="AK10" s="61">
        <v>16.863919974532376</v>
      </c>
      <c r="AL10" s="66">
        <v>73.329357506431933</v>
      </c>
      <c r="AM10" s="61">
        <v>150.04614511902466</v>
      </c>
      <c r="AS10" s="118"/>
      <c r="BA10" s="42"/>
      <c r="BB10" s="42"/>
    </row>
    <row r="11" spans="1:54" ht="15" customHeight="1" x14ac:dyDescent="0.25">
      <c r="A11" s="25">
        <v>3</v>
      </c>
      <c r="B11" s="69">
        <v>97.259999999999991</v>
      </c>
      <c r="C11" s="51">
        <f t="shared" si="0"/>
        <v>16.066351724890943</v>
      </c>
      <c r="D11" s="52">
        <f t="shared" si="1"/>
        <v>76.740667212263759</v>
      </c>
      <c r="E11" s="59">
        <f t="shared" si="2"/>
        <v>4.4529810628452893</v>
      </c>
      <c r="F11" s="68">
        <v>171.13</v>
      </c>
      <c r="G11" s="52">
        <f t="shared" si="3"/>
        <v>95.502387468460739</v>
      </c>
      <c r="H11" s="52">
        <f t="shared" si="4"/>
        <v>65.241212238966668</v>
      </c>
      <c r="I11" s="53">
        <f t="shared" si="5"/>
        <v>10.386400292572615</v>
      </c>
      <c r="J11" s="58">
        <v>0</v>
      </c>
      <c r="K11" s="79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0">
        <f t="shared" si="9"/>
        <v>0</v>
      </c>
      <c r="R11" s="88">
        <v>0</v>
      </c>
      <c r="S11" s="82">
        <v>0</v>
      </c>
      <c r="T11" s="82">
        <v>0</v>
      </c>
      <c r="U11" s="82">
        <v>58.24</v>
      </c>
      <c r="V11" s="82">
        <v>0</v>
      </c>
      <c r="W11" s="82">
        <v>0</v>
      </c>
      <c r="X11" s="91">
        <f t="shared" si="10"/>
        <v>0</v>
      </c>
      <c r="Y11" s="92">
        <f t="shared" si="11"/>
        <v>58.24</v>
      </c>
      <c r="Z11" s="88">
        <v>0</v>
      </c>
      <c r="AA11" s="82">
        <v>0</v>
      </c>
      <c r="AB11" s="82">
        <v>90.34</v>
      </c>
      <c r="AC11" s="82">
        <v>0</v>
      </c>
      <c r="AD11" s="93">
        <f t="shared" si="12"/>
        <v>90.34</v>
      </c>
      <c r="AE11" s="52">
        <f t="shared" si="13"/>
        <v>0</v>
      </c>
      <c r="AF11" s="115">
        <v>0.46749973118279564</v>
      </c>
      <c r="AG11" s="114">
        <v>0.1017657258064516</v>
      </c>
      <c r="AH11" s="54">
        <f t="shared" si="6"/>
        <v>9.9189005613898189</v>
      </c>
      <c r="AI11" s="63">
        <f t="shared" si="7"/>
        <v>4.3512153370388376</v>
      </c>
      <c r="AJ11" s="64">
        <v>185.84238746846074</v>
      </c>
      <c r="AK11" s="61">
        <v>16.066351724890943</v>
      </c>
      <c r="AL11" s="66">
        <v>65.241212238966668</v>
      </c>
      <c r="AM11" s="61">
        <v>134.98066721226377</v>
      </c>
      <c r="AS11" s="118"/>
      <c r="BA11" s="42"/>
      <c r="BB11" s="42"/>
    </row>
    <row r="12" spans="1:54" ht="15" customHeight="1" x14ac:dyDescent="0.25">
      <c r="A12" s="25">
        <v>4</v>
      </c>
      <c r="B12" s="69">
        <v>94.25</v>
      </c>
      <c r="C12" s="51">
        <f t="shared" si="0"/>
        <v>14.405047700854205</v>
      </c>
      <c r="D12" s="52">
        <f t="shared" si="1"/>
        <v>75.514049366381286</v>
      </c>
      <c r="E12" s="59">
        <f t="shared" si="2"/>
        <v>4.3309029327645092</v>
      </c>
      <c r="F12" s="68">
        <v>171.53</v>
      </c>
      <c r="G12" s="52">
        <f t="shared" si="3"/>
        <v>96.77237560840679</v>
      </c>
      <c r="H12" s="52">
        <f t="shared" si="4"/>
        <v>64.338926713922078</v>
      </c>
      <c r="I12" s="53">
        <f t="shared" si="5"/>
        <v>10.418697677671117</v>
      </c>
      <c r="J12" s="58">
        <v>0</v>
      </c>
      <c r="K12" s="79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0">
        <f t="shared" si="9"/>
        <v>0</v>
      </c>
      <c r="R12" s="88">
        <v>0</v>
      </c>
      <c r="S12" s="82">
        <v>0</v>
      </c>
      <c r="T12" s="82">
        <v>0</v>
      </c>
      <c r="U12" s="82">
        <v>56.89</v>
      </c>
      <c r="V12" s="82">
        <v>0</v>
      </c>
      <c r="W12" s="82">
        <v>0</v>
      </c>
      <c r="X12" s="91">
        <f t="shared" si="10"/>
        <v>0</v>
      </c>
      <c r="Y12" s="92">
        <f t="shared" si="11"/>
        <v>56.89</v>
      </c>
      <c r="Z12" s="88">
        <v>0</v>
      </c>
      <c r="AA12" s="82">
        <v>0</v>
      </c>
      <c r="AB12" s="82">
        <v>90.79</v>
      </c>
      <c r="AC12" s="82">
        <v>0</v>
      </c>
      <c r="AD12" s="93">
        <f t="shared" si="12"/>
        <v>90.79</v>
      </c>
      <c r="AE12" s="52">
        <f t="shared" si="13"/>
        <v>0</v>
      </c>
      <c r="AF12" s="115">
        <v>0.46749973118279564</v>
      </c>
      <c r="AG12" s="114">
        <v>0.1017657258064516</v>
      </c>
      <c r="AH12" s="54">
        <f t="shared" si="6"/>
        <v>9.9511979464883211</v>
      </c>
      <c r="AI12" s="63">
        <f t="shared" si="7"/>
        <v>4.2291372069580575</v>
      </c>
      <c r="AJ12" s="64">
        <v>187.5623756084068</v>
      </c>
      <c r="AK12" s="61">
        <v>14.405047700854205</v>
      </c>
      <c r="AL12" s="66">
        <v>64.338926713922078</v>
      </c>
      <c r="AM12" s="61">
        <v>132.40404936638129</v>
      </c>
      <c r="AS12" s="118"/>
      <c r="BA12" s="42"/>
      <c r="BB12" s="42"/>
    </row>
    <row r="13" spans="1:54" ht="15.75" x14ac:dyDescent="0.25">
      <c r="A13" s="25">
        <v>5</v>
      </c>
      <c r="B13" s="69">
        <v>79.42</v>
      </c>
      <c r="C13" s="51">
        <f t="shared" si="0"/>
        <v>13.391574386060784</v>
      </c>
      <c r="D13" s="52">
        <f t="shared" si="1"/>
        <v>62.822818517017055</v>
      </c>
      <c r="E13" s="59">
        <f t="shared" si="2"/>
        <v>3.2056070969221584</v>
      </c>
      <c r="F13" s="68">
        <v>158.15</v>
      </c>
      <c r="G13" s="52">
        <f t="shared" si="3"/>
        <v>91.219754706178819</v>
      </c>
      <c r="H13" s="52">
        <f t="shared" si="4"/>
        <v>56.978148108362078</v>
      </c>
      <c r="I13" s="53">
        <f t="shared" si="5"/>
        <v>9.9520971854591505</v>
      </c>
      <c r="J13" s="58">
        <v>0</v>
      </c>
      <c r="K13" s="79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0">
        <f t="shared" si="9"/>
        <v>0</v>
      </c>
      <c r="R13" s="88">
        <v>0</v>
      </c>
      <c r="S13" s="82">
        <v>0</v>
      </c>
      <c r="T13" s="82">
        <v>0</v>
      </c>
      <c r="U13" s="82">
        <v>31.53</v>
      </c>
      <c r="V13" s="82">
        <v>0</v>
      </c>
      <c r="W13" s="82">
        <v>0</v>
      </c>
      <c r="X13" s="91">
        <f t="shared" si="10"/>
        <v>0</v>
      </c>
      <c r="Y13" s="92">
        <f t="shared" si="11"/>
        <v>31.53</v>
      </c>
      <c r="Z13" s="88">
        <v>0</v>
      </c>
      <c r="AA13" s="82">
        <v>0</v>
      </c>
      <c r="AB13" s="82">
        <v>91.89</v>
      </c>
      <c r="AC13" s="82">
        <v>0</v>
      </c>
      <c r="AD13" s="93">
        <f t="shared" si="12"/>
        <v>91.89</v>
      </c>
      <c r="AE13" s="52">
        <f t="shared" si="13"/>
        <v>0</v>
      </c>
      <c r="AF13" s="115">
        <v>0.46749973118279597</v>
      </c>
      <c r="AG13" s="114">
        <v>0.101765725806452</v>
      </c>
      <c r="AH13" s="54">
        <f t="shared" si="6"/>
        <v>9.4845974542763543</v>
      </c>
      <c r="AI13" s="63">
        <f t="shared" si="7"/>
        <v>3.1038413711157062</v>
      </c>
      <c r="AJ13" s="64">
        <v>183.10975470617882</v>
      </c>
      <c r="AK13" s="61">
        <v>13.391574386060784</v>
      </c>
      <c r="AL13" s="66">
        <v>56.978148108362078</v>
      </c>
      <c r="AM13" s="61">
        <v>94.352818517017056</v>
      </c>
      <c r="AS13" s="118"/>
      <c r="BA13" s="42"/>
      <c r="BB13" s="42"/>
    </row>
    <row r="14" spans="1:54" ht="15.75" customHeight="1" x14ac:dyDescent="0.25">
      <c r="A14" s="25">
        <v>6</v>
      </c>
      <c r="B14" s="69">
        <v>93.02000000000001</v>
      </c>
      <c r="C14" s="51">
        <f t="shared" si="0"/>
        <v>18.445168787519048</v>
      </c>
      <c r="D14" s="52">
        <f t="shared" si="1"/>
        <v>70.461484665172208</v>
      </c>
      <c r="E14" s="59">
        <f t="shared" si="2"/>
        <v>4.1133465473087441</v>
      </c>
      <c r="F14" s="68">
        <v>160.54</v>
      </c>
      <c r="G14" s="52">
        <f t="shared" si="3"/>
        <v>81.07306720665872</v>
      </c>
      <c r="H14" s="52">
        <f t="shared" si="4"/>
        <v>69.373487980502361</v>
      </c>
      <c r="I14" s="53">
        <f t="shared" si="5"/>
        <v>10.093444812838937</v>
      </c>
      <c r="J14" s="58">
        <v>0</v>
      </c>
      <c r="K14" s="79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0">
        <f t="shared" si="9"/>
        <v>0</v>
      </c>
      <c r="R14" s="88">
        <v>0.31</v>
      </c>
      <c r="S14" s="82">
        <v>0</v>
      </c>
      <c r="T14" s="82">
        <v>0</v>
      </c>
      <c r="U14" s="82">
        <v>50.35</v>
      </c>
      <c r="V14" s="82">
        <v>0</v>
      </c>
      <c r="W14" s="82">
        <v>0</v>
      </c>
      <c r="X14" s="91">
        <f t="shared" si="10"/>
        <v>0.31</v>
      </c>
      <c r="Y14" s="92">
        <f t="shared" si="11"/>
        <v>50.35</v>
      </c>
      <c r="Z14" s="88">
        <v>0.5</v>
      </c>
      <c r="AA14" s="82">
        <v>0</v>
      </c>
      <c r="AB14" s="82">
        <v>92.41</v>
      </c>
      <c r="AC14" s="82">
        <v>0</v>
      </c>
      <c r="AD14" s="93">
        <f t="shared" si="12"/>
        <v>92.91</v>
      </c>
      <c r="AE14" s="52">
        <f t="shared" si="13"/>
        <v>0</v>
      </c>
      <c r="AF14" s="115">
        <v>0.46749973118279597</v>
      </c>
      <c r="AG14" s="114">
        <v>0.101765725806452</v>
      </c>
      <c r="AH14" s="54">
        <f t="shared" si="6"/>
        <v>9.6259450816561412</v>
      </c>
      <c r="AI14" s="63">
        <f t="shared" si="7"/>
        <v>4.0115808215022923</v>
      </c>
      <c r="AJ14" s="64">
        <v>173.98306720665872</v>
      </c>
      <c r="AK14" s="61">
        <v>18.445168787519048</v>
      </c>
      <c r="AL14" s="66">
        <v>69.683487980502363</v>
      </c>
      <c r="AM14" s="61">
        <v>120.81148466517222</v>
      </c>
      <c r="AS14" s="118"/>
      <c r="BA14" s="42"/>
      <c r="BB14" s="42"/>
    </row>
    <row r="15" spans="1:54" ht="15.75" x14ac:dyDescent="0.25">
      <c r="A15" s="25">
        <v>7</v>
      </c>
      <c r="B15" s="69">
        <v>87.32</v>
      </c>
      <c r="C15" s="51">
        <f t="shared" si="0"/>
        <v>15.618803992176021</v>
      </c>
      <c r="D15" s="52">
        <f t="shared" si="1"/>
        <v>67.534370384896818</v>
      </c>
      <c r="E15" s="59">
        <f t="shared" si="2"/>
        <v>4.1668256229271563</v>
      </c>
      <c r="F15" s="68">
        <v>164.86</v>
      </c>
      <c r="G15" s="52">
        <f t="shared" si="3"/>
        <v>88.472960002207472</v>
      </c>
      <c r="H15" s="52">
        <f t="shared" si="4"/>
        <v>65.975181767795476</v>
      </c>
      <c r="I15" s="53">
        <f t="shared" si="5"/>
        <v>10.411858229997092</v>
      </c>
      <c r="J15" s="58">
        <v>0</v>
      </c>
      <c r="K15" s="79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0">
        <f t="shared" si="9"/>
        <v>0</v>
      </c>
      <c r="R15" s="88">
        <v>0.87000000000000011</v>
      </c>
      <c r="S15" s="82">
        <v>0</v>
      </c>
      <c r="T15" s="82">
        <v>0</v>
      </c>
      <c r="U15" s="82">
        <v>57.96</v>
      </c>
      <c r="V15" s="82">
        <v>0</v>
      </c>
      <c r="W15" s="82">
        <v>0</v>
      </c>
      <c r="X15" s="91">
        <f t="shared" si="10"/>
        <v>0.87000000000000011</v>
      </c>
      <c r="Y15" s="92">
        <f t="shared" si="11"/>
        <v>57.96</v>
      </c>
      <c r="Z15" s="88">
        <v>4.9000000000000004</v>
      </c>
      <c r="AA15" s="82">
        <v>0</v>
      </c>
      <c r="AB15" s="82">
        <v>91.51</v>
      </c>
      <c r="AC15" s="82">
        <v>0</v>
      </c>
      <c r="AD15" s="93">
        <f t="shared" si="12"/>
        <v>96.410000000000011</v>
      </c>
      <c r="AE15" s="52">
        <f t="shared" si="13"/>
        <v>0</v>
      </c>
      <c r="AF15" s="115">
        <v>0.46749973118279597</v>
      </c>
      <c r="AG15" s="114">
        <v>0.101765725806452</v>
      </c>
      <c r="AH15" s="54">
        <f t="shared" si="6"/>
        <v>9.9443584988142959</v>
      </c>
      <c r="AI15" s="63">
        <f t="shared" si="7"/>
        <v>4.0650598971207046</v>
      </c>
      <c r="AJ15" s="64">
        <v>184.88296000220748</v>
      </c>
      <c r="AK15" s="61">
        <v>15.618803992176021</v>
      </c>
      <c r="AL15" s="66">
        <v>66.845181767795481</v>
      </c>
      <c r="AM15" s="61">
        <v>125.49437038489683</v>
      </c>
      <c r="AS15" s="118"/>
      <c r="BA15" s="42"/>
      <c r="BB15" s="42"/>
    </row>
    <row r="16" spans="1:54" ht="15.75" x14ac:dyDescent="0.25">
      <c r="A16" s="25">
        <v>8</v>
      </c>
      <c r="B16" s="69">
        <v>100.32</v>
      </c>
      <c r="C16" s="51">
        <f t="shared" si="0"/>
        <v>18.922416625390142</v>
      </c>
      <c r="D16" s="52">
        <f t="shared" si="1"/>
        <v>76.852763650762</v>
      </c>
      <c r="E16" s="59">
        <f t="shared" si="2"/>
        <v>4.5448197238478443</v>
      </c>
      <c r="F16" s="68">
        <v>185.51</v>
      </c>
      <c r="G16" s="52">
        <f t="shared" si="3"/>
        <v>108.10376490758335</v>
      </c>
      <c r="H16" s="52">
        <f t="shared" si="4"/>
        <v>66.127281312659264</v>
      </c>
      <c r="I16" s="53">
        <f t="shared" si="5"/>
        <v>11.2789537797574</v>
      </c>
      <c r="J16" s="58">
        <v>0</v>
      </c>
      <c r="K16" s="79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0">
        <f t="shared" si="9"/>
        <v>0</v>
      </c>
      <c r="R16" s="88">
        <v>1.88</v>
      </c>
      <c r="S16" s="82">
        <v>0</v>
      </c>
      <c r="T16" s="82">
        <v>0</v>
      </c>
      <c r="U16" s="82">
        <v>58.46</v>
      </c>
      <c r="V16" s="82">
        <v>0</v>
      </c>
      <c r="W16" s="82">
        <v>0</v>
      </c>
      <c r="X16" s="91">
        <f t="shared" si="10"/>
        <v>1.88</v>
      </c>
      <c r="Y16" s="92">
        <f t="shared" si="11"/>
        <v>58.46</v>
      </c>
      <c r="Z16" s="88">
        <v>5.8</v>
      </c>
      <c r="AA16" s="82">
        <v>0</v>
      </c>
      <c r="AB16" s="82">
        <v>91.77</v>
      </c>
      <c r="AC16" s="82">
        <v>0</v>
      </c>
      <c r="AD16" s="93">
        <f t="shared" si="12"/>
        <v>97.57</v>
      </c>
      <c r="AE16" s="52">
        <f t="shared" si="13"/>
        <v>0</v>
      </c>
      <c r="AF16" s="115">
        <v>0.46749973118279597</v>
      </c>
      <c r="AG16" s="114">
        <v>0.101765725806452</v>
      </c>
      <c r="AH16" s="54">
        <f t="shared" si="6"/>
        <v>10.811454048574603</v>
      </c>
      <c r="AI16" s="63">
        <f t="shared" si="7"/>
        <v>4.4430539980413926</v>
      </c>
      <c r="AJ16" s="64">
        <v>205.67376490758335</v>
      </c>
      <c r="AK16" s="61">
        <v>18.922416625390142</v>
      </c>
      <c r="AL16" s="66">
        <v>68.007281312659259</v>
      </c>
      <c r="AM16" s="61">
        <v>135.31276365076201</v>
      </c>
      <c r="AS16" s="118"/>
      <c r="BA16" s="42"/>
      <c r="BB16" s="42"/>
    </row>
    <row r="17" spans="1:54" ht="15.75" x14ac:dyDescent="0.25">
      <c r="A17" s="25">
        <v>9</v>
      </c>
      <c r="B17" s="69">
        <v>109.41</v>
      </c>
      <c r="C17" s="51">
        <f t="shared" si="0"/>
        <v>19.360204351061718</v>
      </c>
      <c r="D17" s="52">
        <f t="shared" si="1"/>
        <v>85.252419337255404</v>
      </c>
      <c r="E17" s="59">
        <f t="shared" si="2"/>
        <v>4.7973763116828891</v>
      </c>
      <c r="F17" s="68">
        <v>195.02</v>
      </c>
      <c r="G17" s="52">
        <f t="shared" si="3"/>
        <v>107.81227035532143</v>
      </c>
      <c r="H17" s="52">
        <f t="shared" si="4"/>
        <v>75.160084928400266</v>
      </c>
      <c r="I17" s="53">
        <f t="shared" si="5"/>
        <v>12.047644716278297</v>
      </c>
      <c r="J17" s="58">
        <v>0</v>
      </c>
      <c r="K17" s="79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0">
        <f t="shared" si="9"/>
        <v>0</v>
      </c>
      <c r="R17" s="88">
        <v>2.7</v>
      </c>
      <c r="S17" s="82">
        <v>0</v>
      </c>
      <c r="T17" s="82">
        <v>0</v>
      </c>
      <c r="U17" s="82">
        <v>58.39</v>
      </c>
      <c r="V17" s="82">
        <v>0</v>
      </c>
      <c r="W17" s="82">
        <v>0</v>
      </c>
      <c r="X17" s="91">
        <f t="shared" si="10"/>
        <v>2.7</v>
      </c>
      <c r="Y17" s="92">
        <f t="shared" si="11"/>
        <v>58.39</v>
      </c>
      <c r="Z17" s="88">
        <v>16.8</v>
      </c>
      <c r="AA17" s="82">
        <v>0</v>
      </c>
      <c r="AB17" s="82">
        <v>90.67</v>
      </c>
      <c r="AC17" s="82">
        <v>0</v>
      </c>
      <c r="AD17" s="93">
        <f t="shared" si="12"/>
        <v>107.47</v>
      </c>
      <c r="AE17" s="52">
        <f t="shared" si="13"/>
        <v>0</v>
      </c>
      <c r="AF17" s="115">
        <v>0.46749973118279597</v>
      </c>
      <c r="AG17" s="114">
        <v>0.101765725806452</v>
      </c>
      <c r="AH17" s="54">
        <f t="shared" si="6"/>
        <v>11.580144985095501</v>
      </c>
      <c r="AI17" s="63">
        <f t="shared" si="7"/>
        <v>4.6956105858764374</v>
      </c>
      <c r="AJ17" s="64">
        <v>215.28227035532143</v>
      </c>
      <c r="AK17" s="61">
        <v>19.360204351061718</v>
      </c>
      <c r="AL17" s="66">
        <v>77.860084928400269</v>
      </c>
      <c r="AM17" s="61">
        <v>143.6424193372554</v>
      </c>
      <c r="AS17" s="118"/>
      <c r="BA17" s="42"/>
      <c r="BB17" s="42"/>
    </row>
    <row r="18" spans="1:54" ht="15.75" x14ac:dyDescent="0.25">
      <c r="A18" s="25">
        <v>10</v>
      </c>
      <c r="B18" s="69">
        <v>117.41</v>
      </c>
      <c r="C18" s="51">
        <f t="shared" si="0"/>
        <v>19.652158389906798</v>
      </c>
      <c r="D18" s="52">
        <f t="shared" si="1"/>
        <v>92.741787969536333</v>
      </c>
      <c r="E18" s="59">
        <f t="shared" si="2"/>
        <v>5.0160536405568976</v>
      </c>
      <c r="F18" s="68">
        <v>183.34</v>
      </c>
      <c r="G18" s="52">
        <f t="shared" si="3"/>
        <v>108.69452191035744</v>
      </c>
      <c r="H18" s="52">
        <f t="shared" si="4"/>
        <v>62.436342864154611</v>
      </c>
      <c r="I18" s="53">
        <f t="shared" si="5"/>
        <v>12.209135225487968</v>
      </c>
      <c r="J18" s="58">
        <v>0</v>
      </c>
      <c r="K18" s="79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0">
        <f t="shared" si="9"/>
        <v>0</v>
      </c>
      <c r="R18" s="88">
        <v>15.799999999999999</v>
      </c>
      <c r="S18" s="82">
        <v>0</v>
      </c>
      <c r="T18" s="82">
        <v>0</v>
      </c>
      <c r="U18" s="82">
        <v>58.2</v>
      </c>
      <c r="V18" s="82">
        <v>0</v>
      </c>
      <c r="W18" s="82">
        <v>0</v>
      </c>
      <c r="X18" s="91">
        <f t="shared" si="10"/>
        <v>15.799999999999999</v>
      </c>
      <c r="Y18" s="92">
        <f t="shared" si="11"/>
        <v>58.2</v>
      </c>
      <c r="Z18" s="88">
        <v>17.3</v>
      </c>
      <c r="AA18" s="82">
        <v>0</v>
      </c>
      <c r="AB18" s="82">
        <v>93</v>
      </c>
      <c r="AC18" s="82">
        <v>0</v>
      </c>
      <c r="AD18" s="93">
        <f t="shared" si="12"/>
        <v>110.3</v>
      </c>
      <c r="AE18" s="52">
        <f t="shared" si="13"/>
        <v>0</v>
      </c>
      <c r="AF18" s="115">
        <v>0.46749973118279597</v>
      </c>
      <c r="AG18" s="114">
        <v>0.101765725806452</v>
      </c>
      <c r="AH18" s="54">
        <f t="shared" si="6"/>
        <v>11.741635494305172</v>
      </c>
      <c r="AI18" s="63">
        <f t="shared" si="7"/>
        <v>4.9142879147504459</v>
      </c>
      <c r="AJ18" s="64">
        <v>218.99452191035743</v>
      </c>
      <c r="AK18" s="61">
        <v>19.652158389906798</v>
      </c>
      <c r="AL18" s="66">
        <v>78.236342864154608</v>
      </c>
      <c r="AM18" s="61">
        <v>150.94178796953634</v>
      </c>
      <c r="AS18" s="118"/>
      <c r="BA18" s="42"/>
      <c r="BB18" s="42"/>
    </row>
    <row r="19" spans="1:54" ht="15.75" x14ac:dyDescent="0.25">
      <c r="A19" s="25">
        <v>11</v>
      </c>
      <c r="B19" s="69">
        <v>136.72</v>
      </c>
      <c r="C19" s="51">
        <f t="shared" si="0"/>
        <v>18.41866586827253</v>
      </c>
      <c r="D19" s="52">
        <f t="shared" si="1"/>
        <v>113.17636173483521</v>
      </c>
      <c r="E19" s="59">
        <f t="shared" si="2"/>
        <v>5.1249723968922538</v>
      </c>
      <c r="F19" s="68">
        <v>184.05</v>
      </c>
      <c r="G19" s="52">
        <f t="shared" si="3"/>
        <v>112.04094457164683</v>
      </c>
      <c r="H19" s="52">
        <f t="shared" si="4"/>
        <v>59.316967089477934</v>
      </c>
      <c r="I19" s="53">
        <f t="shared" si="5"/>
        <v>12.69208833887525</v>
      </c>
      <c r="J19" s="58">
        <v>0</v>
      </c>
      <c r="K19" s="79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0">
        <f t="shared" si="9"/>
        <v>0</v>
      </c>
      <c r="R19" s="88">
        <v>25.85</v>
      </c>
      <c r="S19" s="82">
        <v>0</v>
      </c>
      <c r="T19" s="82">
        <v>0</v>
      </c>
      <c r="U19" s="82">
        <v>42.78</v>
      </c>
      <c r="V19" s="82">
        <v>0</v>
      </c>
      <c r="W19" s="82">
        <v>0</v>
      </c>
      <c r="X19" s="91">
        <f t="shared" si="10"/>
        <v>25.85</v>
      </c>
      <c r="Y19" s="92">
        <f t="shared" si="11"/>
        <v>42.78</v>
      </c>
      <c r="Z19" s="88">
        <v>17.2</v>
      </c>
      <c r="AA19" s="82">
        <v>0</v>
      </c>
      <c r="AB19" s="82">
        <v>95.05</v>
      </c>
      <c r="AC19" s="82">
        <v>0</v>
      </c>
      <c r="AD19" s="93">
        <f t="shared" si="12"/>
        <v>112.25</v>
      </c>
      <c r="AE19" s="52">
        <f t="shared" si="13"/>
        <v>0</v>
      </c>
      <c r="AF19" s="115">
        <v>0.46749973118279597</v>
      </c>
      <c r="AG19" s="114">
        <v>0.101765725806452</v>
      </c>
      <c r="AH19" s="54">
        <f t="shared" si="6"/>
        <v>12.224588607692453</v>
      </c>
      <c r="AI19" s="63">
        <f t="shared" si="7"/>
        <v>5.0232066710858021</v>
      </c>
      <c r="AJ19" s="64">
        <v>224.29094457164683</v>
      </c>
      <c r="AK19" s="61">
        <v>18.41866586827253</v>
      </c>
      <c r="AL19" s="66">
        <v>85.166967089477936</v>
      </c>
      <c r="AM19" s="61">
        <v>155.95636173483521</v>
      </c>
      <c r="AS19" s="118"/>
      <c r="BA19" s="42"/>
      <c r="BB19" s="42"/>
    </row>
    <row r="20" spans="1:54" ht="15.75" x14ac:dyDescent="0.25">
      <c r="A20" s="25">
        <v>12</v>
      </c>
      <c r="B20" s="69">
        <v>153.38999999999999</v>
      </c>
      <c r="C20" s="51">
        <f t="shared" si="0"/>
        <v>18.779019951114758</v>
      </c>
      <c r="D20" s="52">
        <f t="shared" si="1"/>
        <v>129.01253248543219</v>
      </c>
      <c r="E20" s="59">
        <f t="shared" si="2"/>
        <v>5.5984475634530568</v>
      </c>
      <c r="F20" s="68">
        <v>201.14</v>
      </c>
      <c r="G20" s="52">
        <f t="shared" si="3"/>
        <v>129.1317724991105</v>
      </c>
      <c r="H20" s="52">
        <f t="shared" si="4"/>
        <v>59.360596776119614</v>
      </c>
      <c r="I20" s="53">
        <f t="shared" si="5"/>
        <v>12.647630724769909</v>
      </c>
      <c r="J20" s="58">
        <v>0</v>
      </c>
      <c r="K20" s="79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0">
        <f t="shared" si="9"/>
        <v>0</v>
      </c>
      <c r="R20" s="88">
        <v>33.020000000000003</v>
      </c>
      <c r="S20" s="82">
        <v>0</v>
      </c>
      <c r="T20" s="82">
        <v>0</v>
      </c>
      <c r="U20" s="82">
        <v>43.02</v>
      </c>
      <c r="V20" s="82">
        <v>0</v>
      </c>
      <c r="W20" s="82">
        <v>0</v>
      </c>
      <c r="X20" s="91">
        <f t="shared" si="10"/>
        <v>33.020000000000003</v>
      </c>
      <c r="Y20" s="92">
        <f t="shared" si="11"/>
        <v>43.02</v>
      </c>
      <c r="Z20" s="88">
        <v>19.3</v>
      </c>
      <c r="AA20" s="82">
        <v>0</v>
      </c>
      <c r="AB20" s="82">
        <v>67.52</v>
      </c>
      <c r="AC20" s="82">
        <v>0</v>
      </c>
      <c r="AD20" s="93">
        <f t="shared" si="12"/>
        <v>86.82</v>
      </c>
      <c r="AE20" s="52">
        <f t="shared" si="13"/>
        <v>0</v>
      </c>
      <c r="AF20" s="115">
        <v>0.46749973118279597</v>
      </c>
      <c r="AG20" s="114">
        <v>0.101765725806452</v>
      </c>
      <c r="AH20" s="54">
        <f t="shared" si="6"/>
        <v>12.180130993587113</v>
      </c>
      <c r="AI20" s="63">
        <f t="shared" si="7"/>
        <v>5.4966818376466051</v>
      </c>
      <c r="AJ20" s="64">
        <v>215.95177249911049</v>
      </c>
      <c r="AK20" s="61">
        <v>18.779019951114758</v>
      </c>
      <c r="AL20" s="66">
        <v>92.380596776119617</v>
      </c>
      <c r="AM20" s="61">
        <v>172.0325324854322</v>
      </c>
      <c r="AS20" s="118"/>
      <c r="BA20" s="42"/>
      <c r="BB20" s="42"/>
    </row>
    <row r="21" spans="1:54" ht="15.75" x14ac:dyDescent="0.25">
      <c r="A21" s="25">
        <v>13</v>
      </c>
      <c r="B21" s="69">
        <v>148.76999999999998</v>
      </c>
      <c r="C21" s="51">
        <f t="shared" si="0"/>
        <v>16.903783029710208</v>
      </c>
      <c r="D21" s="52">
        <f t="shared" si="1"/>
        <v>126.419807948109</v>
      </c>
      <c r="E21" s="59">
        <f t="shared" si="2"/>
        <v>5.4464090221807808</v>
      </c>
      <c r="F21" s="68">
        <v>164.77</v>
      </c>
      <c r="G21" s="52">
        <f t="shared" si="3"/>
        <v>97.342597960365808</v>
      </c>
      <c r="H21" s="52">
        <f t="shared" si="4"/>
        <v>55.726676012021258</v>
      </c>
      <c r="I21" s="53">
        <f t="shared" si="5"/>
        <v>11.700726027612928</v>
      </c>
      <c r="J21" s="58">
        <v>0</v>
      </c>
      <c r="K21" s="79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0">
        <f t="shared" si="9"/>
        <v>0</v>
      </c>
      <c r="R21" s="88">
        <v>24.310000000000002</v>
      </c>
      <c r="S21" s="82">
        <v>0</v>
      </c>
      <c r="T21" s="82">
        <v>0</v>
      </c>
      <c r="U21" s="82">
        <v>42.21</v>
      </c>
      <c r="V21" s="82">
        <v>0</v>
      </c>
      <c r="W21" s="82">
        <v>0</v>
      </c>
      <c r="X21" s="91">
        <f t="shared" si="10"/>
        <v>24.310000000000002</v>
      </c>
      <c r="Y21" s="92">
        <f t="shared" si="11"/>
        <v>42.21</v>
      </c>
      <c r="Z21" s="88">
        <v>13.8</v>
      </c>
      <c r="AA21" s="82">
        <v>0</v>
      </c>
      <c r="AB21" s="82">
        <v>93.18</v>
      </c>
      <c r="AC21" s="82">
        <v>0</v>
      </c>
      <c r="AD21" s="93">
        <f t="shared" si="12"/>
        <v>106.98</v>
      </c>
      <c r="AE21" s="52">
        <f t="shared" si="13"/>
        <v>0</v>
      </c>
      <c r="AF21" s="115">
        <v>0.46749973118279597</v>
      </c>
      <c r="AG21" s="114">
        <v>0.101765725806452</v>
      </c>
      <c r="AH21" s="54">
        <f t="shared" si="6"/>
        <v>11.233226296430132</v>
      </c>
      <c r="AI21" s="63">
        <f t="shared" si="7"/>
        <v>5.3446432963743291</v>
      </c>
      <c r="AJ21" s="64">
        <v>204.32259796036581</v>
      </c>
      <c r="AK21" s="61">
        <v>16.903783029710208</v>
      </c>
      <c r="AL21" s="66">
        <v>80.03667601202126</v>
      </c>
      <c r="AM21" s="61">
        <v>168.629807948109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149.85000000000002</v>
      </c>
      <c r="C22" s="51">
        <f t="shared" si="0"/>
        <v>17.70046342605497</v>
      </c>
      <c r="D22" s="52">
        <f t="shared" si="1"/>
        <v>126.66588791668002</v>
      </c>
      <c r="E22" s="59">
        <f t="shared" si="2"/>
        <v>5.4836486572650429</v>
      </c>
      <c r="F22" s="68">
        <v>187.53</v>
      </c>
      <c r="G22" s="52">
        <f t="shared" si="3"/>
        <v>101.48396661880233</v>
      </c>
      <c r="H22" s="52">
        <f t="shared" si="4"/>
        <v>73.914793610613174</v>
      </c>
      <c r="I22" s="53">
        <f t="shared" si="5"/>
        <v>12.131239770584513</v>
      </c>
      <c r="J22" s="58">
        <v>0</v>
      </c>
      <c r="K22" s="79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0">
        <f t="shared" si="9"/>
        <v>0</v>
      </c>
      <c r="R22" s="88">
        <v>23.08</v>
      </c>
      <c r="S22" s="82">
        <v>0</v>
      </c>
      <c r="T22" s="82">
        <v>0</v>
      </c>
      <c r="U22" s="82">
        <v>42.46</v>
      </c>
      <c r="V22" s="82">
        <v>0</v>
      </c>
      <c r="W22" s="82">
        <v>0</v>
      </c>
      <c r="X22" s="91">
        <f t="shared" si="10"/>
        <v>23.08</v>
      </c>
      <c r="Y22" s="92">
        <f t="shared" si="11"/>
        <v>42.46</v>
      </c>
      <c r="Z22" s="88">
        <v>6.6</v>
      </c>
      <c r="AA22" s="82">
        <v>0</v>
      </c>
      <c r="AB22" s="82">
        <v>90.18</v>
      </c>
      <c r="AC22" s="82">
        <v>0</v>
      </c>
      <c r="AD22" s="93">
        <f t="shared" si="12"/>
        <v>96.78</v>
      </c>
      <c r="AE22" s="52">
        <f t="shared" si="13"/>
        <v>0</v>
      </c>
      <c r="AF22" s="115">
        <v>0.46749973118279597</v>
      </c>
      <c r="AG22" s="114">
        <v>0.101765725806452</v>
      </c>
      <c r="AH22" s="54">
        <f t="shared" si="6"/>
        <v>11.663740039401716</v>
      </c>
      <c r="AI22" s="63">
        <f t="shared" si="7"/>
        <v>5.3818829314585912</v>
      </c>
      <c r="AJ22" s="64">
        <v>198.26396661880233</v>
      </c>
      <c r="AK22" s="61">
        <v>17.70046342605497</v>
      </c>
      <c r="AL22" s="66">
        <v>96.994793610613172</v>
      </c>
      <c r="AM22" s="61">
        <v>169.12588791668003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153.25</v>
      </c>
      <c r="C23" s="51">
        <f t="shared" si="0"/>
        <v>20.119647249300261</v>
      </c>
      <c r="D23" s="52">
        <f t="shared" si="1"/>
        <v>127.5515050037443</v>
      </c>
      <c r="E23" s="59">
        <f t="shared" si="2"/>
        <v>5.5788477469554394</v>
      </c>
      <c r="F23" s="68">
        <v>214.15</v>
      </c>
      <c r="G23" s="52">
        <f t="shared" si="3"/>
        <v>136.08986055479824</v>
      </c>
      <c r="H23" s="52">
        <f t="shared" si="4"/>
        <v>64.687505576848707</v>
      </c>
      <c r="I23" s="53">
        <f t="shared" si="5"/>
        <v>13.372633868353047</v>
      </c>
      <c r="J23" s="58">
        <v>0</v>
      </c>
      <c r="K23" s="79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0">
        <f t="shared" si="9"/>
        <v>0</v>
      </c>
      <c r="R23" s="88">
        <v>28.45</v>
      </c>
      <c r="S23" s="82">
        <v>0</v>
      </c>
      <c r="T23" s="82">
        <v>0</v>
      </c>
      <c r="U23" s="82">
        <v>42.46</v>
      </c>
      <c r="V23" s="82">
        <v>0</v>
      </c>
      <c r="W23" s="82">
        <v>0</v>
      </c>
      <c r="X23" s="91">
        <f t="shared" si="10"/>
        <v>28.45</v>
      </c>
      <c r="Y23" s="92">
        <f t="shared" si="11"/>
        <v>42.46</v>
      </c>
      <c r="Z23" s="88">
        <v>6.7</v>
      </c>
      <c r="AA23" s="82">
        <v>0</v>
      </c>
      <c r="AB23" s="82">
        <v>90.76</v>
      </c>
      <c r="AC23" s="82">
        <v>0</v>
      </c>
      <c r="AD23" s="93">
        <f t="shared" si="12"/>
        <v>97.460000000000008</v>
      </c>
      <c r="AE23" s="52">
        <f t="shared" si="13"/>
        <v>0</v>
      </c>
      <c r="AF23" s="115">
        <v>0.46749973118279597</v>
      </c>
      <c r="AG23" s="114">
        <v>0.101765725806452</v>
      </c>
      <c r="AH23" s="54">
        <f t="shared" si="6"/>
        <v>12.905134137170251</v>
      </c>
      <c r="AI23" s="63">
        <f t="shared" si="7"/>
        <v>5.4770820211489877</v>
      </c>
      <c r="AJ23" s="64">
        <v>233.54986055479824</v>
      </c>
      <c r="AK23" s="61">
        <v>20.119647249300261</v>
      </c>
      <c r="AL23" s="66">
        <v>93.13750557684871</v>
      </c>
      <c r="AM23" s="61">
        <v>170.0115050037443</v>
      </c>
      <c r="AS23" s="118"/>
      <c r="BA23" s="42"/>
      <c r="BB23" s="42"/>
    </row>
    <row r="24" spans="1:54" ht="15.75" x14ac:dyDescent="0.25">
      <c r="A24" s="25">
        <v>16</v>
      </c>
      <c r="B24" s="69">
        <v>154.73000000000002</v>
      </c>
      <c r="C24" s="51">
        <f t="shared" si="0"/>
        <v>20.556900042859748</v>
      </c>
      <c r="D24" s="52">
        <f t="shared" si="1"/>
        <v>128.55281259662584</v>
      </c>
      <c r="E24" s="59">
        <f t="shared" si="2"/>
        <v>5.6202873605144319</v>
      </c>
      <c r="F24" s="68">
        <v>214.21</v>
      </c>
      <c r="G24" s="52">
        <f t="shared" si="3"/>
        <v>133.00966305658659</v>
      </c>
      <c r="H24" s="52">
        <f t="shared" si="4"/>
        <v>67.71750831741798</v>
      </c>
      <c r="I24" s="53">
        <f t="shared" si="5"/>
        <v>13.482828625995422</v>
      </c>
      <c r="J24" s="58">
        <v>0</v>
      </c>
      <c r="K24" s="79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0">
        <f t="shared" si="9"/>
        <v>0</v>
      </c>
      <c r="R24" s="88">
        <v>28.380000000000003</v>
      </c>
      <c r="S24" s="82">
        <v>0</v>
      </c>
      <c r="T24" s="82">
        <v>0</v>
      </c>
      <c r="U24" s="82">
        <v>42.46</v>
      </c>
      <c r="V24" s="82">
        <v>0</v>
      </c>
      <c r="W24" s="82">
        <v>0</v>
      </c>
      <c r="X24" s="91">
        <f t="shared" si="10"/>
        <v>28.380000000000003</v>
      </c>
      <c r="Y24" s="92">
        <f t="shared" si="11"/>
        <v>42.46</v>
      </c>
      <c r="Z24" s="88">
        <v>6.8</v>
      </c>
      <c r="AA24" s="82">
        <v>0</v>
      </c>
      <c r="AB24" s="82">
        <v>93.57</v>
      </c>
      <c r="AC24" s="82">
        <v>0</v>
      </c>
      <c r="AD24" s="93">
        <f t="shared" si="12"/>
        <v>100.36999999999999</v>
      </c>
      <c r="AE24" s="52">
        <f t="shared" si="13"/>
        <v>0</v>
      </c>
      <c r="AF24" s="115">
        <v>0.46749973118279597</v>
      </c>
      <c r="AG24" s="114">
        <v>0.101765725806452</v>
      </c>
      <c r="AH24" s="54">
        <f t="shared" si="6"/>
        <v>13.015328894812626</v>
      </c>
      <c r="AI24" s="63">
        <f t="shared" si="7"/>
        <v>5.5185216347079802</v>
      </c>
      <c r="AJ24" s="64">
        <v>233.37966305658657</v>
      </c>
      <c r="AK24" s="61">
        <v>20.556900042859748</v>
      </c>
      <c r="AL24" s="66">
        <v>96.097508317417976</v>
      </c>
      <c r="AM24" s="61">
        <v>171.01281259662585</v>
      </c>
      <c r="AS24" s="118"/>
      <c r="BA24" s="42"/>
      <c r="BB24" s="42"/>
    </row>
    <row r="25" spans="1:54" ht="15.75" x14ac:dyDescent="0.25">
      <c r="A25" s="25">
        <v>17</v>
      </c>
      <c r="B25" s="69">
        <v>149.24</v>
      </c>
      <c r="C25" s="51">
        <f t="shared" si="0"/>
        <v>24.529958074059145</v>
      </c>
      <c r="D25" s="52">
        <f t="shared" si="1"/>
        <v>119.24599307724674</v>
      </c>
      <c r="E25" s="59">
        <f t="shared" si="2"/>
        <v>5.4640488486941265</v>
      </c>
      <c r="F25" s="68">
        <v>221.57</v>
      </c>
      <c r="G25" s="52">
        <f t="shared" si="3"/>
        <v>119.66229317943819</v>
      </c>
      <c r="H25" s="52">
        <f t="shared" si="4"/>
        <v>89.036647913410988</v>
      </c>
      <c r="I25" s="53">
        <f t="shared" si="5"/>
        <v>12.871058907150838</v>
      </c>
      <c r="J25" s="58">
        <v>0</v>
      </c>
      <c r="K25" s="79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0">
        <f t="shared" si="9"/>
        <v>0</v>
      </c>
      <c r="R25" s="88">
        <v>13.26</v>
      </c>
      <c r="S25" s="82">
        <v>0</v>
      </c>
      <c r="T25" s="82">
        <v>0</v>
      </c>
      <c r="U25" s="82">
        <v>42.37</v>
      </c>
      <c r="V25" s="82">
        <v>0</v>
      </c>
      <c r="W25" s="82">
        <v>0</v>
      </c>
      <c r="X25" s="91">
        <f t="shared" si="10"/>
        <v>13.26</v>
      </c>
      <c r="Y25" s="92">
        <f t="shared" si="11"/>
        <v>42.37</v>
      </c>
      <c r="Z25" s="88">
        <v>1.2</v>
      </c>
      <c r="AA25" s="82">
        <v>0</v>
      </c>
      <c r="AB25" s="82">
        <v>90.83</v>
      </c>
      <c r="AC25" s="82">
        <v>0</v>
      </c>
      <c r="AD25" s="93">
        <f t="shared" si="12"/>
        <v>92.03</v>
      </c>
      <c r="AE25" s="52">
        <f t="shared" si="13"/>
        <v>0</v>
      </c>
      <c r="AF25" s="115">
        <v>0.46749973118279597</v>
      </c>
      <c r="AG25" s="114">
        <v>0.101765725806452</v>
      </c>
      <c r="AH25" s="54">
        <f t="shared" si="6"/>
        <v>12.403559175968041</v>
      </c>
      <c r="AI25" s="63">
        <f t="shared" si="7"/>
        <v>5.3622831228876748</v>
      </c>
      <c r="AJ25" s="64">
        <v>211.6922931794382</v>
      </c>
      <c r="AK25" s="61">
        <v>24.529958074059145</v>
      </c>
      <c r="AL25" s="66">
        <v>102.29664791341099</v>
      </c>
      <c r="AM25" s="61">
        <v>161.61599307724674</v>
      </c>
      <c r="AS25" s="118"/>
      <c r="BA25" s="42"/>
      <c r="BB25" s="42"/>
    </row>
    <row r="26" spans="1:54" ht="15.75" x14ac:dyDescent="0.25">
      <c r="A26" s="25">
        <v>18</v>
      </c>
      <c r="B26" s="69">
        <v>123.34</v>
      </c>
      <c r="C26" s="51">
        <f t="shared" si="0"/>
        <v>21.973134988992086</v>
      </c>
      <c r="D26" s="52">
        <f t="shared" si="1"/>
        <v>96.626047967467144</v>
      </c>
      <c r="E26" s="59">
        <f t="shared" si="2"/>
        <v>4.7408170435407797</v>
      </c>
      <c r="F26" s="68">
        <v>220.78</v>
      </c>
      <c r="G26" s="52">
        <f t="shared" si="3"/>
        <v>119.44384339675177</v>
      </c>
      <c r="H26" s="52">
        <f t="shared" si="4"/>
        <v>89.005428353227657</v>
      </c>
      <c r="I26" s="53">
        <f t="shared" si="5"/>
        <v>12.330728250020583</v>
      </c>
      <c r="J26" s="58">
        <v>0</v>
      </c>
      <c r="K26" s="79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0">
        <f t="shared" si="9"/>
        <v>0</v>
      </c>
      <c r="R26" s="88">
        <v>0</v>
      </c>
      <c r="S26" s="82">
        <v>0</v>
      </c>
      <c r="T26" s="82">
        <v>0</v>
      </c>
      <c r="U26" s="82">
        <v>42.44</v>
      </c>
      <c r="V26" s="82">
        <v>0</v>
      </c>
      <c r="W26" s="82">
        <v>0</v>
      </c>
      <c r="X26" s="91">
        <f t="shared" si="10"/>
        <v>0</v>
      </c>
      <c r="Y26" s="92">
        <f t="shared" si="11"/>
        <v>42.44</v>
      </c>
      <c r="Z26" s="88">
        <v>0</v>
      </c>
      <c r="AA26" s="82">
        <v>0</v>
      </c>
      <c r="AB26" s="82">
        <v>91.86</v>
      </c>
      <c r="AC26" s="82">
        <v>0</v>
      </c>
      <c r="AD26" s="93">
        <f t="shared" si="12"/>
        <v>91.86</v>
      </c>
      <c r="AE26" s="52">
        <f t="shared" si="13"/>
        <v>0</v>
      </c>
      <c r="AF26" s="115">
        <v>0.46749973118279597</v>
      </c>
      <c r="AG26" s="114">
        <v>0.101765725806452</v>
      </c>
      <c r="AH26" s="54">
        <f t="shared" si="6"/>
        <v>11.863228518837786</v>
      </c>
      <c r="AI26" s="63">
        <f t="shared" si="7"/>
        <v>4.639051317734328</v>
      </c>
      <c r="AJ26" s="64">
        <v>211.30384339675177</v>
      </c>
      <c r="AK26" s="61">
        <v>21.973134988992086</v>
      </c>
      <c r="AL26" s="125">
        <v>89.005428353227657</v>
      </c>
      <c r="AM26" s="61">
        <v>139.06604796746714</v>
      </c>
      <c r="AS26" s="118"/>
      <c r="BA26" s="42"/>
      <c r="BB26" s="42"/>
    </row>
    <row r="27" spans="1:54" ht="15.75" x14ac:dyDescent="0.25">
      <c r="A27" s="25">
        <v>19</v>
      </c>
      <c r="B27" s="69">
        <v>149.54</v>
      </c>
      <c r="C27" s="51">
        <f t="shared" si="0"/>
        <v>25.238886118754941</v>
      </c>
      <c r="D27" s="52">
        <f t="shared" si="1"/>
        <v>118.93702403408105</v>
      </c>
      <c r="E27" s="59">
        <f t="shared" si="2"/>
        <v>5.3640898471640028</v>
      </c>
      <c r="F27" s="68">
        <v>249.95</v>
      </c>
      <c r="G27" s="52">
        <f t="shared" si="3"/>
        <v>144.62435498095135</v>
      </c>
      <c r="H27" s="52">
        <f t="shared" si="4"/>
        <v>91.841676446820586</v>
      </c>
      <c r="I27" s="53">
        <f t="shared" si="5"/>
        <v>13.483968572228106</v>
      </c>
      <c r="J27" s="58">
        <v>0</v>
      </c>
      <c r="K27" s="79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0">
        <f t="shared" si="9"/>
        <v>0</v>
      </c>
      <c r="R27" s="88">
        <v>0</v>
      </c>
      <c r="S27" s="82">
        <v>0</v>
      </c>
      <c r="T27" s="82">
        <v>0</v>
      </c>
      <c r="U27" s="82">
        <v>38.5</v>
      </c>
      <c r="V27" s="82">
        <v>0</v>
      </c>
      <c r="W27" s="82">
        <v>0</v>
      </c>
      <c r="X27" s="91">
        <f t="shared" si="10"/>
        <v>0</v>
      </c>
      <c r="Y27" s="92">
        <f t="shared" si="11"/>
        <v>38.5</v>
      </c>
      <c r="Z27" s="88">
        <v>0</v>
      </c>
      <c r="AA27" s="82">
        <v>0</v>
      </c>
      <c r="AB27" s="82">
        <v>93.04</v>
      </c>
      <c r="AC27" s="82">
        <v>0</v>
      </c>
      <c r="AD27" s="93">
        <f t="shared" si="12"/>
        <v>93.04</v>
      </c>
      <c r="AE27" s="52">
        <f t="shared" si="13"/>
        <v>0</v>
      </c>
      <c r="AF27" s="115">
        <v>0.46749973118279597</v>
      </c>
      <c r="AG27" s="114">
        <v>0.101765725806452</v>
      </c>
      <c r="AH27" s="54">
        <f t="shared" si="6"/>
        <v>13.01646884104531</v>
      </c>
      <c r="AI27" s="63">
        <f t="shared" si="7"/>
        <v>5.2623241213575511</v>
      </c>
      <c r="AJ27" s="64">
        <v>237.66435498095134</v>
      </c>
      <c r="AK27" s="61">
        <v>25.238886118754941</v>
      </c>
      <c r="AL27" s="125">
        <v>91.841676446820586</v>
      </c>
      <c r="AM27" s="61">
        <v>157.43702403408105</v>
      </c>
      <c r="AS27" s="118"/>
      <c r="BA27" s="42"/>
      <c r="BB27" s="42"/>
    </row>
    <row r="28" spans="1:54" ht="15.75" x14ac:dyDescent="0.25">
      <c r="A28" s="25">
        <v>20</v>
      </c>
      <c r="B28" s="69">
        <v>147.48000000000002</v>
      </c>
      <c r="C28" s="51">
        <f t="shared" si="0"/>
        <v>25.035117661751233</v>
      </c>
      <c r="D28" s="52">
        <f t="shared" si="1"/>
        <v>116.98559344285334</v>
      </c>
      <c r="E28" s="59">
        <f t="shared" si="2"/>
        <v>5.4592888953954528</v>
      </c>
      <c r="F28" s="68">
        <v>251.42</v>
      </c>
      <c r="G28" s="52">
        <f t="shared" si="3"/>
        <v>144.4999982845311</v>
      </c>
      <c r="H28" s="52">
        <f t="shared" si="4"/>
        <v>93.436413125319433</v>
      </c>
      <c r="I28" s="53">
        <f t="shared" si="5"/>
        <v>13.483588590149465</v>
      </c>
      <c r="J28" s="58">
        <v>0</v>
      </c>
      <c r="K28" s="79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0">
        <f t="shared" si="9"/>
        <v>0</v>
      </c>
      <c r="R28" s="88">
        <v>0</v>
      </c>
      <c r="S28" s="82">
        <v>0</v>
      </c>
      <c r="T28" s="82">
        <v>0</v>
      </c>
      <c r="U28" s="82">
        <v>43.96</v>
      </c>
      <c r="V28" s="82">
        <v>0</v>
      </c>
      <c r="W28" s="82">
        <v>0</v>
      </c>
      <c r="X28" s="91">
        <f t="shared" si="10"/>
        <v>0</v>
      </c>
      <c r="Y28" s="92">
        <f t="shared" si="11"/>
        <v>43.96</v>
      </c>
      <c r="Z28" s="88">
        <v>0</v>
      </c>
      <c r="AA28" s="82">
        <v>0</v>
      </c>
      <c r="AB28" s="82">
        <v>91.56</v>
      </c>
      <c r="AC28" s="82">
        <v>0</v>
      </c>
      <c r="AD28" s="93">
        <f t="shared" si="12"/>
        <v>91.56</v>
      </c>
      <c r="AE28" s="52">
        <f t="shared" si="13"/>
        <v>0</v>
      </c>
      <c r="AF28" s="115">
        <v>0.46749973118279597</v>
      </c>
      <c r="AG28" s="114">
        <v>0.101765725806452</v>
      </c>
      <c r="AH28" s="54">
        <f t="shared" si="6"/>
        <v>13.016088858966668</v>
      </c>
      <c r="AI28" s="63">
        <f t="shared" si="7"/>
        <v>5.3575231695890011</v>
      </c>
      <c r="AJ28" s="64">
        <v>236.0599982845311</v>
      </c>
      <c r="AK28" s="61">
        <v>25.035117661751233</v>
      </c>
      <c r="AL28" s="125">
        <v>93.436413125319433</v>
      </c>
      <c r="AM28" s="61">
        <v>160.94559344285335</v>
      </c>
      <c r="AS28" s="118"/>
      <c r="BA28" s="42"/>
      <c r="BB28" s="42"/>
    </row>
    <row r="29" spans="1:54" ht="15.75" x14ac:dyDescent="0.25">
      <c r="A29" s="25">
        <v>21</v>
      </c>
      <c r="B29" s="69">
        <v>141.98000000000002</v>
      </c>
      <c r="C29" s="51">
        <f t="shared" si="0"/>
        <v>23.033492382352168</v>
      </c>
      <c r="D29" s="52">
        <f t="shared" si="1"/>
        <v>113.64429713314775</v>
      </c>
      <c r="E29" s="59">
        <f t="shared" si="2"/>
        <v>5.3022104845001152</v>
      </c>
      <c r="F29" s="68">
        <v>246.7</v>
      </c>
      <c r="G29" s="52">
        <f t="shared" si="3"/>
        <v>141.87700943116505</v>
      </c>
      <c r="H29" s="52">
        <f t="shared" si="4"/>
        <v>91.579930420491323</v>
      </c>
      <c r="I29" s="53">
        <f t="shared" si="5"/>
        <v>13.243060148343615</v>
      </c>
      <c r="J29" s="58">
        <v>0</v>
      </c>
      <c r="K29" s="79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0">
        <f t="shared" si="9"/>
        <v>0</v>
      </c>
      <c r="R29" s="88">
        <v>0</v>
      </c>
      <c r="S29" s="82">
        <v>0</v>
      </c>
      <c r="T29" s="82">
        <v>0</v>
      </c>
      <c r="U29" s="82">
        <v>43.85</v>
      </c>
      <c r="V29" s="82">
        <v>0</v>
      </c>
      <c r="W29" s="82">
        <v>0</v>
      </c>
      <c r="X29" s="91">
        <f t="shared" si="10"/>
        <v>0</v>
      </c>
      <c r="Y29" s="92">
        <f t="shared" si="11"/>
        <v>43.85</v>
      </c>
      <c r="Z29" s="88">
        <v>0</v>
      </c>
      <c r="AA29" s="82">
        <v>0</v>
      </c>
      <c r="AB29" s="82">
        <v>89.95</v>
      </c>
      <c r="AC29" s="82">
        <v>0</v>
      </c>
      <c r="AD29" s="93">
        <f t="shared" si="12"/>
        <v>89.95</v>
      </c>
      <c r="AE29" s="52">
        <f t="shared" si="13"/>
        <v>0</v>
      </c>
      <c r="AF29" s="115">
        <v>0.46749973118279597</v>
      </c>
      <c r="AG29" s="114">
        <v>0.101765725806452</v>
      </c>
      <c r="AH29" s="54">
        <f t="shared" si="6"/>
        <v>12.775560417160818</v>
      </c>
      <c r="AI29" s="63">
        <f t="shared" si="7"/>
        <v>5.2004447586936635</v>
      </c>
      <c r="AJ29" s="64">
        <v>231.82700943116504</v>
      </c>
      <c r="AK29" s="61">
        <v>23.033492382352168</v>
      </c>
      <c r="AL29" s="125">
        <v>91.579930420491323</v>
      </c>
      <c r="AM29" s="61">
        <v>157.49429713314774</v>
      </c>
      <c r="AS29" s="118"/>
      <c r="BA29" s="42"/>
      <c r="BB29" s="42"/>
    </row>
    <row r="30" spans="1:54" ht="15.75" x14ac:dyDescent="0.25">
      <c r="A30" s="25">
        <v>22</v>
      </c>
      <c r="B30" s="69">
        <v>141.04</v>
      </c>
      <c r="C30" s="51">
        <f t="shared" si="0"/>
        <v>24.26689095675626</v>
      </c>
      <c r="D30" s="52">
        <f t="shared" si="1"/>
        <v>111.60977707160667</v>
      </c>
      <c r="E30" s="59">
        <f t="shared" si="2"/>
        <v>5.1633319716370707</v>
      </c>
      <c r="F30" s="68">
        <v>252.69</v>
      </c>
      <c r="G30" s="52">
        <f t="shared" si="3"/>
        <v>146.72075615355175</v>
      </c>
      <c r="H30" s="52">
        <f t="shared" si="4"/>
        <v>92.447277061092478</v>
      </c>
      <c r="I30" s="53">
        <f t="shared" si="5"/>
        <v>13.521966785355813</v>
      </c>
      <c r="J30" s="58">
        <v>0</v>
      </c>
      <c r="K30" s="79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0">
        <f t="shared" si="9"/>
        <v>0</v>
      </c>
      <c r="R30" s="88">
        <v>0</v>
      </c>
      <c r="S30" s="82">
        <v>0</v>
      </c>
      <c r="T30" s="82">
        <v>0</v>
      </c>
      <c r="U30" s="82">
        <v>39.83</v>
      </c>
      <c r="V30" s="82">
        <v>0</v>
      </c>
      <c r="W30" s="82">
        <v>0</v>
      </c>
      <c r="X30" s="91">
        <f t="shared" si="10"/>
        <v>0</v>
      </c>
      <c r="Y30" s="92">
        <f t="shared" si="11"/>
        <v>39.83</v>
      </c>
      <c r="Z30" s="88">
        <v>0</v>
      </c>
      <c r="AA30" s="82">
        <v>0</v>
      </c>
      <c r="AB30" s="82">
        <v>91.3</v>
      </c>
      <c r="AC30" s="82">
        <v>0</v>
      </c>
      <c r="AD30" s="93">
        <f t="shared" si="12"/>
        <v>91.3</v>
      </c>
      <c r="AE30" s="52">
        <f t="shared" si="13"/>
        <v>0</v>
      </c>
      <c r="AF30" s="115">
        <v>0.46749973118279597</v>
      </c>
      <c r="AG30" s="114">
        <v>0.101765725806452</v>
      </c>
      <c r="AH30" s="54">
        <f t="shared" si="6"/>
        <v>13.054467054173017</v>
      </c>
      <c r="AI30" s="63">
        <f t="shared" si="7"/>
        <v>5.061566245830619</v>
      </c>
      <c r="AJ30" s="64">
        <v>238.02075615355173</v>
      </c>
      <c r="AK30" s="61">
        <v>24.26689095675626</v>
      </c>
      <c r="AL30" s="125">
        <v>92.447277061092478</v>
      </c>
      <c r="AM30" s="61">
        <v>151.43977707160667</v>
      </c>
      <c r="AS30" s="118"/>
      <c r="BA30" s="42"/>
      <c r="BB30" s="42"/>
    </row>
    <row r="31" spans="1:54" ht="15.75" x14ac:dyDescent="0.25">
      <c r="A31" s="25">
        <v>23</v>
      </c>
      <c r="B31" s="69">
        <v>138.45999999999998</v>
      </c>
      <c r="C31" s="51">
        <f t="shared" si="0"/>
        <v>22.489234513848995</v>
      </c>
      <c r="D31" s="52">
        <f t="shared" si="1"/>
        <v>110.76627396369869</v>
      </c>
      <c r="E31" s="59">
        <f t="shared" si="2"/>
        <v>5.2044915224522939</v>
      </c>
      <c r="F31" s="68">
        <v>238.63</v>
      </c>
      <c r="G31" s="52">
        <f t="shared" si="3"/>
        <v>134.57714067467128</v>
      </c>
      <c r="H31" s="52">
        <f t="shared" si="4"/>
        <v>91.096684808891808</v>
      </c>
      <c r="I31" s="53">
        <f t="shared" si="5"/>
        <v>12.956174516436944</v>
      </c>
      <c r="J31" s="58">
        <v>0</v>
      </c>
      <c r="K31" s="79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0">
        <f t="shared" si="9"/>
        <v>0</v>
      </c>
      <c r="R31" s="88">
        <v>0</v>
      </c>
      <c r="S31" s="82">
        <v>0</v>
      </c>
      <c r="T31" s="82">
        <v>0</v>
      </c>
      <c r="U31" s="82">
        <v>43.88</v>
      </c>
      <c r="V31" s="82">
        <v>0</v>
      </c>
      <c r="W31" s="82">
        <v>0</v>
      </c>
      <c r="X31" s="91">
        <f t="shared" si="10"/>
        <v>0</v>
      </c>
      <c r="Y31" s="92">
        <f t="shared" si="11"/>
        <v>43.88</v>
      </c>
      <c r="Z31" s="88">
        <v>0</v>
      </c>
      <c r="AA31" s="82">
        <v>0</v>
      </c>
      <c r="AB31" s="82">
        <v>90.47</v>
      </c>
      <c r="AC31" s="82">
        <v>0</v>
      </c>
      <c r="AD31" s="93">
        <f t="shared" si="12"/>
        <v>90.47</v>
      </c>
      <c r="AE31" s="52">
        <f t="shared" si="13"/>
        <v>0</v>
      </c>
      <c r="AF31" s="115">
        <v>0.46749973118279597</v>
      </c>
      <c r="AG31" s="114">
        <v>0.101765725806452</v>
      </c>
      <c r="AH31" s="54">
        <f t="shared" si="6"/>
        <v>12.488674785254148</v>
      </c>
      <c r="AI31" s="63">
        <f t="shared" si="7"/>
        <v>5.1027257966458421</v>
      </c>
      <c r="AJ31" s="64">
        <v>225.04714067467128</v>
      </c>
      <c r="AK31" s="61">
        <v>22.489234513848995</v>
      </c>
      <c r="AL31" s="125">
        <v>91.096684808891808</v>
      </c>
      <c r="AM31" s="61">
        <v>154.64627396369869</v>
      </c>
      <c r="AS31" s="118"/>
      <c r="BA31" s="42"/>
      <c r="BB31" s="42"/>
    </row>
    <row r="32" spans="1:54" ht="16.5" thickBot="1" x14ac:dyDescent="0.3">
      <c r="A32" s="26">
        <v>24</v>
      </c>
      <c r="B32" s="70">
        <v>132.49</v>
      </c>
      <c r="C32" s="55">
        <f t="shared" si="0"/>
        <v>21.837945634381725</v>
      </c>
      <c r="D32" s="52">
        <f t="shared" si="1"/>
        <v>105.61444097559378</v>
      </c>
      <c r="E32" s="59">
        <f t="shared" si="2"/>
        <v>5.0376133900244966</v>
      </c>
      <c r="F32" s="71">
        <v>226</v>
      </c>
      <c r="G32" s="56">
        <f t="shared" si="3"/>
        <v>124.76876183343401</v>
      </c>
      <c r="H32" s="52">
        <f t="shared" si="4"/>
        <v>88.709760575729575</v>
      </c>
      <c r="I32" s="53">
        <f t="shared" si="5"/>
        <v>12.521477590836424</v>
      </c>
      <c r="J32" s="58">
        <v>0</v>
      </c>
      <c r="K32" s="79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0">
        <f t="shared" si="9"/>
        <v>0</v>
      </c>
      <c r="R32" s="88">
        <v>0</v>
      </c>
      <c r="S32" s="82">
        <v>0</v>
      </c>
      <c r="T32" s="82">
        <v>0</v>
      </c>
      <c r="U32" s="82">
        <v>43.89</v>
      </c>
      <c r="V32" s="82">
        <v>0</v>
      </c>
      <c r="W32" s="82">
        <v>0</v>
      </c>
      <c r="X32" s="91">
        <f t="shared" si="10"/>
        <v>0</v>
      </c>
      <c r="Y32" s="92">
        <f t="shared" si="11"/>
        <v>43.89</v>
      </c>
      <c r="Z32" s="89">
        <v>0</v>
      </c>
      <c r="AA32" s="90">
        <v>0</v>
      </c>
      <c r="AB32" s="90">
        <v>91.66</v>
      </c>
      <c r="AC32" s="90">
        <v>0</v>
      </c>
      <c r="AD32" s="93">
        <f t="shared" si="12"/>
        <v>91.66</v>
      </c>
      <c r="AE32" s="52">
        <f t="shared" si="13"/>
        <v>0</v>
      </c>
      <c r="AF32" s="115">
        <v>0.46749973118279597</v>
      </c>
      <c r="AG32" s="114">
        <v>0.101765725806452</v>
      </c>
      <c r="AH32" s="54">
        <f t="shared" si="6"/>
        <v>12.053977859653628</v>
      </c>
      <c r="AI32" s="63">
        <f t="shared" si="7"/>
        <v>4.9358476642180449</v>
      </c>
      <c r="AJ32" s="65">
        <v>216.42876183343401</v>
      </c>
      <c r="AK32" s="62">
        <v>21.837945634381725</v>
      </c>
      <c r="AL32" s="126">
        <v>88.709760575729575</v>
      </c>
      <c r="AM32" s="62">
        <v>149.50444097559378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154.73000000000002</v>
      </c>
      <c r="C33" s="40">
        <f t="shared" ref="C33:AE33" si="14">MAX(C9:C32)</f>
        <v>25.238886118754941</v>
      </c>
      <c r="D33" s="40">
        <f t="shared" si="14"/>
        <v>129.01253248543219</v>
      </c>
      <c r="E33" s="40">
        <f t="shared" si="14"/>
        <v>5.6202873605144319</v>
      </c>
      <c r="F33" s="40">
        <f t="shared" si="14"/>
        <v>252.69</v>
      </c>
      <c r="G33" s="40">
        <f t="shared" si="14"/>
        <v>146.72075615355175</v>
      </c>
      <c r="H33" s="40">
        <f t="shared" si="14"/>
        <v>93.436413125319433</v>
      </c>
      <c r="I33" s="40">
        <f t="shared" si="14"/>
        <v>13.521966785355813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33.020000000000003</v>
      </c>
      <c r="S33" s="40">
        <f t="shared" si="14"/>
        <v>0</v>
      </c>
      <c r="T33" s="40">
        <f t="shared" si="14"/>
        <v>0</v>
      </c>
      <c r="U33" s="40">
        <f t="shared" si="14"/>
        <v>58.46</v>
      </c>
      <c r="V33" s="40">
        <f t="shared" si="14"/>
        <v>0</v>
      </c>
      <c r="W33" s="40">
        <f t="shared" si="14"/>
        <v>0</v>
      </c>
      <c r="X33" s="40">
        <f t="shared" si="14"/>
        <v>33.020000000000003</v>
      </c>
      <c r="Y33" s="40">
        <f t="shared" si="14"/>
        <v>58.46</v>
      </c>
      <c r="Z33" s="40"/>
      <c r="AA33" s="40"/>
      <c r="AB33" s="40"/>
      <c r="AC33" s="40"/>
      <c r="AD33" s="40">
        <f t="shared" si="14"/>
        <v>112.25</v>
      </c>
      <c r="AE33" s="40">
        <f t="shared" si="14"/>
        <v>0</v>
      </c>
      <c r="AF33" s="40">
        <f t="shared" ref="AF33:AM33" si="15">MAX(AF9:AF32)</f>
        <v>0.46749973118279597</v>
      </c>
      <c r="AG33" s="40">
        <f t="shared" si="15"/>
        <v>0.101765725806452</v>
      </c>
      <c r="AH33" s="40">
        <f t="shared" si="15"/>
        <v>13.054467054173017</v>
      </c>
      <c r="AI33" s="40">
        <f t="shared" si="15"/>
        <v>5.5185216347079802</v>
      </c>
      <c r="AJ33" s="40">
        <f t="shared" si="15"/>
        <v>238.02075615355173</v>
      </c>
      <c r="AK33" s="40">
        <f t="shared" si="15"/>
        <v>25.238886118754941</v>
      </c>
      <c r="AL33" s="40">
        <f t="shared" si="15"/>
        <v>102.29664791341099</v>
      </c>
      <c r="AM33" s="127">
        <f t="shared" si="15"/>
        <v>172.0325324854322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125.95653061224492</v>
      </c>
      <c r="C34" s="41">
        <f t="shared" ref="C34:AE34" si="16">AVERAGE(C9:C33,C9:C32)</f>
        <v>19.867440072463648</v>
      </c>
      <c r="D34" s="41">
        <f t="shared" si="16"/>
        <v>101.24999060162246</v>
      </c>
      <c r="E34" s="41">
        <f t="shared" si="16"/>
        <v>4.9440327129486272</v>
      </c>
      <c r="F34" s="41">
        <f t="shared" si="16"/>
        <v>202.00632653061231</v>
      </c>
      <c r="G34" s="41">
        <f t="shared" si="16"/>
        <v>115.41027377340541</v>
      </c>
      <c r="H34" s="41">
        <f t="shared" si="16"/>
        <v>74.556318707383184</v>
      </c>
      <c r="I34" s="41">
        <f t="shared" si="16"/>
        <v>12.059920500114025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8.7518367346938764</v>
      </c>
      <c r="S34" s="41">
        <f t="shared" si="16"/>
        <v>0</v>
      </c>
      <c r="T34" s="41">
        <f t="shared" si="16"/>
        <v>0</v>
      </c>
      <c r="U34" s="41">
        <f t="shared" si="16"/>
        <v>47.407755102040824</v>
      </c>
      <c r="V34" s="41">
        <f t="shared" si="16"/>
        <v>0</v>
      </c>
      <c r="W34" s="41">
        <f t="shared" si="16"/>
        <v>0</v>
      </c>
      <c r="X34" s="41">
        <f t="shared" si="16"/>
        <v>8.7518367346938764</v>
      </c>
      <c r="Y34" s="41">
        <f t="shared" si="16"/>
        <v>47.407755102040824</v>
      </c>
      <c r="Z34" s="41">
        <f>AVERAGE(Z9:Z33,Z9:Z32)</f>
        <v>4.8708333333333336</v>
      </c>
      <c r="AA34" s="41">
        <f>AVERAGE(AA9:AA33,AA9:AA32)</f>
        <v>0</v>
      </c>
      <c r="AB34" s="41">
        <f>AVERAGE(AB9:AB33,AB9:AB32)</f>
        <v>90.643749999999997</v>
      </c>
      <c r="AC34" s="41">
        <f t="shared" si="16"/>
        <v>0</v>
      </c>
      <c r="AD34" s="41">
        <f t="shared" si="16"/>
        <v>95.85612244897959</v>
      </c>
      <c r="AE34" s="41">
        <f t="shared" si="16"/>
        <v>0</v>
      </c>
      <c r="AF34" s="41">
        <f t="shared" ref="AF34:AM34" si="17">AVERAGE(AF9:AF33,AF9:AF32)</f>
        <v>0.46749973118279559</v>
      </c>
      <c r="AG34" s="41">
        <f t="shared" si="17"/>
        <v>0.10176572580645193</v>
      </c>
      <c r="AH34" s="41">
        <f t="shared" si="17"/>
        <v>11.592420768931236</v>
      </c>
      <c r="AI34" s="41">
        <f t="shared" si="17"/>
        <v>4.84226698714218</v>
      </c>
      <c r="AJ34" s="41">
        <f t="shared" si="17"/>
        <v>210.8388452019768</v>
      </c>
      <c r="AK34" s="41">
        <f t="shared" si="17"/>
        <v>19.867440072463648</v>
      </c>
      <c r="AL34" s="41">
        <f t="shared" si="17"/>
        <v>82.815099009180969</v>
      </c>
      <c r="AM34" s="128">
        <f t="shared" si="17"/>
        <v>148.34264366284691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8" t="s">
        <v>15</v>
      </c>
      <c r="B36" s="149"/>
      <c r="C36" s="149"/>
      <c r="D36" s="149"/>
      <c r="E36" s="149"/>
      <c r="F36" s="150"/>
      <c r="G36" s="111"/>
      <c r="H36" s="133" t="s">
        <v>93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5"/>
      <c r="W36" s="133" t="s">
        <v>94</v>
      </c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5"/>
      <c r="AL36" s="133" t="s">
        <v>95</v>
      </c>
      <c r="AM36" s="134"/>
      <c r="AN36" s="134"/>
      <c r="AO36" s="134"/>
      <c r="AP36" s="134"/>
      <c r="AQ36" s="134"/>
      <c r="AR36" s="134"/>
      <c r="AS36" s="135"/>
    </row>
    <row r="37" spans="1:45" ht="23.25" customHeight="1" x14ac:dyDescent="0.25">
      <c r="A37" s="138" t="s">
        <v>92</v>
      </c>
      <c r="B37" s="139"/>
      <c r="C37" s="139"/>
      <c r="D37" s="138" t="s">
        <v>99</v>
      </c>
      <c r="E37" s="139"/>
      <c r="F37" s="140"/>
      <c r="G37" s="112"/>
      <c r="H37" s="137" t="s">
        <v>19</v>
      </c>
      <c r="I37" s="131"/>
      <c r="J37" s="131"/>
      <c r="K37" s="131"/>
      <c r="L37" s="136"/>
      <c r="M37" s="130" t="s">
        <v>17</v>
      </c>
      <c r="N37" s="131"/>
      <c r="O37" s="131"/>
      <c r="P37" s="131"/>
      <c r="Q37" s="136"/>
      <c r="R37" s="130" t="s">
        <v>18</v>
      </c>
      <c r="S37" s="131"/>
      <c r="T37" s="131"/>
      <c r="U37" s="131"/>
      <c r="V37" s="132"/>
      <c r="W37" s="137" t="s">
        <v>96</v>
      </c>
      <c r="X37" s="131"/>
      <c r="Y37" s="131"/>
      <c r="Z37" s="131"/>
      <c r="AA37" s="136"/>
      <c r="AB37" s="130" t="s">
        <v>16</v>
      </c>
      <c r="AC37" s="131"/>
      <c r="AD37" s="131"/>
      <c r="AE37" s="131"/>
      <c r="AF37" s="136"/>
      <c r="AG37" s="130" t="s">
        <v>74</v>
      </c>
      <c r="AH37" s="131"/>
      <c r="AI37" s="131"/>
      <c r="AJ37" s="131"/>
      <c r="AK37" s="132"/>
      <c r="AL37" s="137" t="s">
        <v>91</v>
      </c>
      <c r="AM37" s="131"/>
      <c r="AN37" s="131"/>
      <c r="AO37" s="136"/>
      <c r="AP37" s="130" t="s">
        <v>97</v>
      </c>
      <c r="AQ37" s="131"/>
      <c r="AR37" s="131"/>
      <c r="AS37" s="13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5"/>
      <c r="H38" s="96" t="s">
        <v>24</v>
      </c>
      <c r="I38" s="6"/>
      <c r="J38" s="210">
        <v>0</v>
      </c>
      <c r="K38" s="209"/>
      <c r="L38" s="8" t="s">
        <v>21</v>
      </c>
      <c r="M38" s="5" t="s">
        <v>24</v>
      </c>
      <c r="N38" s="6"/>
      <c r="O38" s="110">
        <v>0</v>
      </c>
      <c r="P38" s="109"/>
      <c r="Q38" s="8" t="s">
        <v>21</v>
      </c>
      <c r="R38" s="96" t="s">
        <v>24</v>
      </c>
      <c r="S38" s="6"/>
      <c r="T38" s="110">
        <v>0</v>
      </c>
      <c r="U38" s="109"/>
      <c r="V38" s="8" t="s">
        <v>21</v>
      </c>
      <c r="W38" s="96" t="s">
        <v>24</v>
      </c>
      <c r="X38" s="6"/>
      <c r="Y38" s="210">
        <v>203.42</v>
      </c>
      <c r="Z38" s="209"/>
      <c r="AA38" s="8" t="s">
        <v>21</v>
      </c>
      <c r="AB38" s="5" t="s">
        <v>23</v>
      </c>
      <c r="AC38" s="30"/>
      <c r="AD38" s="210">
        <v>1145.2</v>
      </c>
      <c r="AE38" s="209"/>
      <c r="AF38" s="7" t="s">
        <v>21</v>
      </c>
      <c r="AG38" s="5" t="s">
        <v>24</v>
      </c>
      <c r="AH38" s="6"/>
      <c r="AI38" s="210">
        <v>0</v>
      </c>
      <c r="AJ38" s="209"/>
      <c r="AK38" s="97" t="s">
        <v>21</v>
      </c>
      <c r="AL38" s="96" t="s">
        <v>24</v>
      </c>
      <c r="AM38" s="209">
        <v>113.75</v>
      </c>
      <c r="AN38" s="211"/>
      <c r="AO38" s="8" t="s">
        <v>21</v>
      </c>
      <c r="AP38" s="5" t="s">
        <v>24</v>
      </c>
      <c r="AQ38" s="209">
        <v>2031.6</v>
      </c>
      <c r="AR38" s="209"/>
      <c r="AS38" s="107" t="s">
        <v>21</v>
      </c>
    </row>
    <row r="39" spans="1:45" ht="15.75" thickBot="1" x14ac:dyDescent="0.3">
      <c r="A39" s="9" t="s">
        <v>22</v>
      </c>
      <c r="B39" s="10">
        <v>4978.3500000000004</v>
      </c>
      <c r="C39" s="11" t="s">
        <v>21</v>
      </c>
      <c r="D39" s="9" t="s">
        <v>71</v>
      </c>
      <c r="E39" s="10">
        <v>3007</v>
      </c>
      <c r="F39" s="12" t="s">
        <v>21</v>
      </c>
      <c r="G39" s="95"/>
      <c r="H39" s="98" t="s">
        <v>25</v>
      </c>
      <c r="I39" s="99"/>
      <c r="J39" s="100"/>
      <c r="K39" s="101" t="s">
        <v>62</v>
      </c>
      <c r="L39" s="102"/>
      <c r="M39" s="103" t="s">
        <v>25</v>
      </c>
      <c r="N39" s="99"/>
      <c r="O39" s="100">
        <v>0</v>
      </c>
      <c r="P39" s="101" t="s">
        <v>62</v>
      </c>
      <c r="Q39" s="102">
        <v>0</v>
      </c>
      <c r="R39" s="98" t="s">
        <v>25</v>
      </c>
      <c r="S39" s="99"/>
      <c r="T39" s="100">
        <v>0</v>
      </c>
      <c r="U39" s="99" t="s">
        <v>62</v>
      </c>
      <c r="V39" s="105">
        <v>0</v>
      </c>
      <c r="W39" s="98" t="s">
        <v>25</v>
      </c>
      <c r="X39" s="99"/>
      <c r="Y39" s="100">
        <v>33.020000000000003</v>
      </c>
      <c r="Z39" s="99" t="s">
        <v>62</v>
      </c>
      <c r="AA39" s="105">
        <v>0.5</v>
      </c>
      <c r="AB39" s="103" t="s">
        <v>25</v>
      </c>
      <c r="AC39" s="106"/>
      <c r="AD39" s="100">
        <v>61.76</v>
      </c>
      <c r="AE39" s="101" t="s">
        <v>72</v>
      </c>
      <c r="AF39" s="105">
        <v>0.29722222222222222</v>
      </c>
      <c r="AG39" s="103" t="s">
        <v>25</v>
      </c>
      <c r="AH39" s="99"/>
      <c r="AI39" s="100"/>
      <c r="AJ39" s="99" t="s">
        <v>75</v>
      </c>
      <c r="AK39" s="104"/>
      <c r="AL39" s="98" t="s">
        <v>25</v>
      </c>
      <c r="AM39" s="99">
        <v>19.3</v>
      </c>
      <c r="AN39" s="100" t="s">
        <v>75</v>
      </c>
      <c r="AO39" s="108">
        <v>0.5</v>
      </c>
      <c r="AP39" s="103" t="s">
        <v>25</v>
      </c>
      <c r="AQ39" s="99">
        <v>95.05</v>
      </c>
      <c r="AR39" s="214" t="s">
        <v>72</v>
      </c>
      <c r="AS39" s="104">
        <v>0.45833333333333331</v>
      </c>
    </row>
    <row r="40" spans="1:45" ht="16.5" thickTop="1" thickBot="1" x14ac:dyDescent="0.3">
      <c r="AM40" s="129"/>
    </row>
    <row r="41" spans="1:45" ht="24" customHeight="1" thickTop="1" thickBot="1" x14ac:dyDescent="0.3">
      <c r="A41" s="158" t="s">
        <v>26</v>
      </c>
      <c r="B41" s="158"/>
      <c r="C41" s="158"/>
      <c r="D41" s="159"/>
      <c r="E41" s="160" t="s">
        <v>27</v>
      </c>
      <c r="F41" s="161"/>
      <c r="G41" s="162"/>
    </row>
    <row r="42" spans="1:45" ht="25.5" customHeight="1" thickTop="1" thickBot="1" x14ac:dyDescent="0.3">
      <c r="A42" s="163" t="s">
        <v>28</v>
      </c>
      <c r="B42" s="164"/>
      <c r="C42" s="164"/>
      <c r="D42" s="165"/>
      <c r="E42" s="43">
        <v>540.15</v>
      </c>
      <c r="F42" s="44" t="s">
        <v>69</v>
      </c>
      <c r="G42" s="47">
        <v>0.66666666666666663</v>
      </c>
    </row>
    <row r="43" spans="1:45" ht="32.25" customHeight="1" thickBot="1" x14ac:dyDescent="0.3">
      <c r="A43" s="166" t="s">
        <v>70</v>
      </c>
      <c r="B43" s="167"/>
      <c r="C43" s="167"/>
      <c r="D43" s="168"/>
      <c r="E43" s="212" t="s">
        <v>103</v>
      </c>
      <c r="F43" s="213"/>
      <c r="G43" s="77">
        <v>42.46</v>
      </c>
    </row>
    <row r="44" spans="1:45" ht="32.25" customHeight="1" thickBot="1" x14ac:dyDescent="0.3">
      <c r="A44" s="166" t="s">
        <v>29</v>
      </c>
      <c r="B44" s="167"/>
      <c r="C44" s="167"/>
      <c r="D44" s="168"/>
      <c r="E44" s="212" t="s">
        <v>104</v>
      </c>
      <c r="F44" s="213"/>
      <c r="G44" s="77">
        <v>93.57</v>
      </c>
    </row>
    <row r="45" spans="1:45" ht="29.25" customHeight="1" thickBot="1" x14ac:dyDescent="0.3">
      <c r="A45" s="169" t="s">
        <v>30</v>
      </c>
      <c r="B45" s="170"/>
      <c r="C45" s="170"/>
      <c r="D45" s="171"/>
      <c r="E45" s="45">
        <v>276.06</v>
      </c>
      <c r="F45" s="81" t="s">
        <v>72</v>
      </c>
      <c r="G45" s="48">
        <v>0.66666666666666663</v>
      </c>
    </row>
    <row r="46" spans="1:45" ht="34.5" customHeight="1" thickBot="1" x14ac:dyDescent="0.3">
      <c r="A46" s="151" t="s">
        <v>31</v>
      </c>
      <c r="B46" s="152"/>
      <c r="C46" s="152"/>
      <c r="D46" s="153"/>
      <c r="E46" s="46">
        <v>273.37</v>
      </c>
      <c r="F46" s="78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</row>
    <row r="80" spans="39:41" x14ac:dyDescent="0.25">
      <c r="AM80" s="154"/>
      <c r="AN80" s="154"/>
      <c r="AO80" s="154"/>
    </row>
    <row r="81" spans="39:41" x14ac:dyDescent="0.25">
      <c r="AM81" s="154"/>
      <c r="AN81" s="154"/>
      <c r="AO81" s="154"/>
    </row>
    <row r="82" spans="39:41" ht="15.75" customHeight="1" x14ac:dyDescent="0.25">
      <c r="AM82" s="94"/>
      <c r="AN82" s="94"/>
      <c r="AO82" s="83"/>
    </row>
  </sheetData>
  <sheetProtection selectLockedCells="1" selectUnlockedCells="1"/>
  <mergeCells count="53">
    <mergeCell ref="E43:F43"/>
    <mergeCell ref="E44:F44"/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 AVR 23 </vt:lpstr>
      <vt:lpstr>'17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2023-04-18T06:38:46Z</dcterms:modified>
</cp:coreProperties>
</file>