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4-AVRIL 2023\"/>
    </mc:Choice>
  </mc:AlternateContent>
  <xr:revisionPtr revIDLastSave="0" documentId="13_ncr:1_{0E900FF7-FDDA-4A0B-B55A-C9328A8E31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 AVR 23 " sheetId="3" r:id="rId1"/>
  </sheets>
  <definedNames>
    <definedName name="_xlnm.Print_Area" localSheetId="0">'18 AVR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<sst xmlns="http://schemas.openxmlformats.org/spreadsheetml/2006/main" count="141" uniqueCount="108">
  <si>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</si>
  <si>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</si>
  <si>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</si>
  <si>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</si>
  <si>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</si>
  <si>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</si>
  <si>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</si>
  <si>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</si>
  <si>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</si>
  <si>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</si>
  <si>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</si>
  <si>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</si>
  <si>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</si>
  <si>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</si>
  <si>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</si>
  <si>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</si>
  <si>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</si>
  <si>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</si>
  <si>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</si>
  <si>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</si>
  <si>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</si>
  <si>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</si>
  <si>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</si>
  <si>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</si>
  <si>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</si>
  <si>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</si>
  <si>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</si>
  <si>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</si>
  <si>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</si>
  <si>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</si>
  <si>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</si>
  <si>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</si>
  <si>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</si>
  <si>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</si>
  <si>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</si>
  <si>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</si>
  <si>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</si>
  <si>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</si>
  <si>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</si>
  <si>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</si>
  <si>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</si>
  <si>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</si>
  <si>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</si>
  <si>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</si>
  <si>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</si>
  <si>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</si>
  <si>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</si>
  <si>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</si>
  <si>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</si>
  <si>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</si>
  <si>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</si>
  <si>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</si>
  <si>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</si>
  <si>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</si>
  <si>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</si>
  <si>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</si>
  <si>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</si>
  <si>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</si>
  <si>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</si>
  <si>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</si>
  <si>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</si>
  <si>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</si>
  <si>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</si>
  <si>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</si>
  <si>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</si>
  <si>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</si>
  <si>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</si>
  <si>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</si>
  <si>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</si>
  <si>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</si>
  <si>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</si>
  <si>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</si>
  <si>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</si>
  <si>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</si>
  <si>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</si>
  <si>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</si>
  <si>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</si>
  <si>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</si>
  <si>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</si>
  <si>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</si>
  <si>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</si>
  <si>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</si>
  <si>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</si>
  <si>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</si>
  <si>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</si>
  <si>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</si>
  <si>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</si>
  <si>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</si>
  <si>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</si>
  <si>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</si>
  <si>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</si>
  <si>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</si>
  <si>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</si>
  <si>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</si>
  <si>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</si>
  <si>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</si>
  <si>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</si>
  <si>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</si>
  <si>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</si>
  <si>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</si>
  <si>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</si>
  <si>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</si>
  <si>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</si>
  <si>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DOSSA ET TAGBA</t>
  </si>
  <si>
    <t xml:space="preserve">TETE ET FOFANA </t>
  </si>
  <si>
    <t>FOFANA ET TETE</t>
  </si>
  <si>
    <t>CGT / KEK</t>
  </si>
  <si>
    <t>MG1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</si>
</sst>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1" fontId="22" fillId="0" borderId="26" xfId="0" applyNumberFormat="1" applyFont="1" applyBorder="1" applyAlignment="1">
      <alignment vertical="center"/>
    </xf>
    <xf numFmtId="0" fontId="0" fillId="0" borderId="27" xfId="0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'18 AVR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AVR 23 '!$B$9:$B$32</c:f>
              <c:numCache>
                <c:formatCode>General</c:formatCode>
                <c:ptCount val="24"/>
                <c:pt idx="0">
                  <c:v>127.03999999999999</c:v>
                </c:pt>
                <c:pt idx="1">
                  <c:v>132.6</c:v>
                </c:pt>
                <c:pt idx="2">
                  <c:v>125.89</c:v>
                </c:pt>
                <c:pt idx="3">
                  <c:v>126.62</c:v>
                </c:pt>
                <c:pt idx="4">
                  <c:v>127.49000000000001</c:v>
                </c:pt>
                <c:pt idx="5">
                  <c:v>113.91</c:v>
                </c:pt>
                <c:pt idx="6">
                  <c:v>121.31</c:v>
                </c:pt>
                <c:pt idx="7">
                  <c:v>105.56</c:v>
                </c:pt>
                <c:pt idx="8">
                  <c:v>134.99</c:v>
                </c:pt>
                <c:pt idx="9">
                  <c:v>133.26999999999998</c:v>
                </c:pt>
                <c:pt idx="10">
                  <c:v>138.07</c:v>
                </c:pt>
                <c:pt idx="11">
                  <c:v>148.78</c:v>
                </c:pt>
                <c:pt idx="12">
                  <c:v>142.76</c:v>
                </c:pt>
                <c:pt idx="13">
                  <c:v>144.99</c:v>
                </c:pt>
                <c:pt idx="14">
                  <c:v>160.19999999999999</c:v>
                </c:pt>
                <c:pt idx="15">
                  <c:v>156.15</c:v>
                </c:pt>
                <c:pt idx="16">
                  <c:v>155.77000000000001</c:v>
                </c:pt>
                <c:pt idx="17">
                  <c:v>149.38</c:v>
                </c:pt>
                <c:pt idx="18">
                  <c:v>170.59</c:v>
                </c:pt>
                <c:pt idx="19">
                  <c:v>170.68</c:v>
                </c:pt>
                <c:pt idx="20">
                  <c:v>154.03</c:v>
                </c:pt>
                <c:pt idx="21">
                  <c:v>143.41</c:v>
                </c:pt>
                <c:pt idx="22">
                  <c:v>143.72</c:v>
                </c:pt>
                <c:pt idx="23">
                  <c:v>128.63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'18 AVR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AVR 23 '!$C$9:$C$32</c:f>
              <c:numCache>
                <c:formatCode>General</c:formatCode>
                <c:ptCount val="24"/>
                <c:pt idx="0">
                  <c:v>21.769504870016171</c:v>
                </c:pt>
                <c:pt idx="1">
                  <c:v>21.410527250588533</c:v>
                </c:pt>
                <c:pt idx="2">
                  <c:v>18.894072700891595</c:v>
                </c:pt>
                <c:pt idx="3">
                  <c:v>18.641572784489536</c:v>
                </c:pt>
                <c:pt idx="4">
                  <c:v>19.739333537615398</c:v>
                </c:pt>
                <c:pt idx="5">
                  <c:v>18.310482582347046</c:v>
                </c:pt>
                <c:pt idx="6">
                  <c:v>19.816736189841269</c:v>
                </c:pt>
                <c:pt idx="7">
                  <c:v>22.039760850433677</c:v>
                </c:pt>
                <c:pt idx="8">
                  <c:v>21.760445683807234</c:v>
                </c:pt>
                <c:pt idx="9">
                  <c:v>20.934570954279263</c:v>
                </c:pt>
                <c:pt idx="10">
                  <c:v>21.32339892959887</c:v>
                </c:pt>
                <c:pt idx="11">
                  <c:v>19.818310808062623</c:v>
                </c:pt>
                <c:pt idx="12">
                  <c:v>18.331592804135681</c:v>
                </c:pt>
                <c:pt idx="13">
                  <c:v>21.246170805773598</c:v>
                </c:pt>
                <c:pt idx="14">
                  <c:v>25.084509136408279</c:v>
                </c:pt>
                <c:pt idx="15">
                  <c:v>23.354947199051139</c:v>
                </c:pt>
                <c:pt idx="16">
                  <c:v>22.704047331321245</c:v>
                </c:pt>
                <c:pt idx="17">
                  <c:v>16.427850968154129</c:v>
                </c:pt>
                <c:pt idx="18">
                  <c:v>28.223195410915082</c:v>
                </c:pt>
                <c:pt idx="19">
                  <c:v>27.65966247009672</c:v>
                </c:pt>
                <c:pt idx="20">
                  <c:v>18.953951453845079</c:v>
                </c:pt>
                <c:pt idx="21">
                  <c:v>23.8407646723991</c:v>
                </c:pt>
                <c:pt idx="22">
                  <c:v>22.228128116901747</c:v>
                </c:pt>
                <c:pt idx="23">
                  <c:v>21.527761574678294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'18 AVR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AVR 23 '!$D$9:$D$32</c:f>
              <c:numCache>
                <c:formatCode>0.00</c:formatCode>
                <c:ptCount val="24"/>
                <c:pt idx="0">
                  <c:v>100.39975974168206</c:v>
                </c:pt>
                <c:pt idx="1">
                  <c:v>106.14597942733459</c:v>
                </c:pt>
                <c:pt idx="2">
                  <c:v>102.1383517472587</c:v>
                </c:pt>
                <c:pt idx="3">
                  <c:v>103.09145202779376</c:v>
                </c:pt>
                <c:pt idx="4">
                  <c:v>102.84129154911327</c:v>
                </c:pt>
                <c:pt idx="5">
                  <c:v>91.042097873202948</c:v>
                </c:pt>
                <c:pt idx="6">
                  <c:v>96.707927344165228</c:v>
                </c:pt>
                <c:pt idx="7">
                  <c:v>79.20613595098925</c:v>
                </c:pt>
                <c:pt idx="8">
                  <c:v>108.10598190365741</c:v>
                </c:pt>
                <c:pt idx="9">
                  <c:v>107.27177595538444</c:v>
                </c:pt>
                <c:pt idx="10">
                  <c:v>111.57906914493363</c:v>
                </c:pt>
                <c:pt idx="11">
                  <c:v>123.47328058095202</c:v>
                </c:pt>
                <c:pt idx="12">
                  <c:v>119.12479672595123</c:v>
                </c:pt>
                <c:pt idx="13">
                  <c:v>118.36069954016116</c:v>
                </c:pt>
                <c:pt idx="14">
                  <c:v>129.30676518955522</c:v>
                </c:pt>
                <c:pt idx="15">
                  <c:v>127.11344600173166</c:v>
                </c:pt>
                <c:pt idx="16">
                  <c:v>127.38070590239295</c:v>
                </c:pt>
                <c:pt idx="17">
                  <c:v>127.44778057543844</c:v>
                </c:pt>
                <c:pt idx="18">
                  <c:v>136.26268134567547</c:v>
                </c:pt>
                <c:pt idx="19">
                  <c:v>136.93469414147265</c:v>
                </c:pt>
                <c:pt idx="20">
                  <c:v>129.44260130715034</c:v>
                </c:pt>
                <c:pt idx="21">
                  <c:v>113.85738880067014</c:v>
                </c:pt>
                <c:pt idx="22">
                  <c:v>115.74810564041439</c:v>
                </c:pt>
                <c:pt idx="23">
                  <c:v>101.78070814143136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'18 AVR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AVR 23 '!$E$9:$E$32</c:f>
              <c:numCache>
                <c:formatCode>0.00</c:formatCode>
                <c:ptCount val="24"/>
                <c:pt idx="0">
                  <c:v>4.8707353883017745</c:v>
                </c:pt>
                <c:pt idx="1">
                  <c:v>5.043493322076877</c:v>
                </c:pt>
                <c:pt idx="2">
                  <c:v>4.857575551849699</c:v>
                </c:pt>
                <c:pt idx="3">
                  <c:v>4.8869751877167076</c:v>
                </c:pt>
                <c:pt idx="4">
                  <c:v>4.9093749132713427</c:v>
                </c:pt>
                <c:pt idx="5">
                  <c:v>4.5574195444500063</c:v>
                </c:pt>
                <c:pt idx="6">
                  <c:v>4.7853364659935167</c:v>
                </c:pt>
                <c:pt idx="7">
                  <c:v>4.3141031985770795</c:v>
                </c:pt>
                <c:pt idx="8">
                  <c:v>5.1235724125353741</c:v>
                </c:pt>
                <c:pt idx="9">
                  <c:v>5.0636530903362953</c:v>
                </c:pt>
                <c:pt idx="10">
                  <c:v>5.167531925467479</c:v>
                </c:pt>
                <c:pt idx="11">
                  <c:v>5.4884086109853811</c:v>
                </c:pt>
                <c:pt idx="12">
                  <c:v>5.3036104699130888</c:v>
                </c:pt>
                <c:pt idx="13">
                  <c:v>5.3831296540652502</c:v>
                </c:pt>
                <c:pt idx="14">
                  <c:v>5.8087256740364879</c:v>
                </c:pt>
                <c:pt idx="15">
                  <c:v>5.6816067992172137</c:v>
                </c:pt>
                <c:pt idx="16">
                  <c:v>5.6852467662858217</c:v>
                </c:pt>
                <c:pt idx="17">
                  <c:v>5.5043684564074411</c:v>
                </c:pt>
                <c:pt idx="18">
                  <c:v>6.1041232434094539</c:v>
                </c:pt>
                <c:pt idx="19">
                  <c:v>6.0856433884306469</c:v>
                </c:pt>
                <c:pt idx="20">
                  <c:v>5.6334472390046031</c:v>
                </c:pt>
                <c:pt idx="21">
                  <c:v>5.7118465269307492</c:v>
                </c:pt>
                <c:pt idx="22">
                  <c:v>5.7437662426838543</c:v>
                </c:pt>
                <c:pt idx="23">
                  <c:v>5.3215302838903327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'18 AVR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AVR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'18 AVR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AVR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'18 AVR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AVR 23 '!$AK$9:$AK$32</c:f>
              <c:numCache>
                <c:formatCode>0.00</c:formatCode>
                <c:ptCount val="24"/>
                <c:pt idx="0">
                  <c:v>21.769504870016171</c:v>
                </c:pt>
                <c:pt idx="1">
                  <c:v>21.410527250588533</c:v>
                </c:pt>
                <c:pt idx="2">
                  <c:v>18.894072700891595</c:v>
                </c:pt>
                <c:pt idx="3">
                  <c:v>18.641572784489536</c:v>
                </c:pt>
                <c:pt idx="4">
                  <c:v>19.739333537615398</c:v>
                </c:pt>
                <c:pt idx="5">
                  <c:v>18.310482582347046</c:v>
                </c:pt>
                <c:pt idx="6">
                  <c:v>19.816736189841269</c:v>
                </c:pt>
                <c:pt idx="7">
                  <c:v>22.039760850433677</c:v>
                </c:pt>
                <c:pt idx="8">
                  <c:v>21.760445683807234</c:v>
                </c:pt>
                <c:pt idx="9">
                  <c:v>20.934570954279263</c:v>
                </c:pt>
                <c:pt idx="10">
                  <c:v>21.32339892959887</c:v>
                </c:pt>
                <c:pt idx="11">
                  <c:v>19.818310808062623</c:v>
                </c:pt>
                <c:pt idx="12">
                  <c:v>18.331592804135681</c:v>
                </c:pt>
                <c:pt idx="13">
                  <c:v>21.246170805773598</c:v>
                </c:pt>
                <c:pt idx="14">
                  <c:v>25.084509136408279</c:v>
                </c:pt>
                <c:pt idx="15">
                  <c:v>23.354947199051139</c:v>
                </c:pt>
                <c:pt idx="16">
                  <c:v>22.704047331321245</c:v>
                </c:pt>
                <c:pt idx="17">
                  <c:v>16.427850968154129</c:v>
                </c:pt>
                <c:pt idx="18">
                  <c:v>28.223195410915082</c:v>
                </c:pt>
                <c:pt idx="19">
                  <c:v>27.65966247009672</c:v>
                </c:pt>
                <c:pt idx="20">
                  <c:v>18.953951453845079</c:v>
                </c:pt>
                <c:pt idx="21">
                  <c:v>23.8407646723991</c:v>
                </c:pt>
                <c:pt idx="22">
                  <c:v>22.228128116901747</c:v>
                </c:pt>
                <c:pt idx="23">
                  <c:v>21.527761574678294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'18 AVR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AVR 23 '!$AM$9:$AM$32</c:f>
              <c:numCache>
                <c:formatCode>0.00</c:formatCode>
                <c:ptCount val="24"/>
                <c:pt idx="0">
                  <c:v>143.77975974168206</c:v>
                </c:pt>
                <c:pt idx="1">
                  <c:v>150.1359794273346</c:v>
                </c:pt>
                <c:pt idx="2">
                  <c:v>146.1983517472587</c:v>
                </c:pt>
                <c:pt idx="3">
                  <c:v>147.47145202779376</c:v>
                </c:pt>
                <c:pt idx="4">
                  <c:v>147.15129154911327</c:v>
                </c:pt>
                <c:pt idx="5">
                  <c:v>136.36209787320294</c:v>
                </c:pt>
                <c:pt idx="6">
                  <c:v>142.76792734416523</c:v>
                </c:pt>
                <c:pt idx="7">
                  <c:v>124.18613595098924</c:v>
                </c:pt>
                <c:pt idx="8">
                  <c:v>152.56598190365742</c:v>
                </c:pt>
                <c:pt idx="9">
                  <c:v>151.31177595538443</c:v>
                </c:pt>
                <c:pt idx="10">
                  <c:v>154.52906914493363</c:v>
                </c:pt>
                <c:pt idx="11">
                  <c:v>167.17328058095202</c:v>
                </c:pt>
                <c:pt idx="12">
                  <c:v>162.24479672595123</c:v>
                </c:pt>
                <c:pt idx="13">
                  <c:v>162.09069954016115</c:v>
                </c:pt>
                <c:pt idx="14">
                  <c:v>173.02676518955522</c:v>
                </c:pt>
                <c:pt idx="15">
                  <c:v>170.34344600173165</c:v>
                </c:pt>
                <c:pt idx="16">
                  <c:v>171.12070590239296</c:v>
                </c:pt>
                <c:pt idx="17">
                  <c:v>171.11778057543845</c:v>
                </c:pt>
                <c:pt idx="18">
                  <c:v>180.14268134567547</c:v>
                </c:pt>
                <c:pt idx="19">
                  <c:v>180.06469414147264</c:v>
                </c:pt>
                <c:pt idx="20">
                  <c:v>173.07260130715034</c:v>
                </c:pt>
                <c:pt idx="21">
                  <c:v>170.90738880067013</c:v>
                </c:pt>
                <c:pt idx="22">
                  <c:v>173.62810564041439</c:v>
                </c:pt>
                <c:pt idx="23">
                  <c:v>159.67070814143136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'18 AVR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AVR 23 '!$F$9:$F$32</c:f>
              <c:numCache>
                <c:formatCode>General</c:formatCode>
                <c:ptCount val="24"/>
                <c:pt idx="0">
                  <c:v>208</c:v>
                </c:pt>
                <c:pt idx="1">
                  <c:v>202.72</c:v>
                </c:pt>
                <c:pt idx="2">
                  <c:v>193.48</c:v>
                </c:pt>
                <c:pt idx="3">
                  <c:v>194.07</c:v>
                </c:pt>
                <c:pt idx="4">
                  <c:v>186.82</c:v>
                </c:pt>
                <c:pt idx="5">
                  <c:v>170.19</c:v>
                </c:pt>
                <c:pt idx="6">
                  <c:v>172.42</c:v>
                </c:pt>
                <c:pt idx="7">
                  <c:v>176.61</c:v>
                </c:pt>
                <c:pt idx="8">
                  <c:v>170.17</c:v>
                </c:pt>
                <c:pt idx="9">
                  <c:v>179.72</c:v>
                </c:pt>
                <c:pt idx="10">
                  <c:v>170.8</c:v>
                </c:pt>
                <c:pt idx="11">
                  <c:v>173.07</c:v>
                </c:pt>
                <c:pt idx="12">
                  <c:v>165.17</c:v>
                </c:pt>
                <c:pt idx="13">
                  <c:v>183.41</c:v>
                </c:pt>
                <c:pt idx="14">
                  <c:v>210.5</c:v>
                </c:pt>
                <c:pt idx="15">
                  <c:v>225.75</c:v>
                </c:pt>
                <c:pt idx="16">
                  <c:v>221.08</c:v>
                </c:pt>
                <c:pt idx="17">
                  <c:v>240.15</c:v>
                </c:pt>
                <c:pt idx="18">
                  <c:v>261.17</c:v>
                </c:pt>
                <c:pt idx="19">
                  <c:v>266.41000000000003</c:v>
                </c:pt>
                <c:pt idx="20">
                  <c:v>274.48</c:v>
                </c:pt>
                <c:pt idx="21">
                  <c:v>272.51</c:v>
                </c:pt>
                <c:pt idx="22">
                  <c:v>256.62</c:v>
                </c:pt>
                <c:pt idx="23">
                  <c:v>246.24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'18 AVR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AVR 23 '!$G$9:$G$32</c:f>
              <c:numCache>
                <c:formatCode>0.00</c:formatCode>
                <c:ptCount val="24"/>
                <c:pt idx="0">
                  <c:v>109.33087673837436</c:v>
                </c:pt>
                <c:pt idx="1">
                  <c:v>107.89950893351752</c:v>
                </c:pt>
                <c:pt idx="2">
                  <c:v>100.74211356195886</c:v>
                </c:pt>
                <c:pt idx="3">
                  <c:v>102.93029111190276</c:v>
                </c:pt>
                <c:pt idx="4">
                  <c:v>98.747731949816966</c:v>
                </c:pt>
                <c:pt idx="5">
                  <c:v>80.268723508557244</c:v>
                </c:pt>
                <c:pt idx="6">
                  <c:v>91.700407421083142</c:v>
                </c:pt>
                <c:pt idx="7">
                  <c:v>112.37751965733126</c:v>
                </c:pt>
                <c:pt idx="8">
                  <c:v>111.03572478129739</c:v>
                </c:pt>
                <c:pt idx="9">
                  <c:v>120.76219388406575</c:v>
                </c:pt>
                <c:pt idx="10">
                  <c:v>108.30873485593465</c:v>
                </c:pt>
                <c:pt idx="11">
                  <c:v>109.94146111423773</c:v>
                </c:pt>
                <c:pt idx="12">
                  <c:v>110.27541255507316</c:v>
                </c:pt>
                <c:pt idx="13">
                  <c:v>127.17751715839381</c:v>
                </c:pt>
                <c:pt idx="14">
                  <c:v>133.03729055790112</c:v>
                </c:pt>
                <c:pt idx="15">
                  <c:v>123.28257640351191</c:v>
                </c:pt>
                <c:pt idx="16">
                  <c:v>117.83382518388841</c:v>
                </c:pt>
                <c:pt idx="17">
                  <c:v>143.47447165219248</c:v>
                </c:pt>
                <c:pt idx="18">
                  <c:v>156.56497145291576</c:v>
                </c:pt>
                <c:pt idx="19">
                  <c:v>159.69622516312546</c:v>
                </c:pt>
                <c:pt idx="20">
                  <c:v>169.37741512546097</c:v>
                </c:pt>
                <c:pt idx="21">
                  <c:v>169.84371166585271</c:v>
                </c:pt>
                <c:pt idx="22">
                  <c:v>155.51084099121246</c:v>
                </c:pt>
                <c:pt idx="23">
                  <c:v>146.41927669343045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'18 AVR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AVR 23 '!$H$9:$H$32</c:f>
              <c:numCache>
                <c:formatCode>0.00</c:formatCode>
                <c:ptCount val="24"/>
                <c:pt idx="0">
                  <c:v>86.828945956857808</c:v>
                </c:pt>
                <c:pt idx="1">
                  <c:v>83.186260802753765</c:v>
                </c:pt>
                <c:pt idx="2">
                  <c:v>81.443733695921964</c:v>
                </c:pt>
                <c:pt idx="3">
                  <c:v>79.877853937503517</c:v>
                </c:pt>
                <c:pt idx="4">
                  <c:v>77.060815518278616</c:v>
                </c:pt>
                <c:pt idx="5">
                  <c:v>79.489659854985007</c:v>
                </c:pt>
                <c:pt idx="6">
                  <c:v>70.036435690593194</c:v>
                </c:pt>
                <c:pt idx="7">
                  <c:v>52.684884483601394</c:v>
                </c:pt>
                <c:pt idx="8">
                  <c:v>47.13222777455448</c:v>
                </c:pt>
                <c:pt idx="9">
                  <c:v>46.351213173287285</c:v>
                </c:pt>
                <c:pt idx="10">
                  <c:v>50.201954534142224</c:v>
                </c:pt>
                <c:pt idx="11">
                  <c:v>50.484707956261502</c:v>
                </c:pt>
                <c:pt idx="12">
                  <c:v>42.778166802782643</c:v>
                </c:pt>
                <c:pt idx="13">
                  <c:v>43.694666148140996</c:v>
                </c:pt>
                <c:pt idx="14">
                  <c:v>64.461697214642882</c:v>
                </c:pt>
                <c:pt idx="15">
                  <c:v>89.860830653841006</c:v>
                </c:pt>
                <c:pt idx="16">
                  <c:v>90.985362572774619</c:v>
                </c:pt>
                <c:pt idx="17">
                  <c:v>84.356199449917767</c:v>
                </c:pt>
                <c:pt idx="18">
                  <c:v>91.064062651269069</c:v>
                </c:pt>
                <c:pt idx="19">
                  <c:v>93.320241969630771</c:v>
                </c:pt>
                <c:pt idx="20">
                  <c:v>91.516021103108272</c:v>
                </c:pt>
                <c:pt idx="21">
                  <c:v>89.094923856231219</c:v>
                </c:pt>
                <c:pt idx="22">
                  <c:v>88.204661833728053</c:v>
                </c:pt>
                <c:pt idx="23">
                  <c:v>87.30722527659735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'18 AVR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AVR 23 '!$I$9:$I$32</c:f>
              <c:numCache>
                <c:formatCode>0.00</c:formatCode>
                <c:ptCount val="24"/>
                <c:pt idx="0">
                  <c:v>11.840177304767861</c:v>
                </c:pt>
                <c:pt idx="1">
                  <c:v>11.634230263728751</c:v>
                </c:pt>
                <c:pt idx="2">
                  <c:v>11.294152742119207</c:v>
                </c:pt>
                <c:pt idx="3">
                  <c:v>11.261854950593728</c:v>
                </c:pt>
                <c:pt idx="4">
                  <c:v>11.011452531904423</c:v>
                </c:pt>
                <c:pt idx="5">
                  <c:v>10.431616636457774</c:v>
                </c:pt>
                <c:pt idx="6">
                  <c:v>10.683156888323664</c:v>
                </c:pt>
                <c:pt idx="7">
                  <c:v>11.547595859067384</c:v>
                </c:pt>
                <c:pt idx="8">
                  <c:v>12.002047444148117</c:v>
                </c:pt>
                <c:pt idx="9">
                  <c:v>12.606592942646968</c:v>
                </c:pt>
                <c:pt idx="10">
                  <c:v>12.289310609923133</c:v>
                </c:pt>
                <c:pt idx="11">
                  <c:v>12.643830929500792</c:v>
                </c:pt>
                <c:pt idx="12">
                  <c:v>12.116420642144204</c:v>
                </c:pt>
                <c:pt idx="13">
                  <c:v>12.537816693465244</c:v>
                </c:pt>
                <c:pt idx="14">
                  <c:v>13.001012227456</c:v>
                </c:pt>
                <c:pt idx="15">
                  <c:v>12.606592942647081</c:v>
                </c:pt>
                <c:pt idx="16">
                  <c:v>12.260812243336956</c:v>
                </c:pt>
                <c:pt idx="17">
                  <c:v>12.319328897889831</c:v>
                </c:pt>
                <c:pt idx="18">
                  <c:v>13.540965895815203</c:v>
                </c:pt>
                <c:pt idx="19">
                  <c:v>13.39353286724379</c:v>
                </c:pt>
                <c:pt idx="20">
                  <c:v>13.586563771430816</c:v>
                </c:pt>
                <c:pt idx="21">
                  <c:v>13.571364477916076</c:v>
                </c:pt>
                <c:pt idx="22">
                  <c:v>12.904497175059488</c:v>
                </c:pt>
                <c:pt idx="23">
                  <c:v>12.51349802997221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'18 AVR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AVR 23 '!$AD$9:$AD$32</c:f>
              <c:numCache>
                <c:formatCode>0.00</c:formatCode>
                <c:ptCount val="24"/>
                <c:pt idx="0">
                  <c:v>91.73</c:v>
                </c:pt>
                <c:pt idx="1">
                  <c:v>91.59</c:v>
                </c:pt>
                <c:pt idx="2">
                  <c:v>91.88</c:v>
                </c:pt>
                <c:pt idx="3">
                  <c:v>90.44</c:v>
                </c:pt>
                <c:pt idx="4">
                  <c:v>91.1</c:v>
                </c:pt>
                <c:pt idx="5">
                  <c:v>92.160000000000011</c:v>
                </c:pt>
                <c:pt idx="6">
                  <c:v>93.95</c:v>
                </c:pt>
                <c:pt idx="7">
                  <c:v>94.86999999999999</c:v>
                </c:pt>
                <c:pt idx="8">
                  <c:v>101.21</c:v>
                </c:pt>
                <c:pt idx="9">
                  <c:v>105.39</c:v>
                </c:pt>
                <c:pt idx="10">
                  <c:v>105.77</c:v>
                </c:pt>
                <c:pt idx="11">
                  <c:v>112.11</c:v>
                </c:pt>
                <c:pt idx="12">
                  <c:v>105.71000000000001</c:v>
                </c:pt>
                <c:pt idx="13">
                  <c:v>102.94</c:v>
                </c:pt>
                <c:pt idx="14">
                  <c:v>95.94</c:v>
                </c:pt>
                <c:pt idx="15">
                  <c:v>91.16</c:v>
                </c:pt>
                <c:pt idx="16">
                  <c:v>89.04</c:v>
                </c:pt>
                <c:pt idx="17">
                  <c:v>72.19</c:v>
                </c:pt>
                <c:pt idx="18">
                  <c:v>83.32</c:v>
                </c:pt>
                <c:pt idx="19">
                  <c:v>74.2</c:v>
                </c:pt>
                <c:pt idx="20">
                  <c:v>71.209999999999994</c:v>
                </c:pt>
                <c:pt idx="21">
                  <c:v>72.78</c:v>
                </c:pt>
                <c:pt idx="22">
                  <c:v>71.12</c:v>
                </c:pt>
                <c:pt idx="23">
                  <c:v>71.209999999999994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'18 AVR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AVR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'18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'18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'18 AVR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'18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'18 AVR 23 '!$AJ$9:$AJ$32</c:f>
              <c:numCache>
                <c:formatCode>0.00</c:formatCode>
                <c:ptCount val="24"/>
                <c:pt idx="0">
                  <c:v>201.06087673837436</c:v>
                </c:pt>
                <c:pt idx="1">
                  <c:v>199.48950893351753</c:v>
                </c:pt>
                <c:pt idx="2">
                  <c:v>192.62211356195886</c:v>
                </c:pt>
                <c:pt idx="3">
                  <c:v>193.37029111190276</c:v>
                </c:pt>
                <c:pt idx="4">
                  <c:v>189.84773194981696</c:v>
                </c:pt>
                <c:pt idx="5">
                  <c:v>172.42872350855725</c:v>
                </c:pt>
                <c:pt idx="6">
                  <c:v>185.65040742108314</c:v>
                </c:pt>
                <c:pt idx="7">
                  <c:v>207.24751965733125</c:v>
                </c:pt>
                <c:pt idx="8">
                  <c:v>212.24572478129738</c:v>
                </c:pt>
                <c:pt idx="9">
                  <c:v>226.15219388406575</c:v>
                </c:pt>
                <c:pt idx="10">
                  <c:v>214.07873485593464</c:v>
                </c:pt>
                <c:pt idx="11">
                  <c:v>222.05146111423772</c:v>
                </c:pt>
                <c:pt idx="12">
                  <c:v>215.98541255507317</c:v>
                </c:pt>
                <c:pt idx="13">
                  <c:v>230.11751715839381</c:v>
                </c:pt>
                <c:pt idx="14">
                  <c:v>228.97729055790111</c:v>
                </c:pt>
                <c:pt idx="15">
                  <c:v>214.44257640351191</c:v>
                </c:pt>
                <c:pt idx="16">
                  <c:v>206.87382518388841</c:v>
                </c:pt>
                <c:pt idx="17">
                  <c:v>215.66447165219247</c:v>
                </c:pt>
                <c:pt idx="18">
                  <c:v>239.88497145291575</c:v>
                </c:pt>
                <c:pt idx="19">
                  <c:v>233.89622516312548</c:v>
                </c:pt>
                <c:pt idx="20">
                  <c:v>240.58741512546095</c:v>
                </c:pt>
                <c:pt idx="21">
                  <c:v>242.62371166585271</c:v>
                </c:pt>
                <c:pt idx="22">
                  <c:v>226.63084099121247</c:v>
                </c:pt>
                <c:pt idx="23">
                  <c:v>217.62927669343043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'18 AVR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'18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'18 AVR 23 '!$AL$9:$AL$32</c:f>
              <c:numCache>
                <c:formatCode>0.00</c:formatCode>
                <c:ptCount val="24"/>
                <c:pt idx="0">
                  <c:v>86.828945956857808</c:v>
                </c:pt>
                <c:pt idx="1">
                  <c:v>83.186260802753765</c:v>
                </c:pt>
                <c:pt idx="2">
                  <c:v>81.443733695921964</c:v>
                </c:pt>
                <c:pt idx="3">
                  <c:v>79.877853937503517</c:v>
                </c:pt>
                <c:pt idx="4">
                  <c:v>77.060815518278616</c:v>
                </c:pt>
                <c:pt idx="5">
                  <c:v>79.799659854985009</c:v>
                </c:pt>
                <c:pt idx="6">
                  <c:v>72.946435690593191</c:v>
                </c:pt>
                <c:pt idx="7">
                  <c:v>73.234884483601391</c:v>
                </c:pt>
                <c:pt idx="8">
                  <c:v>79.742227774554479</c:v>
                </c:pt>
                <c:pt idx="9">
                  <c:v>81.141213173287284</c:v>
                </c:pt>
                <c:pt idx="10">
                  <c:v>85.181954534142221</c:v>
                </c:pt>
                <c:pt idx="11">
                  <c:v>86.184707956261505</c:v>
                </c:pt>
                <c:pt idx="12">
                  <c:v>78.89816680278264</c:v>
                </c:pt>
                <c:pt idx="13">
                  <c:v>75.434666148140991</c:v>
                </c:pt>
                <c:pt idx="14">
                  <c:v>88.301697214642886</c:v>
                </c:pt>
                <c:pt idx="15">
                  <c:v>92.850830653841001</c:v>
                </c:pt>
                <c:pt idx="16">
                  <c:v>91.665362572774626</c:v>
                </c:pt>
                <c:pt idx="17">
                  <c:v>84.356199449917767</c:v>
                </c:pt>
                <c:pt idx="18">
                  <c:v>91.064062651269069</c:v>
                </c:pt>
                <c:pt idx="19">
                  <c:v>93.320241969630771</c:v>
                </c:pt>
                <c:pt idx="20">
                  <c:v>91.516021103108272</c:v>
                </c:pt>
                <c:pt idx="21">
                  <c:v>89.094923856231219</c:v>
                </c:pt>
                <c:pt idx="22">
                  <c:v>88.204661833728053</c:v>
                </c:pt>
                <c:pt idx="23">
                  <c:v>87.30722527659735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17" zoomScale="85" zoomScaleNormal="85" zoomScaleSheetLayoutView="85" workbookViewId="0">
      <selection activeCell="B39" sqref="B3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6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0" t="s">
        <v>100</v>
      </c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</row>
    <row r="2" spans="1:54" ht="20.25" x14ac:dyDescent="0.25">
      <c r="A2" s="141">
        <v>45034</v>
      </c>
      <c r="B2" s="141"/>
      <c r="C2" s="141"/>
      <c r="D2" s="141"/>
      <c r="E2" s="141"/>
      <c r="F2" s="141"/>
      <c r="G2" s="14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2" t="s">
        <v>0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71" t="s">
        <v>88</v>
      </c>
      <c r="AG4" s="172"/>
      <c r="AH4" s="172"/>
      <c r="AI4" s="172"/>
      <c r="AJ4" s="147" t="s">
        <v>101</v>
      </c>
      <c r="AK4" s="148"/>
      <c r="AL4" s="147" t="s">
        <v>102</v>
      </c>
      <c r="AM4" s="148"/>
      <c r="AN4" s="134" t="s">
        <v>68</v>
      </c>
      <c r="AO4" s="135"/>
      <c r="AP4" s="135"/>
      <c r="AQ4" s="135"/>
      <c r="AR4" s="135"/>
      <c r="AS4" s="136"/>
    </row>
    <row r="5" spans="1:54" ht="15.75" customHeight="1" thickBot="1" x14ac:dyDescent="0.3">
      <c r="B5" s="144"/>
      <c r="C5" s="145"/>
      <c r="D5" s="145"/>
      <c r="E5" s="145"/>
      <c r="F5" s="145"/>
      <c r="G5" s="145"/>
      <c r="H5" s="145"/>
      <c r="I5" s="145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73"/>
      <c r="AG5" s="174"/>
      <c r="AH5" s="174"/>
      <c r="AI5" s="174"/>
      <c r="AJ5" s="149"/>
      <c r="AK5" s="150"/>
      <c r="AL5" s="149"/>
      <c r="AM5" s="150"/>
      <c r="AN5" s="137"/>
      <c r="AO5" s="138"/>
      <c r="AP5" s="138"/>
      <c r="AQ5" s="138"/>
      <c r="AR5" s="138"/>
      <c r="AS5" s="139"/>
    </row>
    <row r="6" spans="1:54" ht="18.75" customHeight="1" thickBot="1" x14ac:dyDescent="0.3">
      <c r="B6" s="162" t="s">
        <v>1</v>
      </c>
      <c r="C6" s="163"/>
      <c r="D6" s="163"/>
      <c r="E6" s="163"/>
      <c r="F6" s="163"/>
      <c r="G6" s="163"/>
      <c r="H6" s="163"/>
      <c r="I6" s="164"/>
      <c r="J6" s="162" t="s">
        <v>73</v>
      </c>
      <c r="K6" s="165"/>
      <c r="L6" s="163"/>
      <c r="M6" s="163"/>
      <c r="N6" s="163"/>
      <c r="O6" s="163"/>
      <c r="P6" s="164"/>
      <c r="Q6" s="166"/>
      <c r="R6" s="156" t="s">
        <v>89</v>
      </c>
      <c r="S6" s="157"/>
      <c r="T6" s="157"/>
      <c r="U6" s="157"/>
      <c r="V6" s="157"/>
      <c r="W6" s="157"/>
      <c r="X6" s="157"/>
      <c r="Y6" s="157"/>
      <c r="Z6" s="156" t="s">
        <v>90</v>
      </c>
      <c r="AA6" s="157"/>
      <c r="AB6" s="157"/>
      <c r="AC6" s="157"/>
      <c r="AD6" s="157"/>
      <c r="AE6" s="157"/>
      <c r="AF6" s="158" t="s">
        <v>14</v>
      </c>
      <c r="AG6" s="159"/>
      <c r="AH6" s="167" t="s">
        <v>11</v>
      </c>
      <c r="AI6" s="168"/>
      <c r="AJ6" s="149"/>
      <c r="AK6" s="150"/>
      <c r="AL6" s="149"/>
      <c r="AM6" s="150"/>
      <c r="AN6" s="137"/>
      <c r="AO6" s="138"/>
      <c r="AP6" s="138"/>
      <c r="AQ6" s="138"/>
      <c r="AR6" s="138"/>
      <c r="AS6" s="139"/>
    </row>
    <row r="7" spans="1:54" ht="36.75" customHeight="1" thickBot="1" x14ac:dyDescent="0.3">
      <c r="B7" s="203" t="s">
        <v>12</v>
      </c>
      <c r="C7" s="204"/>
      <c r="D7" s="204"/>
      <c r="E7" s="205"/>
      <c r="F7" s="204" t="s">
        <v>13</v>
      </c>
      <c r="G7" s="204"/>
      <c r="H7" s="204"/>
      <c r="I7" s="206"/>
      <c r="J7" s="178" t="s">
        <v>7</v>
      </c>
      <c r="K7" s="154"/>
      <c r="L7" s="153" t="s">
        <v>8</v>
      </c>
      <c r="M7" s="154"/>
      <c r="N7" s="153" t="s">
        <v>9</v>
      </c>
      <c r="O7" s="154"/>
      <c r="P7" s="153" t="s">
        <v>10</v>
      </c>
      <c r="Q7" s="155"/>
      <c r="R7" s="178" t="s">
        <v>4</v>
      </c>
      <c r="S7" s="179"/>
      <c r="T7" s="179"/>
      <c r="U7" s="179"/>
      <c r="V7" s="179"/>
      <c r="W7" s="179"/>
      <c r="X7" s="153" t="s">
        <v>87</v>
      </c>
      <c r="Y7" s="155"/>
      <c r="Z7" s="178" t="s">
        <v>3</v>
      </c>
      <c r="AA7" s="179"/>
      <c r="AB7" s="179"/>
      <c r="AC7" s="154"/>
      <c r="AD7" s="207" t="s">
        <v>87</v>
      </c>
      <c r="AE7" s="207"/>
      <c r="AF7" s="160"/>
      <c r="AG7" s="161"/>
      <c r="AH7" s="169"/>
      <c r="AI7" s="170"/>
      <c r="AJ7" s="151"/>
      <c r="AK7" s="152"/>
      <c r="AL7" s="151"/>
      <c r="AM7" s="152"/>
      <c r="AN7" s="137"/>
      <c r="AO7" s="138"/>
      <c r="AP7" s="138"/>
      <c r="AQ7" s="138"/>
      <c r="AR7" s="138"/>
      <c r="AS7" s="13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4" t="s">
        <v>76</v>
      </c>
      <c r="S8" s="85" t="s">
        <v>77</v>
      </c>
      <c r="T8" s="85" t="s">
        <v>80</v>
      </c>
      <c r="U8" s="85" t="s">
        <v>81</v>
      </c>
      <c r="V8" s="85" t="s">
        <v>82</v>
      </c>
      <c r="W8" s="85" t="s">
        <v>83</v>
      </c>
      <c r="X8" s="13" t="s">
        <v>40</v>
      </c>
      <c r="Y8" s="14" t="s">
        <v>86</v>
      </c>
      <c r="Z8" s="84" t="s">
        <v>78</v>
      </c>
      <c r="AA8" s="85" t="s">
        <v>79</v>
      </c>
      <c r="AB8" s="85" t="s">
        <v>84</v>
      </c>
      <c r="AC8" s="86" t="s">
        <v>85</v>
      </c>
      <c r="AD8" s="86" t="s">
        <v>42</v>
      </c>
      <c r="AE8" s="87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4"/>
      <c r="AO8" s="125"/>
      <c r="AP8" s="125"/>
      <c r="AQ8" s="125"/>
      <c r="AR8" s="125"/>
      <c r="AS8" s="118"/>
    </row>
    <row r="9" spans="1:54" ht="15.75" x14ac:dyDescent="0.25">
      <c r="A9" s="25">
        <v>1</v>
      </c>
      <c r="B9" s="74">
        <v>127.03999999999999</v>
      </c>
      <c r="C9" s="51">
        <f t="shared" ref="C9:C32" si="0">AK9-AE9</f>
        <v>21.769504870016171</v>
      </c>
      <c r="D9" s="52">
        <f t="shared" ref="D9:D32" si="1">AM9-Y9</f>
        <v>100.39975974168206</v>
      </c>
      <c r="E9" s="59">
        <f t="shared" ref="E9:E32" si="2">(AG9+AI9)-Q9</f>
        <v>4.8707353883017745</v>
      </c>
      <c r="F9" s="76">
        <v>208</v>
      </c>
      <c r="G9" s="52">
        <f t="shared" ref="G9:G32" si="3">AJ9-AD9</f>
        <v>109.33087673837436</v>
      </c>
      <c r="H9" s="52">
        <f t="shared" ref="H9:H32" si="4">AL9-X9</f>
        <v>86.828945956857808</v>
      </c>
      <c r="I9" s="53">
        <f t="shared" ref="I9:I32" si="5">(AH9+AF9)-P9</f>
        <v>11.840177304767861</v>
      </c>
      <c r="J9" s="58">
        <v>0</v>
      </c>
      <c r="K9" s="82">
        <v>0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0">
        <f>K9+M9+O9</f>
        <v>0</v>
      </c>
      <c r="R9" s="89">
        <v>0</v>
      </c>
      <c r="S9" s="82">
        <v>0</v>
      </c>
      <c r="T9" s="82">
        <v>0</v>
      </c>
      <c r="U9" s="82">
        <v>43.38</v>
      </c>
      <c r="V9" s="68">
        <v>0</v>
      </c>
      <c r="W9" s="88">
        <v>0</v>
      </c>
      <c r="X9" s="92">
        <f>R9+T9+V9</f>
        <v>0</v>
      </c>
      <c r="Y9" s="93">
        <f>S9+U9+W9</f>
        <v>43.38</v>
      </c>
      <c r="Z9" s="89">
        <v>0</v>
      </c>
      <c r="AA9" s="82">
        <v>0</v>
      </c>
      <c r="AB9" s="82">
        <v>91.73</v>
      </c>
      <c r="AC9" s="82">
        <v>0</v>
      </c>
      <c r="AD9" s="94">
        <f>Z9+AB9</f>
        <v>91.73</v>
      </c>
      <c r="AE9" s="52">
        <f>AA9+AC9</f>
        <v>0</v>
      </c>
      <c r="AF9" s="114">
        <v>0.46749973118279597</v>
      </c>
      <c r="AG9" s="115">
        <v>0.101765725806452</v>
      </c>
      <c r="AH9" s="54">
        <f t="shared" ref="AH9:AH32" si="6">(F9+P9+X9+AD9)-(AJ9+AL9+AF9)</f>
        <v>11.372677573585065</v>
      </c>
      <c r="AI9" s="63">
        <f t="shared" ref="AI9:AI32" si="7">(B9+Q9+Y9+AE9)-(AM9+AK9+AG9)</f>
        <v>4.7689696624953228</v>
      </c>
      <c r="AJ9" s="64">
        <v>201.06087673837436</v>
      </c>
      <c r="AK9" s="61">
        <v>21.769504870016171</v>
      </c>
      <c r="AL9" s="66">
        <v>86.828945956857808</v>
      </c>
      <c r="AM9" s="61">
        <v>143.77975974168206</v>
      </c>
      <c r="AS9" s="119"/>
      <c r="BA9" s="42"/>
      <c r="BB9" s="42"/>
    </row>
    <row r="10" spans="1:54" ht="15.75" x14ac:dyDescent="0.25">
      <c r="A10" s="25">
        <v>2</v>
      </c>
      <c r="B10" s="69">
        <v>132.6</v>
      </c>
      <c r="C10" s="51">
        <f t="shared" si="0"/>
        <v>21.410527250588533</v>
      </c>
      <c r="D10" s="52">
        <f t="shared" si="1"/>
        <v>106.14597942733459</v>
      </c>
      <c r="E10" s="59">
        <f t="shared" si="2"/>
        <v>5.043493322076877</v>
      </c>
      <c r="F10" s="68">
        <v>202.72</v>
      </c>
      <c r="G10" s="52">
        <f t="shared" si="3"/>
        <v>107.89950893351752</v>
      </c>
      <c r="H10" s="52">
        <f t="shared" si="4"/>
        <v>83.186260802753765</v>
      </c>
      <c r="I10" s="53">
        <f t="shared" si="5"/>
        <v>11.634230263728751</v>
      </c>
      <c r="J10" s="58">
        <v>0</v>
      </c>
      <c r="K10" s="79">
        <v>0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0">
        <f t="shared" ref="Q10:Q32" si="9">K10+M10+O10</f>
        <v>0</v>
      </c>
      <c r="R10" s="89">
        <v>0</v>
      </c>
      <c r="S10" s="82">
        <v>0</v>
      </c>
      <c r="T10" s="82">
        <v>0</v>
      </c>
      <c r="U10" s="82">
        <v>43.99</v>
      </c>
      <c r="V10" s="82">
        <v>0</v>
      </c>
      <c r="W10" s="82">
        <v>0</v>
      </c>
      <c r="X10" s="92">
        <f t="shared" ref="X10:X32" si="10">R10+T10+V10</f>
        <v>0</v>
      </c>
      <c r="Y10" s="93">
        <f t="shared" ref="Y10:Y32" si="11">S10+U10+W10</f>
        <v>43.99</v>
      </c>
      <c r="Z10" s="89">
        <v>0</v>
      </c>
      <c r="AA10" s="82">
        <v>0</v>
      </c>
      <c r="AB10" s="82">
        <v>91.59</v>
      </c>
      <c r="AC10" s="82">
        <v>0</v>
      </c>
      <c r="AD10" s="94">
        <f t="shared" ref="AD10:AD32" si="12">Z10+AB10</f>
        <v>91.59</v>
      </c>
      <c r="AE10" s="52">
        <f t="shared" ref="AE10:AE32" si="13">AA10+AC10</f>
        <v>0</v>
      </c>
      <c r="AF10" s="116">
        <v>0.46749973118279597</v>
      </c>
      <c r="AG10" s="115">
        <v>0.101765725806452</v>
      </c>
      <c r="AH10" s="54">
        <f t="shared" si="6"/>
        <v>11.166730532545955</v>
      </c>
      <c r="AI10" s="63">
        <f t="shared" si="7"/>
        <v>4.9417275962704252</v>
      </c>
      <c r="AJ10" s="64">
        <v>199.48950893351753</v>
      </c>
      <c r="AK10" s="61">
        <v>21.410527250588533</v>
      </c>
      <c r="AL10" s="66">
        <v>83.186260802753765</v>
      </c>
      <c r="AM10" s="61">
        <v>150.1359794273346</v>
      </c>
      <c r="AS10" s="119"/>
      <c r="BA10" s="42"/>
      <c r="BB10" s="42"/>
    </row>
    <row r="11" spans="1:54" ht="15" customHeight="1" x14ac:dyDescent="0.25">
      <c r="A11" s="25">
        <v>3</v>
      </c>
      <c r="B11" s="69">
        <v>125.89</v>
      </c>
      <c r="C11" s="51">
        <f t="shared" si="0"/>
        <v>18.894072700891595</v>
      </c>
      <c r="D11" s="52">
        <f t="shared" si="1"/>
        <v>102.1383517472587</v>
      </c>
      <c r="E11" s="59">
        <f t="shared" si="2"/>
        <v>4.857575551849699</v>
      </c>
      <c r="F11" s="68">
        <v>193.48</v>
      </c>
      <c r="G11" s="52">
        <f t="shared" si="3"/>
        <v>100.74211356195886</v>
      </c>
      <c r="H11" s="52">
        <f t="shared" si="4"/>
        <v>81.443733695921964</v>
      </c>
      <c r="I11" s="53">
        <f t="shared" si="5"/>
        <v>11.294152742119207</v>
      </c>
      <c r="J11" s="58">
        <v>0</v>
      </c>
      <c r="K11" s="79">
        <v>0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0">
        <f t="shared" si="9"/>
        <v>0</v>
      </c>
      <c r="R11" s="89">
        <v>0</v>
      </c>
      <c r="S11" s="82">
        <v>0</v>
      </c>
      <c r="T11" s="82">
        <v>0</v>
      </c>
      <c r="U11" s="82">
        <v>44.06</v>
      </c>
      <c r="V11" s="82">
        <v>0</v>
      </c>
      <c r="W11" s="82">
        <v>0</v>
      </c>
      <c r="X11" s="92">
        <f t="shared" si="10"/>
        <v>0</v>
      </c>
      <c r="Y11" s="93">
        <f t="shared" si="11"/>
        <v>44.06</v>
      </c>
      <c r="Z11" s="89">
        <v>0</v>
      </c>
      <c r="AA11" s="82">
        <v>0</v>
      </c>
      <c r="AB11" s="82">
        <v>91.88</v>
      </c>
      <c r="AC11" s="82">
        <v>0</v>
      </c>
      <c r="AD11" s="94">
        <f t="shared" si="12"/>
        <v>91.88</v>
      </c>
      <c r="AE11" s="52">
        <f t="shared" si="13"/>
        <v>0</v>
      </c>
      <c r="AF11" s="116">
        <v>0.46749973118279597</v>
      </c>
      <c r="AG11" s="115">
        <v>0.101765725806452</v>
      </c>
      <c r="AH11" s="54">
        <f t="shared" si="6"/>
        <v>10.826653010936411</v>
      </c>
      <c r="AI11" s="63">
        <f t="shared" si="7"/>
        <v>4.7558098260432473</v>
      </c>
      <c r="AJ11" s="64">
        <v>192.62211356195886</v>
      </c>
      <c r="AK11" s="61">
        <v>18.894072700891595</v>
      </c>
      <c r="AL11" s="66">
        <v>81.443733695921964</v>
      </c>
      <c r="AM11" s="61">
        <v>146.1983517472587</v>
      </c>
      <c r="AS11" s="119"/>
      <c r="BA11" s="42"/>
      <c r="BB11" s="42"/>
    </row>
    <row r="12" spans="1:54" ht="15" customHeight="1" x14ac:dyDescent="0.25">
      <c r="A12" s="25">
        <v>4</v>
      </c>
      <c r="B12" s="69">
        <v>126.62</v>
      </c>
      <c r="C12" s="51">
        <f t="shared" si="0"/>
        <v>18.641572784489536</v>
      </c>
      <c r="D12" s="52">
        <f t="shared" si="1"/>
        <v>103.09145202779376</v>
      </c>
      <c r="E12" s="59">
        <f t="shared" si="2"/>
        <v>4.8869751877167076</v>
      </c>
      <c r="F12" s="68">
        <v>194.07</v>
      </c>
      <c r="G12" s="52">
        <f t="shared" si="3"/>
        <v>102.93029111190276</v>
      </c>
      <c r="H12" s="52">
        <f t="shared" si="4"/>
        <v>79.877853937503517</v>
      </c>
      <c r="I12" s="53">
        <f t="shared" si="5"/>
        <v>11.261854950593728</v>
      </c>
      <c r="J12" s="58">
        <v>0</v>
      </c>
      <c r="K12" s="79">
        <v>0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0">
        <f t="shared" si="9"/>
        <v>0</v>
      </c>
      <c r="R12" s="89">
        <v>0</v>
      </c>
      <c r="S12" s="82">
        <v>0</v>
      </c>
      <c r="T12" s="82">
        <v>0</v>
      </c>
      <c r="U12" s="82">
        <v>44.38</v>
      </c>
      <c r="V12" s="82">
        <v>0</v>
      </c>
      <c r="W12" s="82">
        <v>0</v>
      </c>
      <c r="X12" s="92">
        <f t="shared" si="10"/>
        <v>0</v>
      </c>
      <c r="Y12" s="93">
        <f t="shared" si="11"/>
        <v>44.38</v>
      </c>
      <c r="Z12" s="89">
        <v>0</v>
      </c>
      <c r="AA12" s="82">
        <v>0</v>
      </c>
      <c r="AB12" s="82">
        <v>90.44</v>
      </c>
      <c r="AC12" s="82">
        <v>0</v>
      </c>
      <c r="AD12" s="94">
        <f t="shared" si="12"/>
        <v>90.44</v>
      </c>
      <c r="AE12" s="52">
        <f t="shared" si="13"/>
        <v>0</v>
      </c>
      <c r="AF12" s="116">
        <v>0.46749973118279597</v>
      </c>
      <c r="AG12" s="115">
        <v>0.101765725806452</v>
      </c>
      <c r="AH12" s="54">
        <f t="shared" si="6"/>
        <v>10.794355219410932</v>
      </c>
      <c r="AI12" s="63">
        <f t="shared" si="7"/>
        <v>4.7852094619102559</v>
      </c>
      <c r="AJ12" s="64">
        <v>193.37029111190276</v>
      </c>
      <c r="AK12" s="61">
        <v>18.641572784489536</v>
      </c>
      <c r="AL12" s="66">
        <v>79.877853937503517</v>
      </c>
      <c r="AM12" s="61">
        <v>147.47145202779376</v>
      </c>
      <c r="AS12" s="119"/>
      <c r="BA12" s="42"/>
      <c r="BB12" s="42"/>
    </row>
    <row r="13" spans="1:54" ht="15.75" x14ac:dyDescent="0.25">
      <c r="A13" s="25">
        <v>5</v>
      </c>
      <c r="B13" s="69">
        <v>127.49000000000001</v>
      </c>
      <c r="C13" s="51">
        <f t="shared" si="0"/>
        <v>19.739333537615398</v>
      </c>
      <c r="D13" s="52">
        <f t="shared" si="1"/>
        <v>102.84129154911327</v>
      </c>
      <c r="E13" s="59">
        <f t="shared" si="2"/>
        <v>4.9093749132713427</v>
      </c>
      <c r="F13" s="68">
        <v>186.82</v>
      </c>
      <c r="G13" s="52">
        <f t="shared" si="3"/>
        <v>98.747731949816966</v>
      </c>
      <c r="H13" s="52">
        <f t="shared" si="4"/>
        <v>77.060815518278616</v>
      </c>
      <c r="I13" s="53">
        <f t="shared" si="5"/>
        <v>11.011452531904423</v>
      </c>
      <c r="J13" s="58">
        <v>0</v>
      </c>
      <c r="K13" s="79">
        <v>0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0">
        <f t="shared" si="9"/>
        <v>0</v>
      </c>
      <c r="R13" s="89">
        <v>0</v>
      </c>
      <c r="S13" s="82">
        <v>0</v>
      </c>
      <c r="T13" s="82">
        <v>0</v>
      </c>
      <c r="U13" s="82">
        <v>44.31</v>
      </c>
      <c r="V13" s="82">
        <v>0</v>
      </c>
      <c r="W13" s="82">
        <v>0</v>
      </c>
      <c r="X13" s="92">
        <f t="shared" si="10"/>
        <v>0</v>
      </c>
      <c r="Y13" s="93">
        <f t="shared" si="11"/>
        <v>44.31</v>
      </c>
      <c r="Z13" s="89">
        <v>0</v>
      </c>
      <c r="AA13" s="82">
        <v>0</v>
      </c>
      <c r="AB13" s="82">
        <v>91.1</v>
      </c>
      <c r="AC13" s="82">
        <v>0</v>
      </c>
      <c r="AD13" s="94">
        <f t="shared" si="12"/>
        <v>91.1</v>
      </c>
      <c r="AE13" s="52">
        <f t="shared" si="13"/>
        <v>0</v>
      </c>
      <c r="AF13" s="116">
        <v>0.46749973118279597</v>
      </c>
      <c r="AG13" s="115">
        <v>0.101765725806452</v>
      </c>
      <c r="AH13" s="54">
        <f t="shared" si="6"/>
        <v>10.543952800721627</v>
      </c>
      <c r="AI13" s="63">
        <f t="shared" si="7"/>
        <v>4.807609187464891</v>
      </c>
      <c r="AJ13" s="64">
        <v>189.84773194981696</v>
      </c>
      <c r="AK13" s="61">
        <v>19.739333537615398</v>
      </c>
      <c r="AL13" s="66">
        <v>77.060815518278616</v>
      </c>
      <c r="AM13" s="61">
        <v>147.15129154911327</v>
      </c>
      <c r="AS13" s="119"/>
      <c r="BA13" s="42"/>
      <c r="BB13" s="42"/>
    </row>
    <row r="14" spans="1:54" ht="15.75" customHeight="1" x14ac:dyDescent="0.25">
      <c r="A14" s="25">
        <v>6</v>
      </c>
      <c r="B14" s="69">
        <v>113.91</v>
      </c>
      <c r="C14" s="51">
        <f t="shared" si="0"/>
        <v>18.310482582347046</v>
      </c>
      <c r="D14" s="52">
        <f t="shared" si="1"/>
        <v>91.042097873202948</v>
      </c>
      <c r="E14" s="59">
        <f t="shared" si="2"/>
        <v>4.5574195444500063</v>
      </c>
      <c r="F14" s="68">
        <v>170.19</v>
      </c>
      <c r="G14" s="52">
        <f t="shared" si="3"/>
        <v>80.268723508557244</v>
      </c>
      <c r="H14" s="52">
        <f t="shared" si="4"/>
        <v>79.489659854985007</v>
      </c>
      <c r="I14" s="53">
        <f t="shared" si="5"/>
        <v>10.431616636457774</v>
      </c>
      <c r="J14" s="58">
        <v>0</v>
      </c>
      <c r="K14" s="79">
        <v>0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0">
        <f t="shared" si="9"/>
        <v>0</v>
      </c>
      <c r="R14" s="89">
        <v>0.31</v>
      </c>
      <c r="S14" s="82">
        <v>0</v>
      </c>
      <c r="T14" s="82">
        <v>0</v>
      </c>
      <c r="U14" s="82">
        <v>45.32</v>
      </c>
      <c r="V14" s="82">
        <v>0</v>
      </c>
      <c r="W14" s="82">
        <v>0</v>
      </c>
      <c r="X14" s="92">
        <f t="shared" si="10"/>
        <v>0.31</v>
      </c>
      <c r="Y14" s="93">
        <f t="shared" si="11"/>
        <v>45.32</v>
      </c>
      <c r="Z14" s="89">
        <v>0.4</v>
      </c>
      <c r="AA14" s="82">
        <v>0</v>
      </c>
      <c r="AB14" s="82">
        <v>91.76</v>
      </c>
      <c r="AC14" s="82">
        <v>0</v>
      </c>
      <c r="AD14" s="94">
        <f t="shared" si="12"/>
        <v>92.160000000000011</v>
      </c>
      <c r="AE14" s="52">
        <f t="shared" si="13"/>
        <v>0</v>
      </c>
      <c r="AF14" s="116">
        <v>0.46749973118279597</v>
      </c>
      <c r="AG14" s="115">
        <v>0.101765725806452</v>
      </c>
      <c r="AH14" s="54">
        <f t="shared" si="6"/>
        <v>9.9641169052749774</v>
      </c>
      <c r="AI14" s="63">
        <f t="shared" si="7"/>
        <v>4.4556538186435546</v>
      </c>
      <c r="AJ14" s="64">
        <v>172.42872350855725</v>
      </c>
      <c r="AK14" s="61">
        <v>18.310482582347046</v>
      </c>
      <c r="AL14" s="66">
        <v>79.799659854985009</v>
      </c>
      <c r="AM14" s="61">
        <v>136.36209787320294</v>
      </c>
      <c r="AS14" s="119"/>
      <c r="BA14" s="42"/>
      <c r="BB14" s="42"/>
    </row>
    <row r="15" spans="1:54" ht="15.75" x14ac:dyDescent="0.25">
      <c r="A15" s="25">
        <v>7</v>
      </c>
      <c r="B15" s="69">
        <v>121.31</v>
      </c>
      <c r="C15" s="51">
        <f t="shared" si="0"/>
        <v>19.816736189841269</v>
      </c>
      <c r="D15" s="52">
        <f t="shared" si="1"/>
        <v>96.707927344165228</v>
      </c>
      <c r="E15" s="59">
        <f t="shared" si="2"/>
        <v>4.7853364659935167</v>
      </c>
      <c r="F15" s="68">
        <v>172.42</v>
      </c>
      <c r="G15" s="52">
        <f t="shared" si="3"/>
        <v>91.700407421083142</v>
      </c>
      <c r="H15" s="52">
        <f t="shared" si="4"/>
        <v>70.036435690593194</v>
      </c>
      <c r="I15" s="53">
        <f t="shared" si="5"/>
        <v>10.683156888323664</v>
      </c>
      <c r="J15" s="58">
        <v>0</v>
      </c>
      <c r="K15" s="79">
        <v>0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0">
        <f t="shared" si="9"/>
        <v>0</v>
      </c>
      <c r="R15" s="89">
        <v>2.91</v>
      </c>
      <c r="S15" s="82">
        <v>0</v>
      </c>
      <c r="T15" s="82">
        <v>0</v>
      </c>
      <c r="U15" s="82">
        <v>46.06</v>
      </c>
      <c r="V15" s="82">
        <v>0</v>
      </c>
      <c r="W15" s="82">
        <v>0</v>
      </c>
      <c r="X15" s="92">
        <f t="shared" si="10"/>
        <v>2.91</v>
      </c>
      <c r="Y15" s="93">
        <f t="shared" si="11"/>
        <v>46.06</v>
      </c>
      <c r="Z15" s="89">
        <v>2.2000000000000002</v>
      </c>
      <c r="AA15" s="82">
        <v>0</v>
      </c>
      <c r="AB15" s="82">
        <v>91.75</v>
      </c>
      <c r="AC15" s="82">
        <v>0</v>
      </c>
      <c r="AD15" s="94">
        <f t="shared" si="12"/>
        <v>93.95</v>
      </c>
      <c r="AE15" s="52">
        <f t="shared" si="13"/>
        <v>0</v>
      </c>
      <c r="AF15" s="116">
        <v>0.46749973118279597</v>
      </c>
      <c r="AG15" s="115">
        <v>0.101765725806452</v>
      </c>
      <c r="AH15" s="54">
        <f t="shared" si="6"/>
        <v>10.215657157140868</v>
      </c>
      <c r="AI15" s="63">
        <f t="shared" si="7"/>
        <v>4.683570740187065</v>
      </c>
      <c r="AJ15" s="64">
        <v>185.65040742108314</v>
      </c>
      <c r="AK15" s="61">
        <v>19.816736189841269</v>
      </c>
      <c r="AL15" s="66">
        <v>72.946435690593191</v>
      </c>
      <c r="AM15" s="61">
        <v>142.76792734416523</v>
      </c>
      <c r="AS15" s="119"/>
      <c r="BA15" s="42"/>
      <c r="BB15" s="42"/>
    </row>
    <row r="16" spans="1:54" ht="15.75" x14ac:dyDescent="0.25">
      <c r="A16" s="25">
        <v>8</v>
      </c>
      <c r="B16" s="69">
        <v>105.56</v>
      </c>
      <c r="C16" s="51">
        <f t="shared" si="0"/>
        <v>22.039760850433677</v>
      </c>
      <c r="D16" s="52">
        <f t="shared" si="1"/>
        <v>79.20613595098925</v>
      </c>
      <c r="E16" s="59">
        <f t="shared" si="2"/>
        <v>4.3141031985770795</v>
      </c>
      <c r="F16" s="68">
        <v>176.61</v>
      </c>
      <c r="G16" s="52">
        <f t="shared" si="3"/>
        <v>112.37751965733126</v>
      </c>
      <c r="H16" s="52">
        <f t="shared" si="4"/>
        <v>52.684884483601394</v>
      </c>
      <c r="I16" s="53">
        <f t="shared" si="5"/>
        <v>11.547595859067384</v>
      </c>
      <c r="J16" s="58">
        <v>0</v>
      </c>
      <c r="K16" s="79">
        <v>0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0">
        <f t="shared" si="9"/>
        <v>0</v>
      </c>
      <c r="R16" s="89">
        <v>20.55</v>
      </c>
      <c r="S16" s="82">
        <v>0</v>
      </c>
      <c r="T16" s="82">
        <v>0</v>
      </c>
      <c r="U16" s="82">
        <v>44.98</v>
      </c>
      <c r="V16" s="82">
        <v>0</v>
      </c>
      <c r="W16" s="82">
        <v>0</v>
      </c>
      <c r="X16" s="92">
        <f t="shared" si="10"/>
        <v>20.55</v>
      </c>
      <c r="Y16" s="93">
        <f t="shared" si="11"/>
        <v>44.98</v>
      </c>
      <c r="Z16" s="89">
        <v>5.3</v>
      </c>
      <c r="AA16" s="82">
        <v>0</v>
      </c>
      <c r="AB16" s="82">
        <v>89.57</v>
      </c>
      <c r="AC16" s="82">
        <v>0</v>
      </c>
      <c r="AD16" s="94">
        <f t="shared" si="12"/>
        <v>94.86999999999999</v>
      </c>
      <c r="AE16" s="52">
        <f t="shared" si="13"/>
        <v>0</v>
      </c>
      <c r="AF16" s="116">
        <v>0.46749973118279597</v>
      </c>
      <c r="AG16" s="115">
        <v>0.101765725806452</v>
      </c>
      <c r="AH16" s="54">
        <f t="shared" si="6"/>
        <v>11.080096127884588</v>
      </c>
      <c r="AI16" s="63">
        <f t="shared" si="7"/>
        <v>4.2123374727706278</v>
      </c>
      <c r="AJ16" s="64">
        <v>207.24751965733125</v>
      </c>
      <c r="AK16" s="61">
        <v>22.039760850433677</v>
      </c>
      <c r="AL16" s="66">
        <v>73.234884483601391</v>
      </c>
      <c r="AM16" s="61">
        <v>124.18613595098924</v>
      </c>
      <c r="AS16" s="119"/>
      <c r="BA16" s="42"/>
      <c r="BB16" s="42"/>
    </row>
    <row r="17" spans="1:54" ht="15.75" x14ac:dyDescent="0.25">
      <c r="A17" s="25">
        <v>9</v>
      </c>
      <c r="B17" s="69">
        <v>134.99</v>
      </c>
      <c r="C17" s="51">
        <f t="shared" si="0"/>
        <v>21.760445683807234</v>
      </c>
      <c r="D17" s="52">
        <f t="shared" si="1"/>
        <v>108.10598190365741</v>
      </c>
      <c r="E17" s="59">
        <f t="shared" si="2"/>
        <v>5.1235724125353741</v>
      </c>
      <c r="F17" s="68">
        <v>170.17</v>
      </c>
      <c r="G17" s="52">
        <f t="shared" si="3"/>
        <v>111.03572478129739</v>
      </c>
      <c r="H17" s="52">
        <f t="shared" si="4"/>
        <v>47.13222777455448</v>
      </c>
      <c r="I17" s="53">
        <f t="shared" si="5"/>
        <v>12.002047444148117</v>
      </c>
      <c r="J17" s="58">
        <v>0</v>
      </c>
      <c r="K17" s="79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0">
        <f t="shared" si="9"/>
        <v>0</v>
      </c>
      <c r="R17" s="89">
        <v>32.61</v>
      </c>
      <c r="S17" s="82">
        <v>0</v>
      </c>
      <c r="T17" s="82">
        <v>0</v>
      </c>
      <c r="U17" s="82">
        <v>44.46</v>
      </c>
      <c r="V17" s="82">
        <v>0</v>
      </c>
      <c r="W17" s="82">
        <v>0</v>
      </c>
      <c r="X17" s="92">
        <f t="shared" si="10"/>
        <v>32.61</v>
      </c>
      <c r="Y17" s="93">
        <f t="shared" si="11"/>
        <v>44.46</v>
      </c>
      <c r="Z17" s="89">
        <v>9.1</v>
      </c>
      <c r="AA17" s="82">
        <v>0</v>
      </c>
      <c r="AB17" s="82">
        <v>92.11</v>
      </c>
      <c r="AC17" s="82">
        <v>0</v>
      </c>
      <c r="AD17" s="94">
        <f t="shared" si="12"/>
        <v>101.21</v>
      </c>
      <c r="AE17" s="52">
        <f t="shared" si="13"/>
        <v>0</v>
      </c>
      <c r="AF17" s="116">
        <v>0.46749973118279597</v>
      </c>
      <c r="AG17" s="115">
        <v>0.101765725806452</v>
      </c>
      <c r="AH17" s="54">
        <f t="shared" si="6"/>
        <v>11.53454771296532</v>
      </c>
      <c r="AI17" s="63">
        <f t="shared" si="7"/>
        <v>5.0218066867289224</v>
      </c>
      <c r="AJ17" s="64">
        <v>212.24572478129738</v>
      </c>
      <c r="AK17" s="61">
        <v>21.760445683807234</v>
      </c>
      <c r="AL17" s="66">
        <v>79.742227774554479</v>
      </c>
      <c r="AM17" s="61">
        <v>152.56598190365742</v>
      </c>
      <c r="AS17" s="119"/>
      <c r="BA17" s="42"/>
      <c r="BB17" s="42"/>
    </row>
    <row r="18" spans="1:54" ht="15.75" x14ac:dyDescent="0.25">
      <c r="A18" s="25">
        <v>10</v>
      </c>
      <c r="B18" s="69">
        <v>133.26999999999998</v>
      </c>
      <c r="C18" s="51">
        <f t="shared" si="0"/>
        <v>20.934570954279263</v>
      </c>
      <c r="D18" s="52">
        <f t="shared" si="1"/>
        <v>107.27177595538444</v>
      </c>
      <c r="E18" s="59">
        <f t="shared" si="2"/>
        <v>5.0636530903362953</v>
      </c>
      <c r="F18" s="68">
        <v>179.72</v>
      </c>
      <c r="G18" s="52">
        <f t="shared" si="3"/>
        <v>120.76219388406575</v>
      </c>
      <c r="H18" s="52">
        <f t="shared" si="4"/>
        <v>46.351213173287285</v>
      </c>
      <c r="I18" s="53">
        <f t="shared" si="5"/>
        <v>12.606592942646968</v>
      </c>
      <c r="J18" s="58">
        <v>0</v>
      </c>
      <c r="K18" s="79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0">
        <f t="shared" si="9"/>
        <v>0</v>
      </c>
      <c r="R18" s="89">
        <v>34.79</v>
      </c>
      <c r="S18" s="82">
        <v>0</v>
      </c>
      <c r="T18" s="82">
        <v>0</v>
      </c>
      <c r="U18" s="82">
        <v>44.04</v>
      </c>
      <c r="V18" s="82">
        <v>0</v>
      </c>
      <c r="W18" s="82">
        <v>0</v>
      </c>
      <c r="X18" s="92">
        <f t="shared" si="10"/>
        <v>34.79</v>
      </c>
      <c r="Y18" s="93">
        <f t="shared" si="11"/>
        <v>44.04</v>
      </c>
      <c r="Z18" s="89">
        <v>15.4</v>
      </c>
      <c r="AA18" s="82">
        <v>0</v>
      </c>
      <c r="AB18" s="82">
        <v>89.99</v>
      </c>
      <c r="AC18" s="82">
        <v>0</v>
      </c>
      <c r="AD18" s="94">
        <f t="shared" si="12"/>
        <v>105.39</v>
      </c>
      <c r="AE18" s="52">
        <f t="shared" si="13"/>
        <v>0</v>
      </c>
      <c r="AF18" s="116">
        <v>0.46749973118279597</v>
      </c>
      <c r="AG18" s="115">
        <v>0.101765725806452</v>
      </c>
      <c r="AH18" s="54">
        <f t="shared" si="6"/>
        <v>12.139093211464171</v>
      </c>
      <c r="AI18" s="63">
        <f t="shared" si="7"/>
        <v>4.9618873645298436</v>
      </c>
      <c r="AJ18" s="64">
        <v>226.15219388406575</v>
      </c>
      <c r="AK18" s="61">
        <v>20.934570954279263</v>
      </c>
      <c r="AL18" s="66">
        <v>81.141213173287284</v>
      </c>
      <c r="AM18" s="61">
        <v>151.31177595538443</v>
      </c>
      <c r="AS18" s="119"/>
      <c r="BA18" s="42"/>
      <c r="BB18" s="42"/>
    </row>
    <row r="19" spans="1:54" ht="15.75" x14ac:dyDescent="0.25">
      <c r="A19" s="25">
        <v>11</v>
      </c>
      <c r="B19" s="69">
        <v>138.07</v>
      </c>
      <c r="C19" s="51">
        <f t="shared" si="0"/>
        <v>21.32339892959887</v>
      </c>
      <c r="D19" s="52">
        <f t="shared" si="1"/>
        <v>111.57906914493363</v>
      </c>
      <c r="E19" s="59">
        <f t="shared" si="2"/>
        <v>5.167531925467479</v>
      </c>
      <c r="F19" s="68">
        <v>170.8</v>
      </c>
      <c r="G19" s="52">
        <f t="shared" si="3"/>
        <v>108.30873485593465</v>
      </c>
      <c r="H19" s="52">
        <f t="shared" si="4"/>
        <v>50.201954534142224</v>
      </c>
      <c r="I19" s="53">
        <f t="shared" si="5"/>
        <v>12.289310609923133</v>
      </c>
      <c r="J19" s="58">
        <v>0</v>
      </c>
      <c r="K19" s="79">
        <v>0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0">
        <f t="shared" si="9"/>
        <v>0</v>
      </c>
      <c r="R19" s="89">
        <v>34.979999999999997</v>
      </c>
      <c r="S19" s="82">
        <v>0</v>
      </c>
      <c r="T19" s="82">
        <v>0</v>
      </c>
      <c r="U19" s="82">
        <v>42.95</v>
      </c>
      <c r="V19" s="82">
        <v>0</v>
      </c>
      <c r="W19" s="82">
        <v>0</v>
      </c>
      <c r="X19" s="92">
        <f t="shared" si="10"/>
        <v>34.979999999999997</v>
      </c>
      <c r="Y19" s="93">
        <f t="shared" si="11"/>
        <v>42.95</v>
      </c>
      <c r="Z19" s="89">
        <v>14.8</v>
      </c>
      <c r="AA19" s="82">
        <v>0</v>
      </c>
      <c r="AB19" s="82">
        <v>90.97</v>
      </c>
      <c r="AC19" s="82">
        <v>0</v>
      </c>
      <c r="AD19" s="94">
        <f t="shared" si="12"/>
        <v>105.77</v>
      </c>
      <c r="AE19" s="52">
        <f t="shared" si="13"/>
        <v>0</v>
      </c>
      <c r="AF19" s="116">
        <v>0.46749973118279597</v>
      </c>
      <c r="AG19" s="115">
        <v>0.101765725806452</v>
      </c>
      <c r="AH19" s="54">
        <f t="shared" si="6"/>
        <v>11.821810878740337</v>
      </c>
      <c r="AI19" s="63">
        <f t="shared" si="7"/>
        <v>5.0657661996610273</v>
      </c>
      <c r="AJ19" s="64">
        <v>214.07873485593464</v>
      </c>
      <c r="AK19" s="61">
        <v>21.32339892959887</v>
      </c>
      <c r="AL19" s="66">
        <v>85.181954534142221</v>
      </c>
      <c r="AM19" s="61">
        <v>154.52906914493363</v>
      </c>
      <c r="AS19" s="119"/>
      <c r="BA19" s="42"/>
      <c r="BB19" s="42"/>
    </row>
    <row r="20" spans="1:54" ht="15.75" x14ac:dyDescent="0.25">
      <c r="A20" s="25">
        <v>12</v>
      </c>
      <c r="B20" s="69">
        <v>148.78</v>
      </c>
      <c r="C20" s="51">
        <f t="shared" si="0"/>
        <v>19.818310808062623</v>
      </c>
      <c r="D20" s="52">
        <f t="shared" si="1"/>
        <v>123.47328058095202</v>
      </c>
      <c r="E20" s="59">
        <f t="shared" si="2"/>
        <v>5.4884086109853811</v>
      </c>
      <c r="F20" s="68">
        <v>173.07</v>
      </c>
      <c r="G20" s="52">
        <f t="shared" si="3"/>
        <v>109.94146111423773</v>
      </c>
      <c r="H20" s="52">
        <f t="shared" si="4"/>
        <v>50.484707956261502</v>
      </c>
      <c r="I20" s="53">
        <f t="shared" si="5"/>
        <v>12.643830929500792</v>
      </c>
      <c r="J20" s="58">
        <v>0</v>
      </c>
      <c r="K20" s="79">
        <v>0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0">
        <f t="shared" si="9"/>
        <v>0</v>
      </c>
      <c r="R20" s="89">
        <v>35.700000000000003</v>
      </c>
      <c r="S20" s="82">
        <v>0</v>
      </c>
      <c r="T20" s="82">
        <v>0</v>
      </c>
      <c r="U20" s="82">
        <v>43.7</v>
      </c>
      <c r="V20" s="82">
        <v>0</v>
      </c>
      <c r="W20" s="82">
        <v>0</v>
      </c>
      <c r="X20" s="92">
        <f t="shared" si="10"/>
        <v>35.700000000000003</v>
      </c>
      <c r="Y20" s="93">
        <f t="shared" si="11"/>
        <v>43.7</v>
      </c>
      <c r="Z20" s="89">
        <v>20.3</v>
      </c>
      <c r="AA20" s="82">
        <v>0</v>
      </c>
      <c r="AB20" s="82">
        <v>91.81</v>
      </c>
      <c r="AC20" s="82">
        <v>0</v>
      </c>
      <c r="AD20" s="94">
        <f t="shared" si="12"/>
        <v>112.11</v>
      </c>
      <c r="AE20" s="52">
        <f t="shared" si="13"/>
        <v>0</v>
      </c>
      <c r="AF20" s="116">
        <v>0.46749973118279597</v>
      </c>
      <c r="AG20" s="115">
        <v>0.101765725806452</v>
      </c>
      <c r="AH20" s="54">
        <f t="shared" si="6"/>
        <v>12.176331198317996</v>
      </c>
      <c r="AI20" s="63">
        <f t="shared" si="7"/>
        <v>5.3866428851789294</v>
      </c>
      <c r="AJ20" s="64">
        <v>222.05146111423772</v>
      </c>
      <c r="AK20" s="61">
        <v>19.818310808062623</v>
      </c>
      <c r="AL20" s="66">
        <v>86.184707956261505</v>
      </c>
      <c r="AM20" s="61">
        <v>167.17328058095202</v>
      </c>
      <c r="AS20" s="119"/>
      <c r="BA20" s="42"/>
      <c r="BB20" s="42"/>
    </row>
    <row r="21" spans="1:54" ht="15.75" x14ac:dyDescent="0.25">
      <c r="A21" s="25">
        <v>13</v>
      </c>
      <c r="B21" s="69">
        <v>142.76</v>
      </c>
      <c r="C21" s="51">
        <f t="shared" si="0"/>
        <v>18.331592804135681</v>
      </c>
      <c r="D21" s="52">
        <f t="shared" si="1"/>
        <v>119.12479672595123</v>
      </c>
      <c r="E21" s="59">
        <f t="shared" si="2"/>
        <v>5.3036104699130888</v>
      </c>
      <c r="F21" s="68">
        <v>165.17</v>
      </c>
      <c r="G21" s="52">
        <f t="shared" si="3"/>
        <v>110.27541255507316</v>
      </c>
      <c r="H21" s="52">
        <f t="shared" si="4"/>
        <v>42.778166802782643</v>
      </c>
      <c r="I21" s="53">
        <f t="shared" si="5"/>
        <v>12.116420642144204</v>
      </c>
      <c r="J21" s="58">
        <v>0</v>
      </c>
      <c r="K21" s="79">
        <v>0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0">
        <f t="shared" si="9"/>
        <v>0</v>
      </c>
      <c r="R21" s="89">
        <v>36.119999999999997</v>
      </c>
      <c r="S21" s="82">
        <v>0</v>
      </c>
      <c r="T21" s="82">
        <v>0</v>
      </c>
      <c r="U21" s="82">
        <v>43.12</v>
      </c>
      <c r="V21" s="82">
        <v>0</v>
      </c>
      <c r="W21" s="82">
        <v>0</v>
      </c>
      <c r="X21" s="92">
        <f t="shared" si="10"/>
        <v>36.119999999999997</v>
      </c>
      <c r="Y21" s="93">
        <f t="shared" si="11"/>
        <v>43.12</v>
      </c>
      <c r="Z21" s="89">
        <v>15.2</v>
      </c>
      <c r="AA21" s="82">
        <v>0</v>
      </c>
      <c r="AB21" s="82">
        <v>90.51</v>
      </c>
      <c r="AC21" s="82">
        <v>0</v>
      </c>
      <c r="AD21" s="94">
        <f t="shared" si="12"/>
        <v>105.71000000000001</v>
      </c>
      <c r="AE21" s="52">
        <f t="shared" si="13"/>
        <v>0</v>
      </c>
      <c r="AF21" s="116">
        <v>0.46749973118279597</v>
      </c>
      <c r="AG21" s="115">
        <v>0.101765725806452</v>
      </c>
      <c r="AH21" s="54">
        <f t="shared" si="6"/>
        <v>11.648920910961408</v>
      </c>
      <c r="AI21" s="63">
        <f t="shared" si="7"/>
        <v>5.2018447441066371</v>
      </c>
      <c r="AJ21" s="64">
        <v>215.98541255507317</v>
      </c>
      <c r="AK21" s="61">
        <v>18.331592804135681</v>
      </c>
      <c r="AL21" s="66">
        <v>78.89816680278264</v>
      </c>
      <c r="AM21" s="61">
        <v>162.24479672595123</v>
      </c>
      <c r="AS21" s="119"/>
      <c r="BA21" s="42"/>
      <c r="BB21" s="42"/>
    </row>
    <row r="22" spans="1:54" s="49" customFormat="1" ht="15.75" x14ac:dyDescent="0.25">
      <c r="A22" s="25">
        <v>14</v>
      </c>
      <c r="B22" s="69">
        <v>144.99</v>
      </c>
      <c r="C22" s="51">
        <f t="shared" si="0"/>
        <v>21.246170805773598</v>
      </c>
      <c r="D22" s="52">
        <f t="shared" si="1"/>
        <v>118.36069954016116</v>
      </c>
      <c r="E22" s="59">
        <f t="shared" si="2"/>
        <v>5.3831296540652502</v>
      </c>
      <c r="F22" s="68">
        <v>183.41</v>
      </c>
      <c r="G22" s="52">
        <f t="shared" si="3"/>
        <v>127.17751715839381</v>
      </c>
      <c r="H22" s="52">
        <f t="shared" si="4"/>
        <v>43.694666148140996</v>
      </c>
      <c r="I22" s="53">
        <f t="shared" si="5"/>
        <v>12.537816693465244</v>
      </c>
      <c r="J22" s="58">
        <v>0</v>
      </c>
      <c r="K22" s="79">
        <v>0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0">
        <f t="shared" si="9"/>
        <v>0</v>
      </c>
      <c r="R22" s="89">
        <v>31.74</v>
      </c>
      <c r="S22" s="82">
        <v>0</v>
      </c>
      <c r="T22" s="82">
        <v>0</v>
      </c>
      <c r="U22" s="82">
        <v>43.73</v>
      </c>
      <c r="V22" s="82">
        <v>0</v>
      </c>
      <c r="W22" s="82">
        <v>0</v>
      </c>
      <c r="X22" s="92">
        <f t="shared" si="10"/>
        <v>31.74</v>
      </c>
      <c r="Y22" s="93">
        <f t="shared" si="11"/>
        <v>43.73</v>
      </c>
      <c r="Z22" s="89">
        <v>15</v>
      </c>
      <c r="AA22" s="82">
        <v>0</v>
      </c>
      <c r="AB22" s="82">
        <v>87.94</v>
      </c>
      <c r="AC22" s="82">
        <v>0</v>
      </c>
      <c r="AD22" s="94">
        <f t="shared" si="12"/>
        <v>102.94</v>
      </c>
      <c r="AE22" s="52">
        <f t="shared" si="13"/>
        <v>0</v>
      </c>
      <c r="AF22" s="116">
        <v>0.46749973118279597</v>
      </c>
      <c r="AG22" s="115">
        <v>0.101765725806452</v>
      </c>
      <c r="AH22" s="54">
        <f t="shared" si="6"/>
        <v>12.070316962282448</v>
      </c>
      <c r="AI22" s="63">
        <f t="shared" si="7"/>
        <v>5.2813639282587985</v>
      </c>
      <c r="AJ22" s="64">
        <v>230.11751715839381</v>
      </c>
      <c r="AK22" s="61">
        <v>21.246170805773598</v>
      </c>
      <c r="AL22" s="66">
        <v>75.434666148140991</v>
      </c>
      <c r="AM22" s="61">
        <v>162.09069954016115</v>
      </c>
      <c r="AP22"/>
      <c r="AQ22"/>
      <c r="AR22"/>
      <c r="AS22" s="120"/>
      <c r="BA22" s="50"/>
      <c r="BB22" s="50"/>
    </row>
    <row r="23" spans="1:54" ht="15.75" x14ac:dyDescent="0.25">
      <c r="A23" s="25">
        <v>15</v>
      </c>
      <c r="B23" s="69">
        <v>160.19999999999999</v>
      </c>
      <c r="C23" s="51">
        <f t="shared" si="0"/>
        <v>25.084509136408279</v>
      </c>
      <c r="D23" s="52">
        <f t="shared" si="1"/>
        <v>129.30676518955522</v>
      </c>
      <c r="E23" s="59">
        <f t="shared" si="2"/>
        <v>5.8087256740364879</v>
      </c>
      <c r="F23" s="68">
        <v>210.5</v>
      </c>
      <c r="G23" s="52">
        <f t="shared" si="3"/>
        <v>133.03729055790112</v>
      </c>
      <c r="H23" s="52">
        <f t="shared" si="4"/>
        <v>64.461697214642882</v>
      </c>
      <c r="I23" s="53">
        <f t="shared" si="5"/>
        <v>13.001012227456</v>
      </c>
      <c r="J23" s="58">
        <v>0</v>
      </c>
      <c r="K23" s="79">
        <v>0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0">
        <f t="shared" si="9"/>
        <v>0</v>
      </c>
      <c r="R23" s="89">
        <v>23.84</v>
      </c>
      <c r="S23" s="82">
        <v>0</v>
      </c>
      <c r="T23" s="82">
        <v>0</v>
      </c>
      <c r="U23" s="82">
        <v>43.72</v>
      </c>
      <c r="V23" s="82">
        <v>0</v>
      </c>
      <c r="W23" s="82">
        <v>0</v>
      </c>
      <c r="X23" s="92">
        <f t="shared" si="10"/>
        <v>23.84</v>
      </c>
      <c r="Y23" s="93">
        <f t="shared" si="11"/>
        <v>43.72</v>
      </c>
      <c r="Z23" s="89">
        <v>1.7</v>
      </c>
      <c r="AA23" s="82">
        <v>0</v>
      </c>
      <c r="AB23" s="82">
        <v>94.24</v>
      </c>
      <c r="AC23" s="82">
        <v>0</v>
      </c>
      <c r="AD23" s="94">
        <f t="shared" si="12"/>
        <v>95.94</v>
      </c>
      <c r="AE23" s="52">
        <f t="shared" si="13"/>
        <v>0</v>
      </c>
      <c r="AF23" s="116">
        <v>0.46749973118279597</v>
      </c>
      <c r="AG23" s="115">
        <v>0.101765725806452</v>
      </c>
      <c r="AH23" s="54">
        <f t="shared" si="6"/>
        <v>12.533512496273204</v>
      </c>
      <c r="AI23" s="63">
        <f t="shared" si="7"/>
        <v>5.7069599482300362</v>
      </c>
      <c r="AJ23" s="64">
        <v>228.97729055790111</v>
      </c>
      <c r="AK23" s="61">
        <v>25.084509136408279</v>
      </c>
      <c r="AL23" s="66">
        <v>88.301697214642886</v>
      </c>
      <c r="AM23" s="61">
        <v>173.02676518955522</v>
      </c>
      <c r="AS23" s="119"/>
      <c r="BA23" s="42"/>
      <c r="BB23" s="42"/>
    </row>
    <row r="24" spans="1:54" ht="15.75" x14ac:dyDescent="0.25">
      <c r="A24" s="25">
        <v>16</v>
      </c>
      <c r="B24" s="69">
        <v>156.15</v>
      </c>
      <c r="C24" s="51">
        <f t="shared" si="0"/>
        <v>23.354947199051139</v>
      </c>
      <c r="D24" s="52">
        <f t="shared" si="1"/>
        <v>127.11344600173166</v>
      </c>
      <c r="E24" s="59">
        <f t="shared" si="2"/>
        <v>5.6816067992172137</v>
      </c>
      <c r="F24" s="68">
        <v>225.75</v>
      </c>
      <c r="G24" s="52">
        <f t="shared" si="3"/>
        <v>123.28257640351191</v>
      </c>
      <c r="H24" s="52">
        <f t="shared" si="4"/>
        <v>89.860830653841006</v>
      </c>
      <c r="I24" s="53">
        <f t="shared" si="5"/>
        <v>12.606592942647081</v>
      </c>
      <c r="J24" s="58">
        <v>0</v>
      </c>
      <c r="K24" s="79">
        <v>0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0">
        <f t="shared" si="9"/>
        <v>0</v>
      </c>
      <c r="R24" s="89">
        <v>2.99</v>
      </c>
      <c r="S24" s="82">
        <v>0</v>
      </c>
      <c r="T24" s="82">
        <v>0</v>
      </c>
      <c r="U24" s="82">
        <v>43.23</v>
      </c>
      <c r="V24" s="82">
        <v>0</v>
      </c>
      <c r="W24" s="82">
        <v>0</v>
      </c>
      <c r="X24" s="92">
        <f t="shared" si="10"/>
        <v>2.99</v>
      </c>
      <c r="Y24" s="93">
        <f t="shared" si="11"/>
        <v>43.23</v>
      </c>
      <c r="Z24" s="89">
        <v>0.5</v>
      </c>
      <c r="AA24" s="82">
        <v>0</v>
      </c>
      <c r="AB24" s="82">
        <v>90.66</v>
      </c>
      <c r="AC24" s="82">
        <v>0</v>
      </c>
      <c r="AD24" s="94">
        <f t="shared" si="12"/>
        <v>91.16</v>
      </c>
      <c r="AE24" s="52">
        <f t="shared" si="13"/>
        <v>0</v>
      </c>
      <c r="AF24" s="116">
        <v>0.46749973118279597</v>
      </c>
      <c r="AG24" s="115">
        <v>0.101765725806452</v>
      </c>
      <c r="AH24" s="54">
        <f t="shared" si="6"/>
        <v>12.139093211464285</v>
      </c>
      <c r="AI24" s="63">
        <f t="shared" si="7"/>
        <v>5.579841073410762</v>
      </c>
      <c r="AJ24" s="64">
        <v>214.44257640351191</v>
      </c>
      <c r="AK24" s="61">
        <v>23.354947199051139</v>
      </c>
      <c r="AL24" s="66">
        <v>92.850830653841001</v>
      </c>
      <c r="AM24" s="61">
        <v>170.34344600173165</v>
      </c>
      <c r="AS24" s="119"/>
      <c r="BA24" s="42"/>
      <c r="BB24" s="42"/>
    </row>
    <row r="25" spans="1:54" ht="15.75" x14ac:dyDescent="0.25">
      <c r="A25" s="25">
        <v>17</v>
      </c>
      <c r="B25" s="69">
        <v>155.77000000000001</v>
      </c>
      <c r="C25" s="51">
        <f t="shared" si="0"/>
        <v>22.704047331321245</v>
      </c>
      <c r="D25" s="52">
        <f t="shared" si="1"/>
        <v>127.38070590239295</v>
      </c>
      <c r="E25" s="59">
        <f t="shared" si="2"/>
        <v>5.6852467662858217</v>
      </c>
      <c r="F25" s="68">
        <v>221.08</v>
      </c>
      <c r="G25" s="52">
        <f t="shared" si="3"/>
        <v>117.83382518388841</v>
      </c>
      <c r="H25" s="52">
        <f t="shared" si="4"/>
        <v>90.985362572774619</v>
      </c>
      <c r="I25" s="53">
        <f t="shared" si="5"/>
        <v>12.260812243336956</v>
      </c>
      <c r="J25" s="58">
        <v>0</v>
      </c>
      <c r="K25" s="79">
        <v>0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0">
        <f t="shared" si="9"/>
        <v>0</v>
      </c>
      <c r="R25" s="89">
        <v>0.68</v>
      </c>
      <c r="S25" s="82">
        <v>0</v>
      </c>
      <c r="T25" s="82">
        <v>0</v>
      </c>
      <c r="U25" s="82">
        <v>43.74</v>
      </c>
      <c r="V25" s="82">
        <v>0</v>
      </c>
      <c r="W25" s="82">
        <v>0</v>
      </c>
      <c r="X25" s="92">
        <f t="shared" si="10"/>
        <v>0.68</v>
      </c>
      <c r="Y25" s="93">
        <f t="shared" si="11"/>
        <v>43.74</v>
      </c>
      <c r="Z25" s="89">
        <v>0.4</v>
      </c>
      <c r="AA25" s="82">
        <v>0</v>
      </c>
      <c r="AB25" s="82">
        <v>88.64</v>
      </c>
      <c r="AC25" s="82">
        <v>0</v>
      </c>
      <c r="AD25" s="94">
        <f t="shared" si="12"/>
        <v>89.04</v>
      </c>
      <c r="AE25" s="52">
        <f t="shared" si="13"/>
        <v>0</v>
      </c>
      <c r="AF25" s="116">
        <v>0.46749973118279597</v>
      </c>
      <c r="AG25" s="115">
        <v>0.101765725806452</v>
      </c>
      <c r="AH25" s="54">
        <f t="shared" si="6"/>
        <v>11.793312512154159</v>
      </c>
      <c r="AI25" s="63">
        <f t="shared" si="7"/>
        <v>5.58348104047937</v>
      </c>
      <c r="AJ25" s="64">
        <v>206.87382518388841</v>
      </c>
      <c r="AK25" s="61">
        <v>22.704047331321245</v>
      </c>
      <c r="AL25" s="66">
        <v>91.665362572774626</v>
      </c>
      <c r="AM25" s="61">
        <v>171.12070590239296</v>
      </c>
      <c r="AS25" s="119"/>
      <c r="BA25" s="42"/>
      <c r="BB25" s="42"/>
    </row>
    <row r="26" spans="1:54" ht="15.75" x14ac:dyDescent="0.25">
      <c r="A26" s="25">
        <v>18</v>
      </c>
      <c r="B26" s="69">
        <v>149.38</v>
      </c>
      <c r="C26" s="51">
        <f t="shared" si="0"/>
        <v>16.427850968154129</v>
      </c>
      <c r="D26" s="52">
        <f t="shared" si="1"/>
        <v>127.44778057543844</v>
      </c>
      <c r="E26" s="59">
        <f t="shared" si="2"/>
        <v>5.5043684564074411</v>
      </c>
      <c r="F26" s="68">
        <v>240.15</v>
      </c>
      <c r="G26" s="52">
        <f t="shared" si="3"/>
        <v>143.47447165219248</v>
      </c>
      <c r="H26" s="52">
        <f t="shared" si="4"/>
        <v>84.356199449917767</v>
      </c>
      <c r="I26" s="53">
        <f t="shared" si="5"/>
        <v>12.319328897889831</v>
      </c>
      <c r="J26" s="58">
        <v>0</v>
      </c>
      <c r="K26" s="79">
        <v>0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0">
        <f t="shared" si="9"/>
        <v>0</v>
      </c>
      <c r="R26" s="89">
        <v>0</v>
      </c>
      <c r="S26" s="82">
        <v>0</v>
      </c>
      <c r="T26" s="82">
        <v>0</v>
      </c>
      <c r="U26" s="82">
        <v>43.67</v>
      </c>
      <c r="V26" s="82">
        <v>0</v>
      </c>
      <c r="W26" s="82">
        <v>0</v>
      </c>
      <c r="X26" s="92">
        <f t="shared" si="10"/>
        <v>0</v>
      </c>
      <c r="Y26" s="93">
        <f t="shared" si="11"/>
        <v>43.67</v>
      </c>
      <c r="Z26" s="89">
        <v>0</v>
      </c>
      <c r="AA26" s="82">
        <v>0</v>
      </c>
      <c r="AB26" s="82">
        <v>72.19</v>
      </c>
      <c r="AC26" s="82">
        <v>0</v>
      </c>
      <c r="AD26" s="94">
        <f t="shared" si="12"/>
        <v>72.19</v>
      </c>
      <c r="AE26" s="52">
        <f t="shared" si="13"/>
        <v>0</v>
      </c>
      <c r="AF26" s="116">
        <v>0.46749973118279597</v>
      </c>
      <c r="AG26" s="115">
        <v>0.101765725806452</v>
      </c>
      <c r="AH26" s="54">
        <f t="shared" si="6"/>
        <v>11.851829166707034</v>
      </c>
      <c r="AI26" s="63">
        <f t="shared" si="7"/>
        <v>5.4026027306009894</v>
      </c>
      <c r="AJ26" s="64">
        <v>215.66447165219247</v>
      </c>
      <c r="AK26" s="61">
        <v>16.427850968154129</v>
      </c>
      <c r="AL26" s="126">
        <v>84.356199449917767</v>
      </c>
      <c r="AM26" s="61">
        <v>171.11778057543845</v>
      </c>
      <c r="AS26" s="119"/>
      <c r="BA26" s="42"/>
      <c r="BB26" s="42"/>
    </row>
    <row r="27" spans="1:54" ht="15.75" x14ac:dyDescent="0.25">
      <c r="A27" s="25">
        <v>19</v>
      </c>
      <c r="B27" s="69">
        <v>170.59</v>
      </c>
      <c r="C27" s="51">
        <f t="shared" si="0"/>
        <v>28.223195410915082</v>
      </c>
      <c r="D27" s="52">
        <f t="shared" si="1"/>
        <v>136.26268134567547</v>
      </c>
      <c r="E27" s="59">
        <f t="shared" si="2"/>
        <v>6.1041232434094539</v>
      </c>
      <c r="F27" s="68">
        <v>261.17</v>
      </c>
      <c r="G27" s="52">
        <f t="shared" si="3"/>
        <v>156.56497145291576</v>
      </c>
      <c r="H27" s="52">
        <f t="shared" si="4"/>
        <v>91.064062651269069</v>
      </c>
      <c r="I27" s="53">
        <f t="shared" si="5"/>
        <v>13.540965895815203</v>
      </c>
      <c r="J27" s="58">
        <v>0</v>
      </c>
      <c r="K27" s="79">
        <v>0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0">
        <f t="shared" si="9"/>
        <v>0</v>
      </c>
      <c r="R27" s="89">
        <v>0</v>
      </c>
      <c r="S27" s="82">
        <v>0</v>
      </c>
      <c r="T27" s="82">
        <v>0</v>
      </c>
      <c r="U27" s="82">
        <v>43.88</v>
      </c>
      <c r="V27" s="82">
        <v>0</v>
      </c>
      <c r="W27" s="82">
        <v>0</v>
      </c>
      <c r="X27" s="92">
        <f t="shared" si="10"/>
        <v>0</v>
      </c>
      <c r="Y27" s="93">
        <f t="shared" si="11"/>
        <v>43.88</v>
      </c>
      <c r="Z27" s="89">
        <v>0</v>
      </c>
      <c r="AA27" s="82">
        <v>0</v>
      </c>
      <c r="AB27" s="82">
        <v>83.32</v>
      </c>
      <c r="AC27" s="82">
        <v>0</v>
      </c>
      <c r="AD27" s="94">
        <f t="shared" si="12"/>
        <v>83.32</v>
      </c>
      <c r="AE27" s="52">
        <f t="shared" si="13"/>
        <v>0</v>
      </c>
      <c r="AF27" s="116">
        <v>0.46749973118279597</v>
      </c>
      <c r="AG27" s="115">
        <v>0.101765725806452</v>
      </c>
      <c r="AH27" s="54">
        <f t="shared" si="6"/>
        <v>13.073466164632407</v>
      </c>
      <c r="AI27" s="63">
        <f t="shared" si="7"/>
        <v>6.0023575176030022</v>
      </c>
      <c r="AJ27" s="64">
        <v>239.88497145291575</v>
      </c>
      <c r="AK27" s="61">
        <v>28.223195410915082</v>
      </c>
      <c r="AL27" s="126">
        <v>91.064062651269069</v>
      </c>
      <c r="AM27" s="61">
        <v>180.14268134567547</v>
      </c>
      <c r="AS27" s="119"/>
      <c r="BA27" s="42"/>
      <c r="BB27" s="42"/>
    </row>
    <row r="28" spans="1:54" ht="15.75" x14ac:dyDescent="0.25">
      <c r="A28" s="25">
        <v>20</v>
      </c>
      <c r="B28" s="69">
        <v>170.68</v>
      </c>
      <c r="C28" s="51">
        <f t="shared" si="0"/>
        <v>27.65966247009672</v>
      </c>
      <c r="D28" s="52">
        <f t="shared" si="1"/>
        <v>136.93469414147265</v>
      </c>
      <c r="E28" s="59">
        <f t="shared" si="2"/>
        <v>6.0856433884306469</v>
      </c>
      <c r="F28" s="68">
        <v>266.41000000000003</v>
      </c>
      <c r="G28" s="52">
        <f t="shared" si="3"/>
        <v>159.69622516312546</v>
      </c>
      <c r="H28" s="52">
        <f t="shared" si="4"/>
        <v>93.320241969630771</v>
      </c>
      <c r="I28" s="53">
        <f t="shared" si="5"/>
        <v>13.39353286724379</v>
      </c>
      <c r="J28" s="58">
        <v>0</v>
      </c>
      <c r="K28" s="79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0">
        <f t="shared" si="9"/>
        <v>0</v>
      </c>
      <c r="R28" s="89">
        <v>0</v>
      </c>
      <c r="S28" s="82">
        <v>0</v>
      </c>
      <c r="T28" s="82">
        <v>0</v>
      </c>
      <c r="U28" s="82">
        <v>43.13</v>
      </c>
      <c r="V28" s="82">
        <v>0</v>
      </c>
      <c r="W28" s="82">
        <v>0</v>
      </c>
      <c r="X28" s="92">
        <f t="shared" si="10"/>
        <v>0</v>
      </c>
      <c r="Y28" s="93">
        <f t="shared" si="11"/>
        <v>43.13</v>
      </c>
      <c r="Z28" s="89">
        <v>0</v>
      </c>
      <c r="AA28" s="82">
        <v>0</v>
      </c>
      <c r="AB28" s="82">
        <v>74.2</v>
      </c>
      <c r="AC28" s="82">
        <v>0</v>
      </c>
      <c r="AD28" s="94">
        <f t="shared" si="12"/>
        <v>74.2</v>
      </c>
      <c r="AE28" s="52">
        <f t="shared" si="13"/>
        <v>0</v>
      </c>
      <c r="AF28" s="116">
        <v>0.46749973118279597</v>
      </c>
      <c r="AG28" s="115">
        <v>0.101765725806452</v>
      </c>
      <c r="AH28" s="54">
        <f t="shared" si="6"/>
        <v>12.926033136060994</v>
      </c>
      <c r="AI28" s="63">
        <f t="shared" si="7"/>
        <v>5.9838776626241952</v>
      </c>
      <c r="AJ28" s="64">
        <v>233.89622516312548</v>
      </c>
      <c r="AK28" s="61">
        <v>27.65966247009672</v>
      </c>
      <c r="AL28" s="126">
        <v>93.320241969630771</v>
      </c>
      <c r="AM28" s="61">
        <v>180.06469414147264</v>
      </c>
      <c r="AS28" s="119"/>
      <c r="BA28" s="42"/>
      <c r="BB28" s="42"/>
    </row>
    <row r="29" spans="1:54" ht="15.75" x14ac:dyDescent="0.25">
      <c r="A29" s="25">
        <v>21</v>
      </c>
      <c r="B29" s="69">
        <v>154.03</v>
      </c>
      <c r="C29" s="51">
        <f t="shared" si="0"/>
        <v>18.953951453845079</v>
      </c>
      <c r="D29" s="52">
        <f t="shared" si="1"/>
        <v>129.44260130715034</v>
      </c>
      <c r="E29" s="59">
        <f t="shared" si="2"/>
        <v>5.6334472390046031</v>
      </c>
      <c r="F29" s="68">
        <v>274.48</v>
      </c>
      <c r="G29" s="52">
        <f t="shared" si="3"/>
        <v>169.37741512546097</v>
      </c>
      <c r="H29" s="52">
        <f t="shared" si="4"/>
        <v>91.516021103108272</v>
      </c>
      <c r="I29" s="53">
        <f t="shared" si="5"/>
        <v>13.586563771430816</v>
      </c>
      <c r="J29" s="58">
        <v>0</v>
      </c>
      <c r="K29" s="79">
        <v>0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0">
        <f t="shared" si="9"/>
        <v>0</v>
      </c>
      <c r="R29" s="89">
        <v>0</v>
      </c>
      <c r="S29" s="82">
        <v>0</v>
      </c>
      <c r="T29" s="82">
        <v>0</v>
      </c>
      <c r="U29" s="82">
        <v>43.63</v>
      </c>
      <c r="V29" s="82">
        <v>0</v>
      </c>
      <c r="W29" s="82">
        <v>0</v>
      </c>
      <c r="X29" s="92">
        <f t="shared" si="10"/>
        <v>0</v>
      </c>
      <c r="Y29" s="93">
        <f t="shared" si="11"/>
        <v>43.63</v>
      </c>
      <c r="Z29" s="89">
        <v>0</v>
      </c>
      <c r="AA29" s="82">
        <v>0</v>
      </c>
      <c r="AB29" s="82">
        <v>71.209999999999994</v>
      </c>
      <c r="AC29" s="82">
        <v>0</v>
      </c>
      <c r="AD29" s="94">
        <f t="shared" si="12"/>
        <v>71.209999999999994</v>
      </c>
      <c r="AE29" s="52">
        <f t="shared" si="13"/>
        <v>0</v>
      </c>
      <c r="AF29" s="116">
        <v>0.46749973118279597</v>
      </c>
      <c r="AG29" s="115">
        <v>0.101765725806452</v>
      </c>
      <c r="AH29" s="54">
        <f t="shared" si="6"/>
        <v>13.11906404024802</v>
      </c>
      <c r="AI29" s="63">
        <f t="shared" si="7"/>
        <v>5.5316815131981514</v>
      </c>
      <c r="AJ29" s="64">
        <v>240.58741512546095</v>
      </c>
      <c r="AK29" s="61">
        <v>18.953951453845079</v>
      </c>
      <c r="AL29" s="126">
        <v>91.516021103108272</v>
      </c>
      <c r="AM29" s="61">
        <v>173.07260130715034</v>
      </c>
      <c r="AS29" s="119"/>
      <c r="BA29" s="42"/>
      <c r="BB29" s="42"/>
    </row>
    <row r="30" spans="1:54" ht="15.75" x14ac:dyDescent="0.25">
      <c r="A30" s="25">
        <v>22</v>
      </c>
      <c r="B30" s="69">
        <v>143.41</v>
      </c>
      <c r="C30" s="51">
        <f t="shared" si="0"/>
        <v>23.8407646723991</v>
      </c>
      <c r="D30" s="52">
        <f t="shared" si="1"/>
        <v>113.85738880067014</v>
      </c>
      <c r="E30" s="59">
        <f t="shared" si="2"/>
        <v>5.7118465269307492</v>
      </c>
      <c r="F30" s="68">
        <v>272.51</v>
      </c>
      <c r="G30" s="52">
        <f t="shared" si="3"/>
        <v>169.84371166585271</v>
      </c>
      <c r="H30" s="52">
        <f t="shared" si="4"/>
        <v>89.094923856231219</v>
      </c>
      <c r="I30" s="53">
        <f t="shared" si="5"/>
        <v>13.571364477916076</v>
      </c>
      <c r="J30" s="58">
        <v>0</v>
      </c>
      <c r="K30" s="79">
        <v>0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0">
        <f t="shared" si="9"/>
        <v>0</v>
      </c>
      <c r="R30" s="89">
        <v>0</v>
      </c>
      <c r="S30" s="82"/>
      <c r="T30" s="82">
        <v>0</v>
      </c>
      <c r="U30" s="82">
        <v>57.05</v>
      </c>
      <c r="V30" s="82">
        <v>0</v>
      </c>
      <c r="W30" s="82">
        <v>0</v>
      </c>
      <c r="X30" s="92">
        <f t="shared" si="10"/>
        <v>0</v>
      </c>
      <c r="Y30" s="93">
        <f t="shared" si="11"/>
        <v>57.05</v>
      </c>
      <c r="Z30" s="89">
        <v>0</v>
      </c>
      <c r="AA30" s="82">
        <v>0</v>
      </c>
      <c r="AB30" s="82">
        <v>72.78</v>
      </c>
      <c r="AC30" s="82">
        <v>0</v>
      </c>
      <c r="AD30" s="94">
        <f t="shared" si="12"/>
        <v>72.78</v>
      </c>
      <c r="AE30" s="52">
        <f t="shared" si="13"/>
        <v>0</v>
      </c>
      <c r="AF30" s="116">
        <v>0.46749973118279597</v>
      </c>
      <c r="AG30" s="115">
        <v>0.101765725806452</v>
      </c>
      <c r="AH30" s="54">
        <f t="shared" si="6"/>
        <v>13.103864746733279</v>
      </c>
      <c r="AI30" s="63">
        <f t="shared" si="7"/>
        <v>5.6100808011242975</v>
      </c>
      <c r="AJ30" s="64">
        <v>242.62371166585271</v>
      </c>
      <c r="AK30" s="61">
        <v>23.8407646723991</v>
      </c>
      <c r="AL30" s="126">
        <v>89.094923856231219</v>
      </c>
      <c r="AM30" s="61">
        <v>170.90738880067013</v>
      </c>
      <c r="AS30" s="119"/>
      <c r="BA30" s="42"/>
      <c r="BB30" s="42"/>
    </row>
    <row r="31" spans="1:54" ht="15.75" x14ac:dyDescent="0.25">
      <c r="A31" s="25">
        <v>23</v>
      </c>
      <c r="B31" s="69">
        <v>143.72</v>
      </c>
      <c r="C31" s="51">
        <f t="shared" si="0"/>
        <v>22.228128116901747</v>
      </c>
      <c r="D31" s="52">
        <f t="shared" si="1"/>
        <v>115.74810564041439</v>
      </c>
      <c r="E31" s="59">
        <f t="shared" si="2"/>
        <v>5.7437662426838543</v>
      </c>
      <c r="F31" s="68">
        <v>256.62</v>
      </c>
      <c r="G31" s="52">
        <f t="shared" si="3"/>
        <v>155.51084099121246</v>
      </c>
      <c r="H31" s="52">
        <f t="shared" si="4"/>
        <v>88.204661833728053</v>
      </c>
      <c r="I31" s="53">
        <f t="shared" si="5"/>
        <v>12.904497175059488</v>
      </c>
      <c r="J31" s="58">
        <v>0</v>
      </c>
      <c r="K31" s="79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0">
        <f t="shared" si="9"/>
        <v>0</v>
      </c>
      <c r="R31" s="89">
        <v>0</v>
      </c>
      <c r="S31" s="82">
        <v>0</v>
      </c>
      <c r="T31" s="82">
        <v>0</v>
      </c>
      <c r="U31" s="82">
        <v>57.88</v>
      </c>
      <c r="V31" s="82">
        <v>0</v>
      </c>
      <c r="W31" s="82">
        <v>0</v>
      </c>
      <c r="X31" s="92">
        <f t="shared" si="10"/>
        <v>0</v>
      </c>
      <c r="Y31" s="93">
        <f t="shared" si="11"/>
        <v>57.88</v>
      </c>
      <c r="Z31" s="89">
        <v>0</v>
      </c>
      <c r="AA31" s="82">
        <v>0</v>
      </c>
      <c r="AB31" s="82">
        <v>71.12</v>
      </c>
      <c r="AC31" s="82">
        <v>0</v>
      </c>
      <c r="AD31" s="94">
        <f t="shared" si="12"/>
        <v>71.12</v>
      </c>
      <c r="AE31" s="52">
        <f t="shared" si="13"/>
        <v>0</v>
      </c>
      <c r="AF31" s="116">
        <v>0.46749973118279597</v>
      </c>
      <c r="AG31" s="115">
        <v>0.101765725806452</v>
      </c>
      <c r="AH31" s="54">
        <f t="shared" si="6"/>
        <v>12.436997443876692</v>
      </c>
      <c r="AI31" s="63">
        <f t="shared" si="7"/>
        <v>5.6420005168774026</v>
      </c>
      <c r="AJ31" s="64">
        <v>226.63084099121247</v>
      </c>
      <c r="AK31" s="61">
        <v>22.228128116901747</v>
      </c>
      <c r="AL31" s="126">
        <v>88.204661833728053</v>
      </c>
      <c r="AM31" s="61">
        <v>173.62810564041439</v>
      </c>
      <c r="AS31" s="119"/>
      <c r="BA31" s="42"/>
      <c r="BB31" s="42"/>
    </row>
    <row r="32" spans="1:54" ht="16.5" thickBot="1" x14ac:dyDescent="0.3">
      <c r="A32" s="26">
        <v>24</v>
      </c>
      <c r="B32" s="70">
        <v>128.63</v>
      </c>
      <c r="C32" s="55">
        <f t="shared" si="0"/>
        <v>21.527761574678294</v>
      </c>
      <c r="D32" s="52">
        <f t="shared" si="1"/>
        <v>101.78070814143136</v>
      </c>
      <c r="E32" s="59">
        <f t="shared" si="2"/>
        <v>5.3215302838903327</v>
      </c>
      <c r="F32" s="71">
        <v>246.24</v>
      </c>
      <c r="G32" s="56">
        <f t="shared" si="3"/>
        <v>146.41927669343045</v>
      </c>
      <c r="H32" s="52">
        <f t="shared" si="4"/>
        <v>87.30722527659735</v>
      </c>
      <c r="I32" s="53">
        <f t="shared" si="5"/>
        <v>12.51349802997221</v>
      </c>
      <c r="J32" s="58">
        <v>0</v>
      </c>
      <c r="K32" s="79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0">
        <f t="shared" si="9"/>
        <v>0</v>
      </c>
      <c r="R32" s="89">
        <v>0</v>
      </c>
      <c r="S32" s="82">
        <v>0</v>
      </c>
      <c r="T32" s="82">
        <v>0</v>
      </c>
      <c r="U32" s="82">
        <v>57.89</v>
      </c>
      <c r="V32" s="82">
        <v>0</v>
      </c>
      <c r="W32" s="82">
        <v>0</v>
      </c>
      <c r="X32" s="92">
        <f t="shared" si="10"/>
        <v>0</v>
      </c>
      <c r="Y32" s="93">
        <f t="shared" si="11"/>
        <v>57.89</v>
      </c>
      <c r="Z32" s="90">
        <v>0</v>
      </c>
      <c r="AA32" s="91">
        <v>0</v>
      </c>
      <c r="AB32" s="91">
        <v>71.209999999999994</v>
      </c>
      <c r="AC32" s="91">
        <v>0</v>
      </c>
      <c r="AD32" s="94">
        <f t="shared" si="12"/>
        <v>71.209999999999994</v>
      </c>
      <c r="AE32" s="52">
        <f t="shared" si="13"/>
        <v>0</v>
      </c>
      <c r="AF32" s="116">
        <v>0.46749973118279597</v>
      </c>
      <c r="AG32" s="115">
        <v>0.101765725806452</v>
      </c>
      <c r="AH32" s="54">
        <f t="shared" si="6"/>
        <v>12.045998298789414</v>
      </c>
      <c r="AI32" s="63">
        <f t="shared" si="7"/>
        <v>5.219764558083881</v>
      </c>
      <c r="AJ32" s="65">
        <v>217.62927669343043</v>
      </c>
      <c r="AK32" s="62">
        <v>21.527761574678294</v>
      </c>
      <c r="AL32" s="127">
        <v>87.30722527659735</v>
      </c>
      <c r="AM32" s="62">
        <v>159.67070814143136</v>
      </c>
      <c r="AS32" s="119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170.68</v>
      </c>
      <c r="C33" s="40">
        <f t="shared" ref="C33:AE33" si="14">MAX(C9:C32)</f>
        <v>28.223195410915082</v>
      </c>
      <c r="D33" s="40">
        <f t="shared" si="14"/>
        <v>136.93469414147265</v>
      </c>
      <c r="E33" s="40">
        <f t="shared" si="14"/>
        <v>6.1041232434094539</v>
      </c>
      <c r="F33" s="40">
        <f t="shared" si="14"/>
        <v>274.48</v>
      </c>
      <c r="G33" s="40">
        <f t="shared" si="14"/>
        <v>169.84371166585271</v>
      </c>
      <c r="H33" s="40">
        <f t="shared" si="14"/>
        <v>93.320241969630771</v>
      </c>
      <c r="I33" s="40">
        <f t="shared" si="14"/>
        <v>13.586563771430816</v>
      </c>
      <c r="J33" s="40">
        <f t="shared" si="14"/>
        <v>0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0</v>
      </c>
      <c r="R33" s="40">
        <f t="shared" si="14"/>
        <v>36.119999999999997</v>
      </c>
      <c r="S33" s="40">
        <f t="shared" si="14"/>
        <v>0</v>
      </c>
      <c r="T33" s="40">
        <f t="shared" si="14"/>
        <v>0</v>
      </c>
      <c r="U33" s="40">
        <f t="shared" si="14"/>
        <v>57.89</v>
      </c>
      <c r="V33" s="40">
        <f t="shared" si="14"/>
        <v>0</v>
      </c>
      <c r="W33" s="40">
        <f t="shared" si="14"/>
        <v>0</v>
      </c>
      <c r="X33" s="40">
        <f t="shared" si="14"/>
        <v>36.119999999999997</v>
      </c>
      <c r="Y33" s="40">
        <f t="shared" si="14"/>
        <v>57.89</v>
      </c>
      <c r="Z33" s="40"/>
      <c r="AA33" s="40"/>
      <c r="AB33" s="40"/>
      <c r="AC33" s="40"/>
      <c r="AD33" s="40">
        <f t="shared" si="14"/>
        <v>112.11</v>
      </c>
      <c r="AE33" s="40">
        <f t="shared" si="14"/>
        <v>0</v>
      </c>
      <c r="AF33" s="40">
        <f t="shared" ref="AF33:AM33" si="15">MAX(AF9:AF32)</f>
        <v>0.46749973118279597</v>
      </c>
      <c r="AG33" s="40">
        <f t="shared" si="15"/>
        <v>0.101765725806452</v>
      </c>
      <c r="AH33" s="40">
        <f t="shared" si="15"/>
        <v>13.11906404024802</v>
      </c>
      <c r="AI33" s="40">
        <f t="shared" si="15"/>
        <v>6.0023575176030022</v>
      </c>
      <c r="AJ33" s="40">
        <f t="shared" si="15"/>
        <v>242.62371166585271</v>
      </c>
      <c r="AK33" s="40">
        <f t="shared" si="15"/>
        <v>28.223195410915082</v>
      </c>
      <c r="AL33" s="40">
        <f t="shared" si="15"/>
        <v>93.320241969630771</v>
      </c>
      <c r="AM33" s="128">
        <f t="shared" si="15"/>
        <v>180.14268134567547</v>
      </c>
      <c r="AP33"/>
      <c r="AQ33"/>
      <c r="AR33"/>
      <c r="AS33" s="121"/>
    </row>
    <row r="34" spans="1:45" s="33" customFormat="1" ht="16.5" thickBot="1" x14ac:dyDescent="0.3">
      <c r="A34" s="32" t="s">
        <v>52</v>
      </c>
      <c r="B34" s="41">
        <f>AVERAGE(B9:B33,B9:B32)</f>
        <v>140.45632653061222</v>
      </c>
      <c r="C34" s="41">
        <f t="shared" ref="C34:AE34" si="16">AVERAGE(C9:C33,C9:C32)</f>
        <v>21.557261093514644</v>
      </c>
      <c r="D34" s="41">
        <f t="shared" si="16"/>
        <v>113.6012581073163</v>
      </c>
      <c r="E34" s="41">
        <f t="shared" si="16"/>
        <v>5.3096851419404523</v>
      </c>
      <c r="F34" s="41">
        <f t="shared" si="16"/>
        <v>210.56326530612242</v>
      </c>
      <c r="G34" s="41">
        <f t="shared" si="16"/>
        <v>124.54941542669233</v>
      </c>
      <c r="H34" s="41">
        <f t="shared" si="16"/>
        <v>73.799300975355962</v>
      </c>
      <c r="I34" s="41">
        <f t="shared" si="16"/>
        <v>12.260885994011185</v>
      </c>
      <c r="J34" s="41">
        <f t="shared" si="16"/>
        <v>0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0</v>
      </c>
      <c r="R34" s="41">
        <f t="shared" si="16"/>
        <v>11.23591836734694</v>
      </c>
      <c r="S34" s="41">
        <f t="shared" si="16"/>
        <v>0</v>
      </c>
      <c r="T34" s="41">
        <f t="shared" si="16"/>
        <v>0</v>
      </c>
      <c r="U34" s="41">
        <f t="shared" si="16"/>
        <v>45.928367346938792</v>
      </c>
      <c r="V34" s="41">
        <f t="shared" si="16"/>
        <v>0</v>
      </c>
      <c r="W34" s="41">
        <f t="shared" si="16"/>
        <v>0</v>
      </c>
      <c r="X34" s="41">
        <f t="shared" si="16"/>
        <v>11.23591836734694</v>
      </c>
      <c r="Y34" s="41">
        <f t="shared" si="16"/>
        <v>45.928367346938792</v>
      </c>
      <c r="Z34" s="41">
        <f>AVERAGE(Z9:Z33,Z9:Z32)</f>
        <v>4.1791666666666671</v>
      </c>
      <c r="AA34" s="41">
        <f>AVERAGE(AA9:AA33,AA9:AA32)</f>
        <v>0</v>
      </c>
      <c r="AB34" s="41">
        <f>AVERAGE(AB9:AB33,AB9:AB32)</f>
        <v>85.946666666666673</v>
      </c>
      <c r="AC34" s="41">
        <f t="shared" si="16"/>
        <v>0</v>
      </c>
      <c r="AD34" s="41">
        <f t="shared" si="16"/>
        <v>90.574489795918382</v>
      </c>
      <c r="AE34" s="41">
        <f t="shared" si="16"/>
        <v>0</v>
      </c>
      <c r="AF34" s="41">
        <f t="shared" ref="AF34:AM34" si="17">AVERAGE(AF9:AF33,AF9:AF32)</f>
        <v>0.46749973118279564</v>
      </c>
      <c r="AG34" s="41">
        <f t="shared" si="17"/>
        <v>0.101765725806452</v>
      </c>
      <c r="AH34" s="41">
        <f t="shared" si="17"/>
        <v>11.793386262828394</v>
      </c>
      <c r="AI34" s="41">
        <f t="shared" si="17"/>
        <v>5.2079194161340059</v>
      </c>
      <c r="AJ34" s="41">
        <f t="shared" si="17"/>
        <v>214.32125216138627</v>
      </c>
      <c r="AK34" s="41">
        <f t="shared" si="17"/>
        <v>21.557261093514644</v>
      </c>
      <c r="AL34" s="41">
        <f t="shared" si="17"/>
        <v>84.298076485560031</v>
      </c>
      <c r="AM34" s="129">
        <f t="shared" si="17"/>
        <v>159.22999254005515</v>
      </c>
      <c r="AN34" s="123"/>
      <c r="AO34" s="123"/>
      <c r="AP34" s="117"/>
      <c r="AQ34" s="117"/>
      <c r="AR34" s="117"/>
      <c r="AS34" s="122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8" t="s">
        <v>15</v>
      </c>
      <c r="B36" s="209"/>
      <c r="C36" s="209"/>
      <c r="D36" s="209"/>
      <c r="E36" s="209"/>
      <c r="F36" s="210"/>
      <c r="G36" s="112"/>
      <c r="H36" s="199" t="s">
        <v>93</v>
      </c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1"/>
      <c r="W36" s="199" t="s">
        <v>94</v>
      </c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1"/>
      <c r="AL36" s="199" t="s">
        <v>95</v>
      </c>
      <c r="AM36" s="200"/>
      <c r="AN36" s="200"/>
      <c r="AO36" s="200"/>
      <c r="AP36" s="200"/>
      <c r="AQ36" s="200"/>
      <c r="AR36" s="200"/>
      <c r="AS36" s="201"/>
    </row>
    <row r="37" spans="1:45" ht="23.25" customHeight="1" x14ac:dyDescent="0.25">
      <c r="A37" s="197" t="s">
        <v>92</v>
      </c>
      <c r="B37" s="198"/>
      <c r="C37" s="198"/>
      <c r="D37" s="197" t="s">
        <v>99</v>
      </c>
      <c r="E37" s="198"/>
      <c r="F37" s="202"/>
      <c r="G37" s="113"/>
      <c r="H37" s="194" t="s">
        <v>19</v>
      </c>
      <c r="I37" s="195"/>
      <c r="J37" s="195"/>
      <c r="K37" s="195"/>
      <c r="L37" s="196"/>
      <c r="M37" s="211" t="s">
        <v>17</v>
      </c>
      <c r="N37" s="195"/>
      <c r="O37" s="195"/>
      <c r="P37" s="195"/>
      <c r="Q37" s="196"/>
      <c r="R37" s="211" t="s">
        <v>18</v>
      </c>
      <c r="S37" s="195"/>
      <c r="T37" s="195"/>
      <c r="U37" s="195"/>
      <c r="V37" s="212"/>
      <c r="W37" s="194" t="s">
        <v>96</v>
      </c>
      <c r="X37" s="195"/>
      <c r="Y37" s="195"/>
      <c r="Z37" s="195"/>
      <c r="AA37" s="196"/>
      <c r="AB37" s="211" t="s">
        <v>16</v>
      </c>
      <c r="AC37" s="195"/>
      <c r="AD37" s="195"/>
      <c r="AE37" s="195"/>
      <c r="AF37" s="196"/>
      <c r="AG37" s="211" t="s">
        <v>74</v>
      </c>
      <c r="AH37" s="195"/>
      <c r="AI37" s="195"/>
      <c r="AJ37" s="195"/>
      <c r="AK37" s="212"/>
      <c r="AL37" s="194" t="s">
        <v>91</v>
      </c>
      <c r="AM37" s="195"/>
      <c r="AN37" s="195"/>
      <c r="AO37" s="196"/>
      <c r="AP37" s="211" t="s">
        <v>97</v>
      </c>
      <c r="AQ37" s="195"/>
      <c r="AR37" s="195"/>
      <c r="AS37" s="212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6"/>
      <c r="H38" s="97" t="s">
        <v>24</v>
      </c>
      <c r="I38" s="6"/>
      <c r="J38" s="132">
        <v>0</v>
      </c>
      <c r="K38" s="131"/>
      <c r="L38" s="8" t="s">
        <v>21</v>
      </c>
      <c r="M38" s="5" t="s">
        <v>24</v>
      </c>
      <c r="N38" s="6"/>
      <c r="O38" s="111">
        <v>0</v>
      </c>
      <c r="P38" s="110"/>
      <c r="Q38" s="8" t="s">
        <v>21</v>
      </c>
      <c r="R38" s="97" t="s">
        <v>24</v>
      </c>
      <c r="S38" s="6"/>
      <c r="T38" s="111">
        <v>0</v>
      </c>
      <c r="U38" s="110"/>
      <c r="V38" s="8" t="s">
        <v>21</v>
      </c>
      <c r="W38" s="97" t="s">
        <v>24</v>
      </c>
      <c r="X38" s="6"/>
      <c r="Y38" s="132">
        <v>260.52999999999997</v>
      </c>
      <c r="Z38" s="131"/>
      <c r="AA38" s="8" t="s">
        <v>21</v>
      </c>
      <c r="AB38" s="5" t="s">
        <v>23</v>
      </c>
      <c r="AC38" s="30"/>
      <c r="AD38" s="132">
        <v>1133.7</v>
      </c>
      <c r="AE38" s="131"/>
      <c r="AF38" s="7" t="s">
        <v>21</v>
      </c>
      <c r="AG38" s="5" t="s">
        <v>24</v>
      </c>
      <c r="AH38" s="6"/>
      <c r="AI38" s="132">
        <v>0</v>
      </c>
      <c r="AJ38" s="131"/>
      <c r="AK38" s="98" t="s">
        <v>21</v>
      </c>
      <c r="AL38" s="97" t="s">
        <v>24</v>
      </c>
      <c r="AM38" s="131">
        <v>89.869500000000002</v>
      </c>
      <c r="AN38" s="133"/>
      <c r="AO38" s="8" t="s">
        <v>21</v>
      </c>
      <c r="AP38" s="5" t="s">
        <v>24</v>
      </c>
      <c r="AQ38" s="131">
        <v>1968.4</v>
      </c>
      <c r="AR38" s="131"/>
      <c r="AS38" s="108" t="s">
        <v>21</v>
      </c>
    </row>
    <row r="39" spans="1:45" ht="15.75" thickBot="1" x14ac:dyDescent="0.3">
      <c r="A39" s="9" t="s">
        <v>22</v>
      </c>
      <c r="B39" s="10">
        <v>5045.18</v>
      </c>
      <c r="C39" s="11" t="s">
        <v>21</v>
      </c>
      <c r="D39" s="9" t="s">
        <v>71</v>
      </c>
      <c r="E39" s="10">
        <v>3344</v>
      </c>
      <c r="F39" s="12" t="s">
        <v>21</v>
      </c>
      <c r="G39" s="96"/>
      <c r="H39" s="99" t="s">
        <v>25</v>
      </c>
      <c r="I39" s="100"/>
      <c r="J39" s="101">
        <v>0</v>
      </c>
      <c r="K39" s="102" t="s">
        <v>62</v>
      </c>
      <c r="L39" s="103">
        <v>107.041666666675</v>
      </c>
      <c r="M39" s="104" t="s">
        <v>25</v>
      </c>
      <c r="N39" s="100"/>
      <c r="O39" s="101">
        <v>0</v>
      </c>
      <c r="P39" s="102" t="s">
        <v>62</v>
      </c>
      <c r="Q39" s="103">
        <v>0</v>
      </c>
      <c r="R39" s="99" t="s">
        <v>25</v>
      </c>
      <c r="S39" s="100"/>
      <c r="T39" s="101">
        <v>0</v>
      </c>
      <c r="U39" s="100" t="s">
        <v>62</v>
      </c>
      <c r="V39" s="106">
        <v>0</v>
      </c>
      <c r="W39" s="99" t="s">
        <v>25</v>
      </c>
      <c r="X39" s="100"/>
      <c r="Y39" s="101">
        <v>36.119999999999997</v>
      </c>
      <c r="Z39" s="100" t="s">
        <v>62</v>
      </c>
      <c r="AA39" s="106">
        <v>107.541666666675</v>
      </c>
      <c r="AB39" s="104" t="s">
        <v>25</v>
      </c>
      <c r="AC39" s="107"/>
      <c r="AD39" s="101">
        <v>76</v>
      </c>
      <c r="AE39" s="102" t="s">
        <v>72</v>
      </c>
      <c r="AF39" s="106">
        <v>0.92986111111111114</v>
      </c>
      <c r="AG39" s="104" t="s">
        <v>25</v>
      </c>
      <c r="AH39" s="100"/>
      <c r="AI39" s="101">
        <v>0</v>
      </c>
      <c r="AJ39" s="100" t="s">
        <v>75</v>
      </c>
      <c r="AK39" s="105">
        <v>107.041666666675</v>
      </c>
      <c r="AL39" s="99" t="s">
        <v>25</v>
      </c>
      <c r="AM39" s="100">
        <v>20.3</v>
      </c>
      <c r="AN39" s="101" t="s">
        <v>75</v>
      </c>
      <c r="AO39" s="109">
        <v>107.500000000008</v>
      </c>
      <c r="AP39" s="104" t="s">
        <v>25</v>
      </c>
      <c r="AQ39" s="100">
        <v>94.24</v>
      </c>
      <c r="AR39" s="102" t="s">
        <v>72</v>
      </c>
      <c r="AS39" s="105">
        <v>107.625000000008</v>
      </c>
    </row>
    <row r="40" spans="1:45" ht="16.5" thickTop="1" thickBot="1" x14ac:dyDescent="0.3">
      <c r="AM40" s="130"/>
    </row>
    <row r="41" spans="1:45" ht="24" customHeight="1" thickTop="1" thickBot="1" x14ac:dyDescent="0.3">
      <c r="A41" s="180" t="s">
        <v>26</v>
      </c>
      <c r="B41" s="180"/>
      <c r="C41" s="180"/>
      <c r="D41" s="181"/>
      <c r="E41" s="182" t="s">
        <v>27</v>
      </c>
      <c r="F41" s="183"/>
      <c r="G41" s="184"/>
    </row>
    <row r="42" spans="1:45" ht="25.5" customHeight="1" thickTop="1" thickBot="1" x14ac:dyDescent="0.3">
      <c r="A42" s="185" t="s">
        <v>28</v>
      </c>
      <c r="B42" s="186"/>
      <c r="C42" s="186"/>
      <c r="D42" s="187"/>
      <c r="E42" s="43">
        <v>558.95999999999992</v>
      </c>
      <c r="F42" s="44" t="s">
        <v>69</v>
      </c>
      <c r="G42" s="47">
        <v>107.791666666675</v>
      </c>
    </row>
    <row r="43" spans="1:45" ht="32.25" customHeight="1" thickBot="1" x14ac:dyDescent="0.3">
      <c r="A43" s="188" t="s">
        <v>70</v>
      </c>
      <c r="B43" s="189"/>
      <c r="C43" s="189"/>
      <c r="D43" s="190"/>
      <c r="E43" s="213" t="s">
        <v>106</v>
      </c>
      <c r="F43" s="214"/>
      <c r="G43" s="77">
        <v>43.88</v>
      </c>
    </row>
    <row r="44" spans="1:45" ht="32.25" customHeight="1" thickBot="1" x14ac:dyDescent="0.3">
      <c r="A44" s="188" t="s">
        <v>29</v>
      </c>
      <c r="B44" s="189"/>
      <c r="C44" s="189"/>
      <c r="D44" s="190"/>
      <c r="E44" s="213" t="s">
        <v>107</v>
      </c>
      <c r="F44" s="214"/>
      <c r="G44" s="77">
        <v>83.32</v>
      </c>
    </row>
    <row r="45" spans="1:45" ht="29.25" customHeight="1" thickBot="1" x14ac:dyDescent="0.3">
      <c r="A45" s="191" t="s">
        <v>30</v>
      </c>
      <c r="B45" s="192"/>
      <c r="C45" s="192"/>
      <c r="D45" s="193"/>
      <c r="E45" s="45">
        <v>282.48</v>
      </c>
      <c r="F45" s="81" t="s">
        <v>72</v>
      </c>
      <c r="G45" s="48">
        <v>107.833333333342</v>
      </c>
    </row>
    <row r="46" spans="1:45" ht="34.5" customHeight="1" thickBot="1" x14ac:dyDescent="0.3">
      <c r="A46" s="175" t="s">
        <v>31</v>
      </c>
      <c r="B46" s="176"/>
      <c r="C46" s="176"/>
      <c r="D46" s="177"/>
      <c r="E46" s="46">
        <v>278.75</v>
      </c>
      <c r="F46" s="78" t="s">
        <v>72</v>
      </c>
      <c r="G46" s="60">
        <v>107.791666666675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</row>
    <row r="80" spans="39:41" x14ac:dyDescent="0.25">
      <c r="AM80" s="138"/>
      <c r="AN80" s="138"/>
      <c r="AO80" s="138"/>
    </row>
    <row r="81" spans="39:41" x14ac:dyDescent="0.25">
      <c r="AM81" s="138"/>
      <c r="AN81" s="138"/>
      <c r="AO81" s="138"/>
    </row>
    <row r="82" spans="39:41" ht="15.75" customHeight="1" x14ac:dyDescent="0.25">
      <c r="AM82" s="95"/>
      <c r="AN82" s="95"/>
      <c r="AO82" s="83"/>
    </row>
  </sheetData>
  <sheetProtection selectLockedCells="1" selectUnlockedCells="1"/>
  <mergeCells count="53">
    <mergeCell ref="E43:F43"/>
    <mergeCell ref="E44:F44"/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 AVR 23 </vt:lpstr>
      <vt:lpstr>'18 AVR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2023-04-19T06:36:14Z</dcterms:modified>
</cp:coreProperties>
</file>