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6-JUIN 2023\"/>
    </mc:Choice>
  </mc:AlternateContent>
  <xr:revisionPtr revIDLastSave="0" documentId="13_ncr:1_{710D2B4F-E3E1-4CAA-AE38-9DC96EAC18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 JUN 23 " sheetId="3" r:id="rId1"/>
  </sheets>
  <definedNames>
    <definedName name="_xlnm.Print_Area" localSheetId="0">'18 JUN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<sst xmlns="http://schemas.openxmlformats.org/spreadsheetml/2006/main" count="139" uniqueCount="106">
  <si>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</si>
  <si>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</si>
  <si>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</si>
  <si>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</si>
  <si>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</si>
  <si>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</si>
  <si>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</si>
  <si>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</si>
  <si>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</si>
  <si>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</si>
  <si>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</si>
  <si>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</si>
  <si>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</si>
  <si>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</si>
  <si>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</si>
  <si>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</si>
  <si>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</si>
  <si>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</si>
  <si>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</si>
  <si>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</si>
  <si>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</si>
  <si>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</si>
  <si>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</si>
  <si>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</si>
  <si>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</si>
  <si>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</si>
  <si>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</si>
  <si>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</si>
  <si>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</si>
  <si>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</si>
  <si>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</si>
  <si>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</si>
  <si>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</si>
  <si>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</si>
  <si>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</si>
  <si>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</si>
  <si>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</si>
  <si>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</si>
  <si>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</si>
  <si>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</si>
  <si>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</si>
  <si>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</si>
  <si>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</si>
  <si>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</si>
  <si>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</si>
  <si>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</si>
  <si>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</si>
  <si>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</si>
  <si>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</si>
  <si>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</si>
  <si>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</si>
  <si>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</si>
  <si>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</si>
  <si>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</si>
  <si>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</si>
  <si>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</si>
  <si>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</si>
  <si>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</si>
  <si>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</si>
  <si>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</si>
  <si>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</si>
  <si>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</si>
  <si>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</si>
  <si>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</si>
  <si>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</si>
  <si>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</si>
  <si>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</si>
  <si>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</si>
  <si>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</si>
  <si>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</si>
  <si>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</si>
  <si>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</si>
  <si>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</si>
  <si>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</si>
  <si>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</si>
  <si>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</si>
  <si>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</si>
  <si>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</si>
  <si>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</si>
  <si>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</si>
  <si>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</si>
  <si>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</si>
  <si>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</si>
  <si>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</si>
  <si>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</si>
  <si>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</si>
  <si>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</si>
  <si>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</si>
  <si>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</si>
  <si>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</si>
  <si>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</si>
  <si>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</si>
  <si>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</si>
  <si>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</si>
  <si>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</si>
  <si>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</si>
  <si>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</si>
  <si>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</si>
  <si>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</si>
  <si>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</si>
  <si>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</si>
  <si>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</si>
  <si>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</si>
  <si>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DOSSA et TAGBA</t>
  </si>
  <si>
    <t>TETE et FOFANA</t>
  </si>
  <si>
    <t>FOFANA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</si>
</sst>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'18 JUN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'18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JUN 23 '!$B$9:$B$32</c:f>
              <c:numCache>
                <c:formatCode>General</c:formatCode>
                <c:ptCount val="24"/>
                <c:pt idx="0">
                  <c:v>94.73</c:v>
                </c:pt>
                <c:pt idx="1">
                  <c:v>90.66</c:v>
                </c:pt>
                <c:pt idx="2">
                  <c:v>85.65</c:v>
                </c:pt>
                <c:pt idx="3">
                  <c:v>70.45</c:v>
                </c:pt>
                <c:pt idx="4">
                  <c:v>54.28</c:v>
                </c:pt>
                <c:pt idx="5">
                  <c:v>40.83</c:v>
                </c:pt>
                <c:pt idx="6">
                  <c:v>58.650000000000006</c:v>
                </c:pt>
                <c:pt idx="7">
                  <c:v>47.33</c:v>
                </c:pt>
                <c:pt idx="8">
                  <c:v>48.16</c:v>
                </c:pt>
                <c:pt idx="9">
                  <c:v>52.2</c:v>
                </c:pt>
                <c:pt idx="10">
                  <c:v>49.339999999999996</c:v>
                </c:pt>
                <c:pt idx="11">
                  <c:v>47.62</c:v>
                </c:pt>
                <c:pt idx="12">
                  <c:v>54.099999999999994</c:v>
                </c:pt>
                <c:pt idx="13">
                  <c:v>57.91</c:v>
                </c:pt>
                <c:pt idx="14">
                  <c:v>61.93</c:v>
                </c:pt>
                <c:pt idx="15">
                  <c:v>64.11</c:v>
                </c:pt>
                <c:pt idx="16">
                  <c:v>68.3</c:v>
                </c:pt>
                <c:pt idx="17">
                  <c:v>65.680000000000007</c:v>
                </c:pt>
                <c:pt idx="18">
                  <c:v>94.44</c:v>
                </c:pt>
                <c:pt idx="19">
                  <c:v>105.78</c:v>
                </c:pt>
                <c:pt idx="20">
                  <c:v>112.73</c:v>
                </c:pt>
                <c:pt idx="21">
                  <c:v>110.89</c:v>
                </c:pt>
                <c:pt idx="22">
                  <c:v>96.79</c:v>
                </c:pt>
                <c:pt idx="23">
                  <c:v>88.35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'18 JUN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'18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JUN 23 '!$C$9:$C$32</c:f>
              <c:numCache>
                <c:formatCode>General</c:formatCode>
                <c:ptCount val="24"/>
                <c:pt idx="0">
                  <c:v>42.304824195617513</c:v>
                </c:pt>
                <c:pt idx="1">
                  <c:v>32.852922597383184</c:v>
                </c:pt>
                <c:pt idx="2">
                  <c:v>32.952280902446503</c:v>
                </c:pt>
                <c:pt idx="3">
                  <c:v>30.783905855954998</c:v>
                </c:pt>
                <c:pt idx="4">
                  <c:v>23.816902285575409</c:v>
                </c:pt>
                <c:pt idx="5">
                  <c:v>16.402078652869605</c:v>
                </c:pt>
                <c:pt idx="6">
                  <c:v>19.130376024031847</c:v>
                </c:pt>
                <c:pt idx="7">
                  <c:v>10.321929121146141</c:v>
                </c:pt>
                <c:pt idx="8">
                  <c:v>11.154895633547895</c:v>
                </c:pt>
                <c:pt idx="9">
                  <c:v>16.16944973139033</c:v>
                </c:pt>
                <c:pt idx="10">
                  <c:v>14.218799040533639</c:v>
                </c:pt>
                <c:pt idx="11">
                  <c:v>17.341997013373444</c:v>
                </c:pt>
                <c:pt idx="12">
                  <c:v>15.658176299066213</c:v>
                </c:pt>
                <c:pt idx="13">
                  <c:v>21.361746451416224</c:v>
                </c:pt>
                <c:pt idx="14">
                  <c:v>19.985077786178664</c:v>
                </c:pt>
                <c:pt idx="15">
                  <c:v>27.379562154021954</c:v>
                </c:pt>
                <c:pt idx="16">
                  <c:v>25.424024290937339</c:v>
                </c:pt>
                <c:pt idx="17">
                  <c:v>18.38871238477499</c:v>
                </c:pt>
                <c:pt idx="18">
                  <c:v>40.291934779868413</c:v>
                </c:pt>
                <c:pt idx="19">
                  <c:v>48.429705972437958</c:v>
                </c:pt>
                <c:pt idx="20">
                  <c:v>50.898419295130466</c:v>
                </c:pt>
                <c:pt idx="21">
                  <c:v>52.224390146934894</c:v>
                </c:pt>
                <c:pt idx="22">
                  <c:v>43.647859238013723</c:v>
                </c:pt>
                <c:pt idx="23">
                  <c:v>36.028443357458315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'18 JUN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'18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JUN 23 '!$D$9:$D$32</c:f>
              <c:numCache>
                <c:formatCode>0.00</c:formatCode>
                <c:ptCount val="24"/>
                <c:pt idx="0">
                  <c:v>62.352949726978878</c:v>
                </c:pt>
                <c:pt idx="1">
                  <c:v>67.849641369685514</c:v>
                </c:pt>
                <c:pt idx="2">
                  <c:v>62.930665875892558</c:v>
                </c:pt>
                <c:pt idx="3">
                  <c:v>49.956995513947334</c:v>
                </c:pt>
                <c:pt idx="4">
                  <c:v>41.130561763356113</c:v>
                </c:pt>
                <c:pt idx="5">
                  <c:v>35.336309122280426</c:v>
                </c:pt>
                <c:pt idx="6">
                  <c:v>50.502850040202787</c:v>
                </c:pt>
                <c:pt idx="7">
                  <c:v>48.241026959823827</c:v>
                </c:pt>
                <c:pt idx="8">
                  <c:v>48.2240621897582</c:v>
                </c:pt>
                <c:pt idx="9">
                  <c:v>47.097486536082712</c:v>
                </c:pt>
                <c:pt idx="10">
                  <c:v>46.434506890386714</c:v>
                </c:pt>
                <c:pt idx="11">
                  <c:v>41.506479625971309</c:v>
                </c:pt>
                <c:pt idx="12">
                  <c:v>49.47776244914391</c:v>
                </c:pt>
                <c:pt idx="13">
                  <c:v>47.481759580463759</c:v>
                </c:pt>
                <c:pt idx="14">
                  <c:v>52.786598714164114</c:v>
                </c:pt>
                <c:pt idx="15">
                  <c:v>47.555596199227665</c:v>
                </c:pt>
                <c:pt idx="16">
                  <c:v>53.518034011591894</c:v>
                </c:pt>
                <c:pt idx="17">
                  <c:v>57.924386866935464</c:v>
                </c:pt>
                <c:pt idx="18">
                  <c:v>63.928723987094571</c:v>
                </c:pt>
                <c:pt idx="19">
                  <c:v>66.822137805913357</c:v>
                </c:pt>
                <c:pt idx="20">
                  <c:v>71.147196424709009</c:v>
                </c:pt>
                <c:pt idx="21">
                  <c:v>68.010623360438487</c:v>
                </c:pt>
                <c:pt idx="22">
                  <c:v>62.889762298848751</c:v>
                </c:pt>
                <c:pt idx="23">
                  <c:v>62.34211813583687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'18 JUN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'18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JUN 23 '!$E$9:$E$32</c:f>
              <c:numCache>
                <c:formatCode>0.00</c:formatCode>
                <c:ptCount val="24"/>
                <c:pt idx="0">
                  <c:v>-9.9277739225964012</c:v>
                </c:pt>
                <c:pt idx="1">
                  <c:v>-10.042563967068673</c:v>
                </c:pt>
                <c:pt idx="2">
                  <c:v>-10.232946778339027</c:v>
                </c:pt>
                <c:pt idx="3">
                  <c:v>-10.290901369902286</c:v>
                </c:pt>
                <c:pt idx="4">
                  <c:v>-10.667464048931549</c:v>
                </c:pt>
                <c:pt idx="5">
                  <c:v>-10.908387775150064</c:v>
                </c:pt>
                <c:pt idx="6">
                  <c:v>-10.983226064234657</c:v>
                </c:pt>
                <c:pt idx="7">
                  <c:v>-11.232956080969984</c:v>
                </c:pt>
                <c:pt idx="8">
                  <c:v>-11.218957823306113</c:v>
                </c:pt>
                <c:pt idx="9">
                  <c:v>-11.066936267473039</c:v>
                </c:pt>
                <c:pt idx="10">
                  <c:v>-11.313305930920393</c:v>
                </c:pt>
                <c:pt idx="11">
                  <c:v>-11.228476639344763</c:v>
                </c:pt>
                <c:pt idx="12">
                  <c:v>-11.03593874821015</c:v>
                </c:pt>
                <c:pt idx="13">
                  <c:v>-10.933506031879986</c:v>
                </c:pt>
                <c:pt idx="14">
                  <c:v>-10.841676500342814</c:v>
                </c:pt>
                <c:pt idx="15">
                  <c:v>-10.82515835324962</c:v>
                </c:pt>
                <c:pt idx="16">
                  <c:v>-10.642058302529264</c:v>
                </c:pt>
                <c:pt idx="17">
                  <c:v>-10.633099251710476</c:v>
                </c:pt>
                <c:pt idx="18">
                  <c:v>-9.7806587669629756</c:v>
                </c:pt>
                <c:pt idx="19">
                  <c:v>-9.4718437783513458</c:v>
                </c:pt>
                <c:pt idx="20">
                  <c:v>-9.3156157198394034</c:v>
                </c:pt>
                <c:pt idx="21">
                  <c:v>-9.3450135073733271</c:v>
                </c:pt>
                <c:pt idx="22">
                  <c:v>-9.7476215368624288</c:v>
                </c:pt>
                <c:pt idx="23">
                  <c:v>-10.020561493295229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'18 JUN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'18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JUN 23 '!$Q$9:$Q$32</c:f>
              <c:numCache>
                <c:formatCode>0.00</c:formatCode>
                <c:ptCount val="24"/>
                <c:pt idx="0">
                  <c:v>18.11</c:v>
                </c:pt>
                <c:pt idx="1">
                  <c:v>18.11</c:v>
                </c:pt>
                <c:pt idx="2">
                  <c:v>18.11</c:v>
                </c:pt>
                <c:pt idx="3">
                  <c:v>18.11</c:v>
                </c:pt>
                <c:pt idx="4">
                  <c:v>18.11</c:v>
                </c:pt>
                <c:pt idx="5">
                  <c:v>18.02</c:v>
                </c:pt>
                <c:pt idx="6">
                  <c:v>18.079999999999998</c:v>
                </c:pt>
                <c:pt idx="7">
                  <c:v>18.079999999999998</c:v>
                </c:pt>
                <c:pt idx="8">
                  <c:v>18.079999999999998</c:v>
                </c:pt>
                <c:pt idx="9">
                  <c:v>18.079999999999998</c:v>
                </c:pt>
                <c:pt idx="10">
                  <c:v>18.079999999999998</c:v>
                </c:pt>
                <c:pt idx="11">
                  <c:v>18.079999999999998</c:v>
                </c:pt>
                <c:pt idx="12">
                  <c:v>18.07</c:v>
                </c:pt>
                <c:pt idx="13">
                  <c:v>18.03</c:v>
                </c:pt>
                <c:pt idx="14">
                  <c:v>18.03</c:v>
                </c:pt>
                <c:pt idx="15">
                  <c:v>18.03</c:v>
                </c:pt>
                <c:pt idx="16">
                  <c:v>18.03</c:v>
                </c:pt>
                <c:pt idx="17">
                  <c:v>18.03</c:v>
                </c:pt>
                <c:pt idx="18">
                  <c:v>18.02</c:v>
                </c:pt>
                <c:pt idx="19">
                  <c:v>18.02</c:v>
                </c:pt>
                <c:pt idx="20">
                  <c:v>18.02</c:v>
                </c:pt>
                <c:pt idx="21">
                  <c:v>18.02</c:v>
                </c:pt>
                <c:pt idx="22">
                  <c:v>18.02</c:v>
                </c:pt>
                <c:pt idx="23">
                  <c:v>18.059999999999999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'18 JUN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'18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JUN 23 '!$AE$9:$AE$32</c:f>
              <c:numCache>
                <c:formatCode>0.00</c:formatCode>
                <c:ptCount val="24"/>
                <c:pt idx="0">
                  <c:v>92.96</c:v>
                </c:pt>
                <c:pt idx="1">
                  <c:v>93.17</c:v>
                </c:pt>
                <c:pt idx="2">
                  <c:v>90.95</c:v>
                </c:pt>
                <c:pt idx="3">
                  <c:v>91.7</c:v>
                </c:pt>
                <c:pt idx="4">
                  <c:v>92.32</c:v>
                </c:pt>
                <c:pt idx="5">
                  <c:v>92.06</c:v>
                </c:pt>
                <c:pt idx="6">
                  <c:v>90.35</c:v>
                </c:pt>
                <c:pt idx="7">
                  <c:v>92.67</c:v>
                </c:pt>
                <c:pt idx="8">
                  <c:v>92.08</c:v>
                </c:pt>
                <c:pt idx="9">
                  <c:v>92.93</c:v>
                </c:pt>
                <c:pt idx="10">
                  <c:v>92.04</c:v>
                </c:pt>
                <c:pt idx="11">
                  <c:v>93.78</c:v>
                </c:pt>
                <c:pt idx="12">
                  <c:v>93.83</c:v>
                </c:pt>
                <c:pt idx="13">
                  <c:v>92.31</c:v>
                </c:pt>
                <c:pt idx="14">
                  <c:v>91.39</c:v>
                </c:pt>
                <c:pt idx="15">
                  <c:v>87.78</c:v>
                </c:pt>
                <c:pt idx="16">
                  <c:v>89.12</c:v>
                </c:pt>
                <c:pt idx="17">
                  <c:v>92.09</c:v>
                </c:pt>
                <c:pt idx="18">
                  <c:v>92.49</c:v>
                </c:pt>
                <c:pt idx="19">
                  <c:v>93.26</c:v>
                </c:pt>
                <c:pt idx="20">
                  <c:v>91.3</c:v>
                </c:pt>
                <c:pt idx="21">
                  <c:v>92.06</c:v>
                </c:pt>
                <c:pt idx="22">
                  <c:v>91.6</c:v>
                </c:pt>
                <c:pt idx="23">
                  <c:v>91.43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'18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'18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'18 JUN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'18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JUN 23 '!$AK$9:$AK$32</c:f>
              <c:numCache>
                <c:formatCode>0.00</c:formatCode>
                <c:ptCount val="24"/>
                <c:pt idx="0">
                  <c:v>135.26482419561751</c:v>
                </c:pt>
                <c:pt idx="1">
                  <c:v>126.02292259738319</c:v>
                </c:pt>
                <c:pt idx="2">
                  <c:v>123.90228090244651</c:v>
                </c:pt>
                <c:pt idx="3">
                  <c:v>122.483905855955</c:v>
                </c:pt>
                <c:pt idx="4">
                  <c:v>116.1369022855754</c:v>
                </c:pt>
                <c:pt idx="5">
                  <c:v>108.46207865286961</c:v>
                </c:pt>
                <c:pt idx="6">
                  <c:v>109.48037602403184</c:v>
                </c:pt>
                <c:pt idx="7">
                  <c:v>102.99192912114614</c:v>
                </c:pt>
                <c:pt idx="8">
                  <c:v>103.23489563354789</c:v>
                </c:pt>
                <c:pt idx="9">
                  <c:v>109.09944973139034</c:v>
                </c:pt>
                <c:pt idx="10">
                  <c:v>106.25879904053365</c:v>
                </c:pt>
                <c:pt idx="11">
                  <c:v>111.12199701337344</c:v>
                </c:pt>
                <c:pt idx="12">
                  <c:v>109.48817629906621</c:v>
                </c:pt>
                <c:pt idx="13">
                  <c:v>113.67174645141623</c:v>
                </c:pt>
                <c:pt idx="14">
                  <c:v>111.37507778617866</c:v>
                </c:pt>
                <c:pt idx="15">
                  <c:v>115.15956215402196</c:v>
                </c:pt>
                <c:pt idx="16">
                  <c:v>114.54402429093734</c:v>
                </c:pt>
                <c:pt idx="17">
                  <c:v>110.47871238477499</c:v>
                </c:pt>
                <c:pt idx="18">
                  <c:v>132.78193477986841</c:v>
                </c:pt>
                <c:pt idx="19">
                  <c:v>141.68970597243796</c:v>
                </c:pt>
                <c:pt idx="20">
                  <c:v>142.19841929513046</c:v>
                </c:pt>
                <c:pt idx="21">
                  <c:v>144.2843901469349</c:v>
                </c:pt>
                <c:pt idx="22">
                  <c:v>135.24785923801372</c:v>
                </c:pt>
                <c:pt idx="23">
                  <c:v>127.45844335745832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'18 JUN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'18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JUN 23 '!$AM$9:$AM$32</c:f>
              <c:numCache>
                <c:formatCode>0.00</c:formatCode>
                <c:ptCount val="24"/>
                <c:pt idx="0">
                  <c:v>133.68294972697888</c:v>
                </c:pt>
                <c:pt idx="1">
                  <c:v>138.93964136968552</c:v>
                </c:pt>
                <c:pt idx="2">
                  <c:v>134.45066587589255</c:v>
                </c:pt>
                <c:pt idx="3">
                  <c:v>133.85699551394734</c:v>
                </c:pt>
                <c:pt idx="4">
                  <c:v>127.13056176335611</c:v>
                </c:pt>
                <c:pt idx="5">
                  <c:v>123.31630912228043</c:v>
                </c:pt>
                <c:pt idx="6">
                  <c:v>121.78285004020279</c:v>
                </c:pt>
                <c:pt idx="7">
                  <c:v>119.60102695982383</c:v>
                </c:pt>
                <c:pt idx="8">
                  <c:v>119.8440621897582</c:v>
                </c:pt>
                <c:pt idx="9">
                  <c:v>119.25748653608271</c:v>
                </c:pt>
                <c:pt idx="10">
                  <c:v>113.54450689038671</c:v>
                </c:pt>
                <c:pt idx="11">
                  <c:v>111.62647962597131</c:v>
                </c:pt>
                <c:pt idx="12">
                  <c:v>119.59776244914391</c:v>
                </c:pt>
                <c:pt idx="13">
                  <c:v>117.58175958046375</c:v>
                </c:pt>
                <c:pt idx="14">
                  <c:v>123.06659871416412</c:v>
                </c:pt>
                <c:pt idx="15">
                  <c:v>119.85559619922766</c:v>
                </c:pt>
                <c:pt idx="16">
                  <c:v>126.8280340115919</c:v>
                </c:pt>
                <c:pt idx="17">
                  <c:v>131.20438686693547</c:v>
                </c:pt>
                <c:pt idx="18">
                  <c:v>138.14872398709457</c:v>
                </c:pt>
                <c:pt idx="19">
                  <c:v>139.96213780591336</c:v>
                </c:pt>
                <c:pt idx="20">
                  <c:v>144.87719642470901</c:v>
                </c:pt>
                <c:pt idx="21">
                  <c:v>141.77062336043849</c:v>
                </c:pt>
                <c:pt idx="22">
                  <c:v>136.82976229884875</c:v>
                </c:pt>
                <c:pt idx="23">
                  <c:v>136.53211813583687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'18 JUN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'18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JUN 23 '!$F$9:$F$32</c:f>
              <c:numCache>
                <c:formatCode>General</c:formatCode>
                <c:ptCount val="24"/>
                <c:pt idx="0">
                  <c:v>168.02</c:v>
                </c:pt>
                <c:pt idx="1">
                  <c:v>159.52000000000001</c:v>
                </c:pt>
                <c:pt idx="2">
                  <c:v>156.88</c:v>
                </c:pt>
                <c:pt idx="3">
                  <c:v>151.91999999999999</c:v>
                </c:pt>
                <c:pt idx="4">
                  <c:v>152.44999999999999</c:v>
                </c:pt>
                <c:pt idx="5">
                  <c:v>135</c:v>
                </c:pt>
                <c:pt idx="6">
                  <c:v>26.96</c:v>
                </c:pt>
                <c:pt idx="7">
                  <c:v>106.03</c:v>
                </c:pt>
                <c:pt idx="8">
                  <c:v>99.64</c:v>
                </c:pt>
                <c:pt idx="9">
                  <c:v>88.12</c:v>
                </c:pt>
                <c:pt idx="10">
                  <c:v>103.09</c:v>
                </c:pt>
                <c:pt idx="11">
                  <c:v>88.58</c:v>
                </c:pt>
                <c:pt idx="12">
                  <c:v>121.65</c:v>
                </c:pt>
                <c:pt idx="13">
                  <c:v>109.87</c:v>
                </c:pt>
                <c:pt idx="14">
                  <c:v>115.67</c:v>
                </c:pt>
                <c:pt idx="15">
                  <c:v>137.11000000000001</c:v>
                </c:pt>
                <c:pt idx="16">
                  <c:v>149.69999999999999</c:v>
                </c:pt>
                <c:pt idx="17">
                  <c:v>158.01</c:v>
                </c:pt>
                <c:pt idx="18">
                  <c:v>186.11</c:v>
                </c:pt>
                <c:pt idx="19">
                  <c:v>188.78</c:v>
                </c:pt>
                <c:pt idx="20">
                  <c:v>187.95</c:v>
                </c:pt>
                <c:pt idx="21">
                  <c:v>173.89</c:v>
                </c:pt>
                <c:pt idx="22">
                  <c:v>170.57</c:v>
                </c:pt>
                <c:pt idx="23">
                  <c:v>149.11000000000001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'18 JUN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'18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JUN 23 '!$G$9:$G$32</c:f>
              <c:numCache>
                <c:formatCode>0.00</c:formatCode>
                <c:ptCount val="24"/>
                <c:pt idx="0">
                  <c:v>75.869517807897935</c:v>
                </c:pt>
                <c:pt idx="1">
                  <c:v>72.857751014250539</c:v>
                </c:pt>
                <c:pt idx="2">
                  <c:v>69.617565376191081</c:v>
                </c:pt>
                <c:pt idx="3">
                  <c:v>69.836664548471546</c:v>
                </c:pt>
                <c:pt idx="4">
                  <c:v>71.566944292196851</c:v>
                </c:pt>
                <c:pt idx="5">
                  <c:v>62.042625434844872</c:v>
                </c:pt>
                <c:pt idx="6">
                  <c:v>-34.128823070910713</c:v>
                </c:pt>
                <c:pt idx="7">
                  <c:v>57.262536747772593</c:v>
                </c:pt>
                <c:pt idx="8">
                  <c:v>58.160611851325633</c:v>
                </c:pt>
                <c:pt idx="9">
                  <c:v>52.694519550768376</c:v>
                </c:pt>
                <c:pt idx="10">
                  <c:v>44.55839328035529</c:v>
                </c:pt>
                <c:pt idx="11">
                  <c:v>49.794684884178452</c:v>
                </c:pt>
                <c:pt idx="12">
                  <c:v>61.567228505542779</c:v>
                </c:pt>
                <c:pt idx="13">
                  <c:v>51.082326604909753</c:v>
                </c:pt>
                <c:pt idx="14">
                  <c:v>71.843016817214178</c:v>
                </c:pt>
                <c:pt idx="15">
                  <c:v>67.518022167611932</c:v>
                </c:pt>
                <c:pt idx="16">
                  <c:v>72.82949572570331</c:v>
                </c:pt>
                <c:pt idx="17">
                  <c:v>75.971370494619734</c:v>
                </c:pt>
                <c:pt idx="18">
                  <c:v>91.881122036446428</c:v>
                </c:pt>
                <c:pt idx="19">
                  <c:v>90.411262800936768</c:v>
                </c:pt>
                <c:pt idx="20">
                  <c:v>93.093024369212557</c:v>
                </c:pt>
                <c:pt idx="21">
                  <c:v>85.484098705039159</c:v>
                </c:pt>
                <c:pt idx="22">
                  <c:v>81.878163549379337</c:v>
                </c:pt>
                <c:pt idx="23">
                  <c:v>61.963859864420471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'18 JUN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'18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JUN 23 '!$H$9:$H$32</c:f>
              <c:numCache>
                <c:formatCode>0.00</c:formatCode>
                <c:ptCount val="24"/>
                <c:pt idx="0">
                  <c:v>85.635567483917754</c:v>
                </c:pt>
                <c:pt idx="1">
                  <c:v>80.470328692784335</c:v>
                </c:pt>
                <c:pt idx="2">
                  <c:v>81.170832472999265</c:v>
                </c:pt>
                <c:pt idx="3">
                  <c:v>76.18020963545078</c:v>
                </c:pt>
                <c:pt idx="4">
                  <c:v>74.959790294768084</c:v>
                </c:pt>
                <c:pt idx="5">
                  <c:v>67.656155252931384</c:v>
                </c:pt>
                <c:pt idx="6">
                  <c:v>59.702338944967607</c:v>
                </c:pt>
                <c:pt idx="7">
                  <c:v>43.870932947428862</c:v>
                </c:pt>
                <c:pt idx="8">
                  <c:v>36.273926393881581</c:v>
                </c:pt>
                <c:pt idx="9">
                  <c:v>30.517550479600658</c:v>
                </c:pt>
                <c:pt idx="10">
                  <c:v>52.994033065658542</c:v>
                </c:pt>
                <c:pt idx="11">
                  <c:v>33.35869886850849</c:v>
                </c:pt>
                <c:pt idx="12">
                  <c:v>53.846771998495747</c:v>
                </c:pt>
                <c:pt idx="13">
                  <c:v>52.577133440201365</c:v>
                </c:pt>
                <c:pt idx="14">
                  <c:v>38.692959544807636</c:v>
                </c:pt>
                <c:pt idx="15">
                  <c:v>63.692271947589504</c:v>
                </c:pt>
                <c:pt idx="16">
                  <c:v>70.967758450587397</c:v>
                </c:pt>
                <c:pt idx="17">
                  <c:v>75.904088157390206</c:v>
                </c:pt>
                <c:pt idx="18">
                  <c:v>87.026553441718917</c:v>
                </c:pt>
                <c:pt idx="19">
                  <c:v>91.064954015233837</c:v>
                </c:pt>
                <c:pt idx="20">
                  <c:v>87.584732035098682</c:v>
                </c:pt>
                <c:pt idx="21">
                  <c:v>81.667930124593809</c:v>
                </c:pt>
                <c:pt idx="22">
                  <c:v>82.080023309245178</c:v>
                </c:pt>
                <c:pt idx="23">
                  <c:v>81.349792134706803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'18 JUN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'18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JUN 23 '!$I$9:$I$32</c:f>
              <c:numCache>
                <c:formatCode>0.00</c:formatCode>
                <c:ptCount val="24"/>
                <c:pt idx="0">
                  <c:v>6.5149147081843113</c:v>
                </c:pt>
                <c:pt idx="1">
                  <c:v>6.1919202929651407</c:v>
                </c:pt>
                <c:pt idx="2">
                  <c:v>6.0916021508096536</c:v>
                </c:pt>
                <c:pt idx="3">
                  <c:v>5.9031258160776803</c:v>
                </c:pt>
                <c:pt idx="4">
                  <c:v>5.9232654130350442</c:v>
                </c:pt>
                <c:pt idx="5">
                  <c:v>5.3012193122237692</c:v>
                </c:pt>
                <c:pt idx="6">
                  <c:v>1.3864841259431036</c:v>
                </c:pt>
                <c:pt idx="7">
                  <c:v>4.8965303047985502</c:v>
                </c:pt>
                <c:pt idx="8">
                  <c:v>5.2054617547927977</c:v>
                </c:pt>
                <c:pt idx="9">
                  <c:v>4.9079299696309748</c:v>
                </c:pt>
                <c:pt idx="10">
                  <c:v>5.5375736539861906</c:v>
                </c:pt>
                <c:pt idx="11">
                  <c:v>5.4266162473130679</c:v>
                </c:pt>
                <c:pt idx="12">
                  <c:v>6.2359994959614982</c:v>
                </c:pt>
                <c:pt idx="13">
                  <c:v>6.2105399548888771</c:v>
                </c:pt>
                <c:pt idx="14">
                  <c:v>5.1340236379782072</c:v>
                </c:pt>
                <c:pt idx="15">
                  <c:v>5.8997058847985828</c:v>
                </c:pt>
                <c:pt idx="16">
                  <c:v>5.9027458237093002</c:v>
                </c:pt>
                <c:pt idx="17">
                  <c:v>6.1345413479900559</c:v>
                </c:pt>
                <c:pt idx="18">
                  <c:v>7.2023245218346732</c:v>
                </c:pt>
                <c:pt idx="19">
                  <c:v>7.3037831838293856</c:v>
                </c:pt>
                <c:pt idx="20">
                  <c:v>7.2722435956887397</c:v>
                </c:pt>
                <c:pt idx="21">
                  <c:v>6.7379711703670226</c:v>
                </c:pt>
                <c:pt idx="22">
                  <c:v>6.6118131413754826</c:v>
                </c:pt>
                <c:pt idx="23">
                  <c:v>5.7963480008727446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'18 JUN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'18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JUN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0.8</c:v>
                </c:pt>
                <c:pt idx="6">
                  <c:v>3.5</c:v>
                </c:pt>
                <c:pt idx="7">
                  <c:v>8.4</c:v>
                </c:pt>
                <c:pt idx="8">
                  <c:v>8.4</c:v>
                </c:pt>
                <c:pt idx="9">
                  <c:v>8</c:v>
                </c:pt>
                <c:pt idx="10">
                  <c:v>19.2</c:v>
                </c:pt>
                <c:pt idx="11">
                  <c:v>19.7</c:v>
                </c:pt>
                <c:pt idx="12">
                  <c:v>7.6</c:v>
                </c:pt>
                <c:pt idx="13">
                  <c:v>18.2</c:v>
                </c:pt>
                <c:pt idx="14">
                  <c:v>4</c:v>
                </c:pt>
                <c:pt idx="15">
                  <c:v>0.8</c:v>
                </c:pt>
                <c:pt idx="16">
                  <c:v>0.4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'18 JUN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'18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JUN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'18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'18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'18 JUN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'18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'18 JUN 23 '!$AJ$9:$AJ$32</c:f>
              <c:numCache>
                <c:formatCode>0.00</c:formatCode>
                <c:ptCount val="24"/>
                <c:pt idx="0">
                  <c:v>75.869517807897935</c:v>
                </c:pt>
                <c:pt idx="1">
                  <c:v>72.857751014250539</c:v>
                </c:pt>
                <c:pt idx="2">
                  <c:v>69.617565376191081</c:v>
                </c:pt>
                <c:pt idx="3">
                  <c:v>69.836664548471546</c:v>
                </c:pt>
                <c:pt idx="4">
                  <c:v>71.566944292196851</c:v>
                </c:pt>
                <c:pt idx="5">
                  <c:v>62.842625434844869</c:v>
                </c:pt>
                <c:pt idx="6">
                  <c:v>-30.628823070910716</c:v>
                </c:pt>
                <c:pt idx="7">
                  <c:v>65.662536747772592</c:v>
                </c:pt>
                <c:pt idx="8">
                  <c:v>66.560611851325632</c:v>
                </c:pt>
                <c:pt idx="9">
                  <c:v>60.694519550768376</c:v>
                </c:pt>
                <c:pt idx="10">
                  <c:v>63.758393280355286</c:v>
                </c:pt>
                <c:pt idx="11">
                  <c:v>69.494684884178454</c:v>
                </c:pt>
                <c:pt idx="12">
                  <c:v>69.167228505542781</c:v>
                </c:pt>
                <c:pt idx="13">
                  <c:v>69.282326604909755</c:v>
                </c:pt>
                <c:pt idx="14">
                  <c:v>75.843016817214178</c:v>
                </c:pt>
                <c:pt idx="15">
                  <c:v>68.318022167611929</c:v>
                </c:pt>
                <c:pt idx="16">
                  <c:v>73.229495725703316</c:v>
                </c:pt>
                <c:pt idx="17">
                  <c:v>75.971370494619734</c:v>
                </c:pt>
                <c:pt idx="18">
                  <c:v>91.881122036446428</c:v>
                </c:pt>
                <c:pt idx="19">
                  <c:v>90.411262800936768</c:v>
                </c:pt>
                <c:pt idx="20">
                  <c:v>93.093024369212557</c:v>
                </c:pt>
                <c:pt idx="21">
                  <c:v>85.484098705039159</c:v>
                </c:pt>
                <c:pt idx="22">
                  <c:v>81.878163549379337</c:v>
                </c:pt>
                <c:pt idx="23">
                  <c:v>61.963859864420471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'18 JUN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'18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'18 JUN 23 '!$AL$9:$AL$32</c:f>
              <c:numCache>
                <c:formatCode>0.00</c:formatCode>
                <c:ptCount val="24"/>
                <c:pt idx="0">
                  <c:v>85.635567483917754</c:v>
                </c:pt>
                <c:pt idx="1">
                  <c:v>80.470328692784335</c:v>
                </c:pt>
                <c:pt idx="2">
                  <c:v>81.170832472999265</c:v>
                </c:pt>
                <c:pt idx="3">
                  <c:v>76.18020963545078</c:v>
                </c:pt>
                <c:pt idx="4">
                  <c:v>74.959790294768084</c:v>
                </c:pt>
                <c:pt idx="5">
                  <c:v>67.936155252931385</c:v>
                </c:pt>
                <c:pt idx="6">
                  <c:v>62.292338944967611</c:v>
                </c:pt>
                <c:pt idx="7">
                  <c:v>54.870932947428862</c:v>
                </c:pt>
                <c:pt idx="8">
                  <c:v>61.793926393881584</c:v>
                </c:pt>
                <c:pt idx="9">
                  <c:v>60.127550479600657</c:v>
                </c:pt>
                <c:pt idx="10">
                  <c:v>73.004033065658547</c:v>
                </c:pt>
                <c:pt idx="11">
                  <c:v>64.458698868508492</c:v>
                </c:pt>
                <c:pt idx="12">
                  <c:v>85.276771998495747</c:v>
                </c:pt>
                <c:pt idx="13">
                  <c:v>84.517133440201363</c:v>
                </c:pt>
                <c:pt idx="14">
                  <c:v>50.702959544807634</c:v>
                </c:pt>
                <c:pt idx="15">
                  <c:v>77.612271947589505</c:v>
                </c:pt>
                <c:pt idx="16">
                  <c:v>72.777758450587399</c:v>
                </c:pt>
                <c:pt idx="17">
                  <c:v>75.904088157390206</c:v>
                </c:pt>
                <c:pt idx="18">
                  <c:v>87.026553441718917</c:v>
                </c:pt>
                <c:pt idx="19">
                  <c:v>91.064954015233837</c:v>
                </c:pt>
                <c:pt idx="20">
                  <c:v>87.584732035098682</c:v>
                </c:pt>
                <c:pt idx="21">
                  <c:v>81.667930124593809</c:v>
                </c:pt>
                <c:pt idx="22">
                  <c:v>82.080023309245178</c:v>
                </c:pt>
                <c:pt idx="23">
                  <c:v>81.349792134706803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E46" sqref="E46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2" t="s">
        <v>100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</row>
    <row r="2" spans="1:54" ht="20.25" x14ac:dyDescent="0.25">
      <c r="A2" s="143">
        <v>45095</v>
      </c>
      <c r="B2" s="143"/>
      <c r="C2" s="143"/>
      <c r="D2" s="143"/>
      <c r="E2" s="143"/>
      <c r="F2" s="143"/>
      <c r="G2" s="143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4" t="s">
        <v>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73" t="s">
        <v>88</v>
      </c>
      <c r="AG4" s="174"/>
      <c r="AH4" s="174"/>
      <c r="AI4" s="174"/>
      <c r="AJ4" s="149" t="s">
        <v>101</v>
      </c>
      <c r="AK4" s="150"/>
      <c r="AL4" s="149" t="s">
        <v>102</v>
      </c>
      <c r="AM4" s="150"/>
      <c r="AN4" s="136" t="s">
        <v>68</v>
      </c>
      <c r="AO4" s="137"/>
      <c r="AP4" s="137"/>
      <c r="AQ4" s="137"/>
      <c r="AR4" s="137"/>
      <c r="AS4" s="138"/>
    </row>
    <row r="5" spans="1:54" ht="15.75" customHeight="1" thickBot="1" x14ac:dyDescent="0.3">
      <c r="B5" s="146"/>
      <c r="C5" s="147"/>
      <c r="D5" s="147"/>
      <c r="E5" s="147"/>
      <c r="F5" s="147"/>
      <c r="G5" s="147"/>
      <c r="H5" s="147"/>
      <c r="I5" s="147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75"/>
      <c r="AG5" s="176"/>
      <c r="AH5" s="176"/>
      <c r="AI5" s="176"/>
      <c r="AJ5" s="151"/>
      <c r="AK5" s="152"/>
      <c r="AL5" s="151"/>
      <c r="AM5" s="152"/>
      <c r="AN5" s="139"/>
      <c r="AO5" s="140"/>
      <c r="AP5" s="140"/>
      <c r="AQ5" s="140"/>
      <c r="AR5" s="140"/>
      <c r="AS5" s="141"/>
    </row>
    <row r="6" spans="1:54" ht="18.75" customHeight="1" thickBot="1" x14ac:dyDescent="0.3">
      <c r="B6" s="164" t="s">
        <v>1</v>
      </c>
      <c r="C6" s="165"/>
      <c r="D6" s="165"/>
      <c r="E6" s="165"/>
      <c r="F6" s="165"/>
      <c r="G6" s="165"/>
      <c r="H6" s="165"/>
      <c r="I6" s="166"/>
      <c r="J6" s="164" t="s">
        <v>73</v>
      </c>
      <c r="K6" s="167"/>
      <c r="L6" s="165"/>
      <c r="M6" s="165"/>
      <c r="N6" s="165"/>
      <c r="O6" s="165"/>
      <c r="P6" s="166"/>
      <c r="Q6" s="168"/>
      <c r="R6" s="158" t="s">
        <v>89</v>
      </c>
      <c r="S6" s="159"/>
      <c r="T6" s="159"/>
      <c r="U6" s="159"/>
      <c r="V6" s="159"/>
      <c r="W6" s="159"/>
      <c r="X6" s="159"/>
      <c r="Y6" s="159"/>
      <c r="Z6" s="158" t="s">
        <v>90</v>
      </c>
      <c r="AA6" s="159"/>
      <c r="AB6" s="159"/>
      <c r="AC6" s="159"/>
      <c r="AD6" s="159"/>
      <c r="AE6" s="159"/>
      <c r="AF6" s="160" t="s">
        <v>14</v>
      </c>
      <c r="AG6" s="161"/>
      <c r="AH6" s="169" t="s">
        <v>11</v>
      </c>
      <c r="AI6" s="170"/>
      <c r="AJ6" s="151"/>
      <c r="AK6" s="152"/>
      <c r="AL6" s="151"/>
      <c r="AM6" s="152"/>
      <c r="AN6" s="139"/>
      <c r="AO6" s="140"/>
      <c r="AP6" s="140"/>
      <c r="AQ6" s="140"/>
      <c r="AR6" s="140"/>
      <c r="AS6" s="141"/>
    </row>
    <row r="7" spans="1:54" ht="36.75" customHeight="1" thickBot="1" x14ac:dyDescent="0.3">
      <c r="B7" s="205" t="s">
        <v>12</v>
      </c>
      <c r="C7" s="206"/>
      <c r="D7" s="206"/>
      <c r="E7" s="207"/>
      <c r="F7" s="206" t="s">
        <v>13</v>
      </c>
      <c r="G7" s="206"/>
      <c r="H7" s="206"/>
      <c r="I7" s="208"/>
      <c r="J7" s="180" t="s">
        <v>7</v>
      </c>
      <c r="K7" s="156"/>
      <c r="L7" s="155" t="s">
        <v>8</v>
      </c>
      <c r="M7" s="156"/>
      <c r="N7" s="155" t="s">
        <v>9</v>
      </c>
      <c r="O7" s="156"/>
      <c r="P7" s="155" t="s">
        <v>10</v>
      </c>
      <c r="Q7" s="157"/>
      <c r="R7" s="180" t="s">
        <v>4</v>
      </c>
      <c r="S7" s="181"/>
      <c r="T7" s="181"/>
      <c r="U7" s="181"/>
      <c r="V7" s="181"/>
      <c r="W7" s="181"/>
      <c r="X7" s="155" t="s">
        <v>87</v>
      </c>
      <c r="Y7" s="157"/>
      <c r="Z7" s="180" t="s">
        <v>3</v>
      </c>
      <c r="AA7" s="181"/>
      <c r="AB7" s="181"/>
      <c r="AC7" s="156"/>
      <c r="AD7" s="209" t="s">
        <v>87</v>
      </c>
      <c r="AE7" s="209"/>
      <c r="AF7" s="162"/>
      <c r="AG7" s="163"/>
      <c r="AH7" s="171"/>
      <c r="AI7" s="172"/>
      <c r="AJ7" s="153"/>
      <c r="AK7" s="154"/>
      <c r="AL7" s="153"/>
      <c r="AM7" s="154"/>
      <c r="AN7" s="139"/>
      <c r="AO7" s="140"/>
      <c r="AP7" s="140"/>
      <c r="AQ7" s="140"/>
      <c r="AR7" s="140"/>
      <c r="AS7" s="141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94.73</v>
      </c>
      <c r="C9" s="51">
        <f t="shared" ref="C9:C32" si="0">AK9-AE9</f>
        <v>42.304824195617513</v>
      </c>
      <c r="D9" s="52">
        <f t="shared" ref="D9:D32" si="1">AM9-Y9</f>
        <v>62.352949726978878</v>
      </c>
      <c r="E9" s="59">
        <f t="shared" ref="E9:E32" si="2">(AG9+AI9)-Q9</f>
        <v>-9.9277739225964012</v>
      </c>
      <c r="F9" s="76">
        <v>168.02</v>
      </c>
      <c r="G9" s="52">
        <f t="shared" ref="G9:G32" si="3">AJ9-AD9</f>
        <v>75.869517807897935</v>
      </c>
      <c r="H9" s="52">
        <f t="shared" ref="H9:H32" si="4">AL9-X9</f>
        <v>85.635567483917754</v>
      </c>
      <c r="I9" s="53">
        <f t="shared" ref="I9:I32" si="5">(AH9+AF9)-P9</f>
        <v>6.5149147081843113</v>
      </c>
      <c r="J9" s="58">
        <v>0</v>
      </c>
      <c r="K9" s="84">
        <v>18.11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18.11</v>
      </c>
      <c r="R9" s="91">
        <v>0</v>
      </c>
      <c r="S9" s="84">
        <v>0</v>
      </c>
      <c r="T9" s="84">
        <v>0</v>
      </c>
      <c r="U9" s="84">
        <v>71.33</v>
      </c>
      <c r="V9" s="68">
        <v>0</v>
      </c>
      <c r="W9" s="90">
        <v>0</v>
      </c>
      <c r="X9" s="94">
        <f>R9+T9+V9</f>
        <v>0</v>
      </c>
      <c r="Y9" s="95">
        <f>S9+U9+W9</f>
        <v>71.33</v>
      </c>
      <c r="Z9" s="91">
        <v>0</v>
      </c>
      <c r="AA9" s="84">
        <v>0</v>
      </c>
      <c r="AB9" s="84">
        <v>0</v>
      </c>
      <c r="AC9" s="84">
        <v>92.96</v>
      </c>
      <c r="AD9" s="96">
        <f>Z9+AB9</f>
        <v>0</v>
      </c>
      <c r="AE9" s="52">
        <f>AA9+AC9</f>
        <v>92.96</v>
      </c>
      <c r="AF9" s="116">
        <v>0.13518709677419349</v>
      </c>
      <c r="AG9" s="117">
        <v>0.43407836021505403</v>
      </c>
      <c r="AH9" s="54">
        <f t="shared" ref="AH9:AH32" si="6">(F9+P9+X9+AD9)-(AJ9+AL9+AF9)</f>
        <v>6.379727611410118</v>
      </c>
      <c r="AI9" s="63">
        <f t="shared" ref="AI9:AI32" si="7">(B9+Q9+Y9+AE9)-(AM9+AK9+AG9)</f>
        <v>7.7481477171885444</v>
      </c>
      <c r="AJ9" s="64">
        <v>75.869517807897935</v>
      </c>
      <c r="AK9" s="61">
        <v>135.26482419561751</v>
      </c>
      <c r="AL9" s="66">
        <v>85.635567483917754</v>
      </c>
      <c r="AM9" s="61">
        <v>133.68294972697888</v>
      </c>
      <c r="AS9" s="121"/>
      <c r="BA9" s="42"/>
      <c r="BB9" s="42"/>
    </row>
    <row r="10" spans="1:54" ht="15.75" x14ac:dyDescent="0.25">
      <c r="A10" s="25">
        <v>2</v>
      </c>
      <c r="B10" s="69">
        <v>90.66</v>
      </c>
      <c r="C10" s="51">
        <f t="shared" si="0"/>
        <v>32.852922597383184</v>
      </c>
      <c r="D10" s="52">
        <f t="shared" si="1"/>
        <v>67.849641369685514</v>
      </c>
      <c r="E10" s="59">
        <f t="shared" si="2"/>
        <v>-10.042563967068673</v>
      </c>
      <c r="F10" s="68">
        <v>159.52000000000001</v>
      </c>
      <c r="G10" s="52">
        <f t="shared" si="3"/>
        <v>72.857751014250539</v>
      </c>
      <c r="H10" s="52">
        <f t="shared" si="4"/>
        <v>80.470328692784335</v>
      </c>
      <c r="I10" s="53">
        <f t="shared" si="5"/>
        <v>6.1919202929651407</v>
      </c>
      <c r="J10" s="58">
        <v>0</v>
      </c>
      <c r="K10" s="81">
        <v>18.11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18.11</v>
      </c>
      <c r="R10" s="91">
        <v>0</v>
      </c>
      <c r="S10" s="84">
        <v>0</v>
      </c>
      <c r="T10" s="84">
        <v>0</v>
      </c>
      <c r="U10" s="84">
        <v>71.09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71.09</v>
      </c>
      <c r="Z10" s="91">
        <v>0</v>
      </c>
      <c r="AA10" s="84">
        <v>0</v>
      </c>
      <c r="AB10" s="84">
        <v>0</v>
      </c>
      <c r="AC10" s="84">
        <v>93.17</v>
      </c>
      <c r="AD10" s="96">
        <f t="shared" ref="AD10:AD32" si="12">Z10+AB10</f>
        <v>0</v>
      </c>
      <c r="AE10" s="52">
        <f t="shared" ref="AE10:AE32" si="13">AA10+AC10</f>
        <v>93.17</v>
      </c>
      <c r="AF10" s="118">
        <v>0.13518709677419349</v>
      </c>
      <c r="AG10" s="117">
        <v>0.43407836021505403</v>
      </c>
      <c r="AH10" s="54">
        <f t="shared" si="6"/>
        <v>6.0567331961909474</v>
      </c>
      <c r="AI10" s="63">
        <f t="shared" si="7"/>
        <v>7.6333576727162722</v>
      </c>
      <c r="AJ10" s="64">
        <v>72.857751014250539</v>
      </c>
      <c r="AK10" s="61">
        <v>126.02292259738319</v>
      </c>
      <c r="AL10" s="66">
        <v>80.470328692784335</v>
      </c>
      <c r="AM10" s="61">
        <v>138.93964136968552</v>
      </c>
      <c r="AS10" s="121"/>
      <c r="BA10" s="42"/>
      <c r="BB10" s="42"/>
    </row>
    <row r="11" spans="1:54" ht="15" customHeight="1" x14ac:dyDescent="0.25">
      <c r="A11" s="25">
        <v>3</v>
      </c>
      <c r="B11" s="69">
        <v>85.65</v>
      </c>
      <c r="C11" s="51">
        <f t="shared" si="0"/>
        <v>32.952280902446503</v>
      </c>
      <c r="D11" s="52">
        <f t="shared" si="1"/>
        <v>62.930665875892558</v>
      </c>
      <c r="E11" s="59">
        <f t="shared" si="2"/>
        <v>-10.232946778339027</v>
      </c>
      <c r="F11" s="68">
        <v>156.88</v>
      </c>
      <c r="G11" s="52">
        <f t="shared" si="3"/>
        <v>69.617565376191081</v>
      </c>
      <c r="H11" s="52">
        <f t="shared" si="4"/>
        <v>81.170832472999265</v>
      </c>
      <c r="I11" s="53">
        <f t="shared" si="5"/>
        <v>6.0916021508096536</v>
      </c>
      <c r="J11" s="58">
        <v>0</v>
      </c>
      <c r="K11" s="81">
        <v>18.11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18.11</v>
      </c>
      <c r="R11" s="91">
        <v>0</v>
      </c>
      <c r="S11" s="84">
        <v>0</v>
      </c>
      <c r="T11" s="84">
        <v>0</v>
      </c>
      <c r="U11" s="84">
        <v>71.52</v>
      </c>
      <c r="V11" s="84">
        <v>0</v>
      </c>
      <c r="W11" s="84">
        <v>0</v>
      </c>
      <c r="X11" s="94">
        <f t="shared" si="10"/>
        <v>0</v>
      </c>
      <c r="Y11" s="95">
        <f t="shared" si="11"/>
        <v>71.52</v>
      </c>
      <c r="Z11" s="91">
        <v>0</v>
      </c>
      <c r="AA11" s="84">
        <v>0</v>
      </c>
      <c r="AB11" s="84">
        <v>0</v>
      </c>
      <c r="AC11" s="84">
        <v>90.95</v>
      </c>
      <c r="AD11" s="96">
        <f t="shared" si="12"/>
        <v>0</v>
      </c>
      <c r="AE11" s="52">
        <f t="shared" si="13"/>
        <v>90.95</v>
      </c>
      <c r="AF11" s="118">
        <v>0.13518709677419349</v>
      </c>
      <c r="AG11" s="117">
        <v>0.43407836021505403</v>
      </c>
      <c r="AH11" s="54">
        <f t="shared" si="6"/>
        <v>5.9564150540354603</v>
      </c>
      <c r="AI11" s="63">
        <f t="shared" si="7"/>
        <v>7.4429748614459186</v>
      </c>
      <c r="AJ11" s="64">
        <v>69.617565376191081</v>
      </c>
      <c r="AK11" s="61">
        <v>123.90228090244651</v>
      </c>
      <c r="AL11" s="66">
        <v>81.170832472999265</v>
      </c>
      <c r="AM11" s="61">
        <v>134.45066587589255</v>
      </c>
      <c r="AS11" s="121"/>
      <c r="BA11" s="42"/>
      <c r="BB11" s="42"/>
    </row>
    <row r="12" spans="1:54" ht="15" customHeight="1" x14ac:dyDescent="0.25">
      <c r="A12" s="25">
        <v>4</v>
      </c>
      <c r="B12" s="69">
        <v>70.45</v>
      </c>
      <c r="C12" s="51">
        <f t="shared" si="0"/>
        <v>30.783905855954998</v>
      </c>
      <c r="D12" s="52">
        <f t="shared" si="1"/>
        <v>49.956995513947334</v>
      </c>
      <c r="E12" s="59">
        <f t="shared" si="2"/>
        <v>-10.290901369902286</v>
      </c>
      <c r="F12" s="68">
        <v>151.91999999999999</v>
      </c>
      <c r="G12" s="52">
        <f t="shared" si="3"/>
        <v>69.836664548471546</v>
      </c>
      <c r="H12" s="52">
        <f t="shared" si="4"/>
        <v>76.18020963545078</v>
      </c>
      <c r="I12" s="53">
        <f t="shared" si="5"/>
        <v>5.9031258160776803</v>
      </c>
      <c r="J12" s="58">
        <v>0</v>
      </c>
      <c r="K12" s="81">
        <v>18.11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18.11</v>
      </c>
      <c r="R12" s="91">
        <v>0</v>
      </c>
      <c r="S12" s="84">
        <v>0</v>
      </c>
      <c r="T12" s="84">
        <v>0</v>
      </c>
      <c r="U12" s="84">
        <v>83.9</v>
      </c>
      <c r="V12" s="84">
        <v>0</v>
      </c>
      <c r="W12" s="84">
        <v>0</v>
      </c>
      <c r="X12" s="94">
        <f t="shared" si="10"/>
        <v>0</v>
      </c>
      <c r="Y12" s="95">
        <f t="shared" si="11"/>
        <v>83.9</v>
      </c>
      <c r="Z12" s="91">
        <v>0</v>
      </c>
      <c r="AA12" s="84">
        <v>0</v>
      </c>
      <c r="AB12" s="84">
        <v>0</v>
      </c>
      <c r="AC12" s="84">
        <v>91.7</v>
      </c>
      <c r="AD12" s="96">
        <f t="shared" si="12"/>
        <v>0</v>
      </c>
      <c r="AE12" s="52">
        <f t="shared" si="13"/>
        <v>91.7</v>
      </c>
      <c r="AF12" s="118">
        <v>0.13518709677419349</v>
      </c>
      <c r="AG12" s="117">
        <v>0.43407836021505403</v>
      </c>
      <c r="AH12" s="54">
        <f t="shared" si="6"/>
        <v>5.767938719303487</v>
      </c>
      <c r="AI12" s="63">
        <f t="shared" si="7"/>
        <v>7.3850202698826592</v>
      </c>
      <c r="AJ12" s="64">
        <v>69.836664548471546</v>
      </c>
      <c r="AK12" s="61">
        <v>122.483905855955</v>
      </c>
      <c r="AL12" s="66">
        <v>76.18020963545078</v>
      </c>
      <c r="AM12" s="61">
        <v>133.85699551394734</v>
      </c>
      <c r="AS12" s="121"/>
      <c r="BA12" s="42"/>
      <c r="BB12" s="42"/>
    </row>
    <row r="13" spans="1:54" ht="15.75" x14ac:dyDescent="0.25">
      <c r="A13" s="25">
        <v>5</v>
      </c>
      <c r="B13" s="69">
        <v>54.28</v>
      </c>
      <c r="C13" s="51">
        <f t="shared" si="0"/>
        <v>23.816902285575409</v>
      </c>
      <c r="D13" s="52">
        <f t="shared" si="1"/>
        <v>41.130561763356113</v>
      </c>
      <c r="E13" s="59">
        <f t="shared" si="2"/>
        <v>-10.667464048931549</v>
      </c>
      <c r="F13" s="68">
        <v>152.44999999999999</v>
      </c>
      <c r="G13" s="52">
        <f t="shared" si="3"/>
        <v>71.566944292196851</v>
      </c>
      <c r="H13" s="52">
        <f t="shared" si="4"/>
        <v>74.959790294768084</v>
      </c>
      <c r="I13" s="53">
        <f t="shared" si="5"/>
        <v>5.9232654130350442</v>
      </c>
      <c r="J13" s="58">
        <v>0</v>
      </c>
      <c r="K13" s="81">
        <v>18.11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18.11</v>
      </c>
      <c r="R13" s="91">
        <v>0</v>
      </c>
      <c r="S13" s="84">
        <v>0</v>
      </c>
      <c r="T13" s="84">
        <v>0</v>
      </c>
      <c r="U13" s="84">
        <v>86</v>
      </c>
      <c r="V13" s="84">
        <v>0</v>
      </c>
      <c r="W13" s="84">
        <v>0</v>
      </c>
      <c r="X13" s="94">
        <f t="shared" si="10"/>
        <v>0</v>
      </c>
      <c r="Y13" s="95">
        <f t="shared" si="11"/>
        <v>86</v>
      </c>
      <c r="Z13" s="91">
        <v>0</v>
      </c>
      <c r="AA13" s="84">
        <v>0</v>
      </c>
      <c r="AB13" s="84">
        <v>0</v>
      </c>
      <c r="AC13" s="84">
        <v>92.32</v>
      </c>
      <c r="AD13" s="96">
        <f t="shared" si="12"/>
        <v>0</v>
      </c>
      <c r="AE13" s="52">
        <f t="shared" si="13"/>
        <v>92.32</v>
      </c>
      <c r="AF13" s="118">
        <v>0.13518709677419349</v>
      </c>
      <c r="AG13" s="117">
        <v>0.43407836021505403</v>
      </c>
      <c r="AH13" s="54">
        <f t="shared" si="6"/>
        <v>5.7880783162608509</v>
      </c>
      <c r="AI13" s="63">
        <f t="shared" si="7"/>
        <v>7.0084575908533964</v>
      </c>
      <c r="AJ13" s="64">
        <v>71.566944292196851</v>
      </c>
      <c r="AK13" s="61">
        <v>116.1369022855754</v>
      </c>
      <c r="AL13" s="66">
        <v>74.959790294768084</v>
      </c>
      <c r="AM13" s="61">
        <v>127.13056176335611</v>
      </c>
      <c r="AS13" s="121"/>
      <c r="BA13" s="42"/>
      <c r="BB13" s="42"/>
    </row>
    <row r="14" spans="1:54" ht="15.75" customHeight="1" x14ac:dyDescent="0.25">
      <c r="A14" s="25">
        <v>6</v>
      </c>
      <c r="B14" s="69">
        <v>40.83</v>
      </c>
      <c r="C14" s="51">
        <f t="shared" si="0"/>
        <v>16.402078652869605</v>
      </c>
      <c r="D14" s="52">
        <f t="shared" si="1"/>
        <v>35.336309122280426</v>
      </c>
      <c r="E14" s="59">
        <f t="shared" si="2"/>
        <v>-10.908387775150064</v>
      </c>
      <c r="F14" s="68">
        <v>135</v>
      </c>
      <c r="G14" s="52">
        <f t="shared" si="3"/>
        <v>62.042625434844872</v>
      </c>
      <c r="H14" s="52">
        <f t="shared" si="4"/>
        <v>67.656155252931384</v>
      </c>
      <c r="I14" s="53">
        <f t="shared" si="5"/>
        <v>5.3012193122237692</v>
      </c>
      <c r="J14" s="58">
        <v>0</v>
      </c>
      <c r="K14" s="81">
        <v>18.02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18.02</v>
      </c>
      <c r="R14" s="91">
        <v>0.28000000000000003</v>
      </c>
      <c r="S14" s="84">
        <v>0</v>
      </c>
      <c r="T14" s="84">
        <v>0</v>
      </c>
      <c r="U14" s="84">
        <v>87.98</v>
      </c>
      <c r="V14" s="84">
        <v>0</v>
      </c>
      <c r="W14" s="84">
        <v>0</v>
      </c>
      <c r="X14" s="94">
        <f t="shared" si="10"/>
        <v>0.28000000000000003</v>
      </c>
      <c r="Y14" s="95">
        <f t="shared" si="11"/>
        <v>87.98</v>
      </c>
      <c r="Z14" s="91">
        <v>0.8</v>
      </c>
      <c r="AA14" s="84">
        <v>0</v>
      </c>
      <c r="AB14" s="84">
        <v>0</v>
      </c>
      <c r="AC14" s="84">
        <v>92.06</v>
      </c>
      <c r="AD14" s="96">
        <f t="shared" si="12"/>
        <v>0.8</v>
      </c>
      <c r="AE14" s="52">
        <f t="shared" si="13"/>
        <v>92.06</v>
      </c>
      <c r="AF14" s="118">
        <v>0.13518709677419349</v>
      </c>
      <c r="AG14" s="117">
        <v>0.43407836021505403</v>
      </c>
      <c r="AH14" s="54">
        <f t="shared" si="6"/>
        <v>5.1660322154495759</v>
      </c>
      <c r="AI14" s="63">
        <f t="shared" si="7"/>
        <v>6.6775338646348814</v>
      </c>
      <c r="AJ14" s="64">
        <v>62.842625434844869</v>
      </c>
      <c r="AK14" s="61">
        <v>108.46207865286961</v>
      </c>
      <c r="AL14" s="66">
        <v>67.936155252931385</v>
      </c>
      <c r="AM14" s="61">
        <v>123.31630912228043</v>
      </c>
      <c r="AS14" s="121"/>
      <c r="BA14" s="42"/>
      <c r="BB14" s="42"/>
    </row>
    <row r="15" spans="1:54" ht="15.75" x14ac:dyDescent="0.25">
      <c r="A15" s="25">
        <v>7</v>
      </c>
      <c r="B15" s="69">
        <v>58.650000000000006</v>
      </c>
      <c r="C15" s="51">
        <f t="shared" si="0"/>
        <v>19.130376024031847</v>
      </c>
      <c r="D15" s="52">
        <f t="shared" si="1"/>
        <v>50.502850040202787</v>
      </c>
      <c r="E15" s="59">
        <f t="shared" si="2"/>
        <v>-10.983226064234657</v>
      </c>
      <c r="F15" s="68">
        <v>26.96</v>
      </c>
      <c r="G15" s="52">
        <f t="shared" si="3"/>
        <v>-34.128823070910713</v>
      </c>
      <c r="H15" s="52">
        <f t="shared" si="4"/>
        <v>59.702338944967607</v>
      </c>
      <c r="I15" s="53">
        <f t="shared" si="5"/>
        <v>1.3864841259431036</v>
      </c>
      <c r="J15" s="58">
        <v>0</v>
      </c>
      <c r="K15" s="81">
        <v>18.079999999999998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18.079999999999998</v>
      </c>
      <c r="R15" s="91">
        <v>2.59</v>
      </c>
      <c r="S15" s="84">
        <v>0</v>
      </c>
      <c r="T15" s="84">
        <v>0</v>
      </c>
      <c r="U15" s="84">
        <v>71.28</v>
      </c>
      <c r="V15" s="84">
        <v>0</v>
      </c>
      <c r="W15" s="84">
        <v>0</v>
      </c>
      <c r="X15" s="94">
        <f t="shared" si="10"/>
        <v>2.59</v>
      </c>
      <c r="Y15" s="95">
        <f t="shared" si="11"/>
        <v>71.28</v>
      </c>
      <c r="Z15" s="91">
        <v>3.5</v>
      </c>
      <c r="AA15" s="84">
        <v>0</v>
      </c>
      <c r="AB15" s="84">
        <v>0</v>
      </c>
      <c r="AC15" s="84">
        <v>90.35</v>
      </c>
      <c r="AD15" s="96">
        <f t="shared" si="12"/>
        <v>3.5</v>
      </c>
      <c r="AE15" s="52">
        <f t="shared" si="13"/>
        <v>90.35</v>
      </c>
      <c r="AF15" s="118">
        <v>0.13518709677419349</v>
      </c>
      <c r="AG15" s="117">
        <v>0.43407836021505403</v>
      </c>
      <c r="AH15" s="54">
        <f t="shared" si="6"/>
        <v>1.2512970291689101</v>
      </c>
      <c r="AI15" s="63">
        <f t="shared" si="7"/>
        <v>6.6626955755502877</v>
      </c>
      <c r="AJ15" s="64">
        <v>-30.628823070910716</v>
      </c>
      <c r="AK15" s="61">
        <v>109.48037602403184</v>
      </c>
      <c r="AL15" s="66">
        <v>62.292338944967611</v>
      </c>
      <c r="AM15" s="61">
        <v>121.78285004020279</v>
      </c>
      <c r="AS15" s="121"/>
      <c r="BA15" s="42"/>
      <c r="BB15" s="42"/>
    </row>
    <row r="16" spans="1:54" ht="15.75" x14ac:dyDescent="0.25">
      <c r="A16" s="25">
        <v>8</v>
      </c>
      <c r="B16" s="69">
        <v>47.33</v>
      </c>
      <c r="C16" s="51">
        <f t="shared" si="0"/>
        <v>10.321929121146141</v>
      </c>
      <c r="D16" s="52">
        <f t="shared" si="1"/>
        <v>48.241026959823827</v>
      </c>
      <c r="E16" s="59">
        <f t="shared" si="2"/>
        <v>-11.232956080969984</v>
      </c>
      <c r="F16" s="68">
        <v>106.03</v>
      </c>
      <c r="G16" s="52">
        <f t="shared" si="3"/>
        <v>57.262536747772593</v>
      </c>
      <c r="H16" s="52">
        <f t="shared" si="4"/>
        <v>43.870932947428862</v>
      </c>
      <c r="I16" s="53">
        <f t="shared" si="5"/>
        <v>4.8965303047985502</v>
      </c>
      <c r="J16" s="58">
        <v>0</v>
      </c>
      <c r="K16" s="81">
        <v>18.079999999999998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18.079999999999998</v>
      </c>
      <c r="R16" s="91">
        <v>11</v>
      </c>
      <c r="S16" s="84">
        <v>0</v>
      </c>
      <c r="T16" s="84">
        <v>0</v>
      </c>
      <c r="U16" s="84">
        <v>71.36</v>
      </c>
      <c r="V16" s="84">
        <v>0</v>
      </c>
      <c r="W16" s="84">
        <v>0</v>
      </c>
      <c r="X16" s="94">
        <f t="shared" si="10"/>
        <v>11</v>
      </c>
      <c r="Y16" s="95">
        <f t="shared" si="11"/>
        <v>71.36</v>
      </c>
      <c r="Z16" s="91">
        <v>8.4</v>
      </c>
      <c r="AA16" s="84">
        <v>0</v>
      </c>
      <c r="AB16" s="84">
        <v>0</v>
      </c>
      <c r="AC16" s="84">
        <v>92.67</v>
      </c>
      <c r="AD16" s="96">
        <f t="shared" si="12"/>
        <v>8.4</v>
      </c>
      <c r="AE16" s="52">
        <f t="shared" si="13"/>
        <v>92.67</v>
      </c>
      <c r="AF16" s="118">
        <v>0.13518709677419349</v>
      </c>
      <c r="AG16" s="117">
        <v>0.43407836021505403</v>
      </c>
      <c r="AH16" s="54">
        <f t="shared" si="6"/>
        <v>4.761343208024357</v>
      </c>
      <c r="AI16" s="63">
        <f t="shared" si="7"/>
        <v>6.4129655588149603</v>
      </c>
      <c r="AJ16" s="64">
        <v>65.662536747772592</v>
      </c>
      <c r="AK16" s="61">
        <v>102.99192912114614</v>
      </c>
      <c r="AL16" s="66">
        <v>54.870932947428862</v>
      </c>
      <c r="AM16" s="61">
        <v>119.60102695982383</v>
      </c>
      <c r="AS16" s="121"/>
      <c r="BA16" s="42"/>
      <c r="BB16" s="42"/>
    </row>
    <row r="17" spans="1:54" ht="15.75" x14ac:dyDescent="0.25">
      <c r="A17" s="25">
        <v>9</v>
      </c>
      <c r="B17" s="69">
        <v>48.16</v>
      </c>
      <c r="C17" s="51">
        <f t="shared" si="0"/>
        <v>11.154895633547895</v>
      </c>
      <c r="D17" s="52">
        <f t="shared" si="1"/>
        <v>48.2240621897582</v>
      </c>
      <c r="E17" s="59">
        <f t="shared" si="2"/>
        <v>-11.218957823306113</v>
      </c>
      <c r="F17" s="68">
        <v>99.64</v>
      </c>
      <c r="G17" s="52">
        <f t="shared" si="3"/>
        <v>58.160611851325633</v>
      </c>
      <c r="H17" s="52">
        <f t="shared" si="4"/>
        <v>36.273926393881581</v>
      </c>
      <c r="I17" s="53">
        <f t="shared" si="5"/>
        <v>5.2054617547927977</v>
      </c>
      <c r="J17" s="58">
        <v>0</v>
      </c>
      <c r="K17" s="81">
        <v>18.079999999999998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18.079999999999998</v>
      </c>
      <c r="R17" s="91">
        <v>25.52</v>
      </c>
      <c r="S17" s="84">
        <v>0</v>
      </c>
      <c r="T17" s="84">
        <v>0</v>
      </c>
      <c r="U17" s="84">
        <v>71.62</v>
      </c>
      <c r="V17" s="84">
        <v>0</v>
      </c>
      <c r="W17" s="84">
        <v>0</v>
      </c>
      <c r="X17" s="94">
        <f t="shared" si="10"/>
        <v>25.52</v>
      </c>
      <c r="Y17" s="95">
        <f t="shared" si="11"/>
        <v>71.62</v>
      </c>
      <c r="Z17" s="91">
        <v>8.4</v>
      </c>
      <c r="AA17" s="84">
        <v>0</v>
      </c>
      <c r="AB17" s="84">
        <v>0</v>
      </c>
      <c r="AC17" s="84">
        <v>92.08</v>
      </c>
      <c r="AD17" s="96">
        <f t="shared" si="12"/>
        <v>8.4</v>
      </c>
      <c r="AE17" s="52">
        <f t="shared" si="13"/>
        <v>92.08</v>
      </c>
      <c r="AF17" s="118">
        <v>0.13518709677419349</v>
      </c>
      <c r="AG17" s="117">
        <v>0.43407836021505403</v>
      </c>
      <c r="AH17" s="54">
        <f t="shared" si="6"/>
        <v>5.0702746580186044</v>
      </c>
      <c r="AI17" s="63">
        <f t="shared" si="7"/>
        <v>6.4269638164788319</v>
      </c>
      <c r="AJ17" s="64">
        <v>66.560611851325632</v>
      </c>
      <c r="AK17" s="61">
        <v>103.23489563354789</v>
      </c>
      <c r="AL17" s="66">
        <v>61.793926393881584</v>
      </c>
      <c r="AM17" s="61">
        <v>119.8440621897582</v>
      </c>
      <c r="AS17" s="121"/>
      <c r="BA17" s="42"/>
      <c r="BB17" s="42"/>
    </row>
    <row r="18" spans="1:54" ht="15.75" x14ac:dyDescent="0.25">
      <c r="A18" s="25">
        <v>10</v>
      </c>
      <c r="B18" s="69">
        <v>52.2</v>
      </c>
      <c r="C18" s="51">
        <f t="shared" si="0"/>
        <v>16.16944973139033</v>
      </c>
      <c r="D18" s="52">
        <f t="shared" si="1"/>
        <v>47.097486536082712</v>
      </c>
      <c r="E18" s="59">
        <f t="shared" si="2"/>
        <v>-11.066936267473039</v>
      </c>
      <c r="F18" s="68">
        <v>88.12</v>
      </c>
      <c r="G18" s="52">
        <f t="shared" si="3"/>
        <v>52.694519550768376</v>
      </c>
      <c r="H18" s="52">
        <f t="shared" si="4"/>
        <v>30.517550479600658</v>
      </c>
      <c r="I18" s="53">
        <f t="shared" si="5"/>
        <v>4.9079299696309748</v>
      </c>
      <c r="J18" s="58">
        <v>0</v>
      </c>
      <c r="K18" s="81">
        <v>18.079999999999998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18.079999999999998</v>
      </c>
      <c r="R18" s="91">
        <v>29.61</v>
      </c>
      <c r="S18" s="84">
        <v>0</v>
      </c>
      <c r="T18" s="84">
        <v>0</v>
      </c>
      <c r="U18" s="84">
        <v>72.16</v>
      </c>
      <c r="V18" s="84">
        <v>0</v>
      </c>
      <c r="W18" s="84">
        <v>0</v>
      </c>
      <c r="X18" s="94">
        <f t="shared" si="10"/>
        <v>29.61</v>
      </c>
      <c r="Y18" s="95">
        <f t="shared" si="11"/>
        <v>72.16</v>
      </c>
      <c r="Z18" s="91">
        <v>8</v>
      </c>
      <c r="AA18" s="84">
        <v>0</v>
      </c>
      <c r="AB18" s="84">
        <v>0</v>
      </c>
      <c r="AC18" s="84">
        <v>92.93</v>
      </c>
      <c r="AD18" s="96">
        <f t="shared" si="12"/>
        <v>8</v>
      </c>
      <c r="AE18" s="52">
        <f t="shared" si="13"/>
        <v>92.93</v>
      </c>
      <c r="AF18" s="118">
        <v>0.13518709677419349</v>
      </c>
      <c r="AG18" s="117">
        <v>0.43407836021505403</v>
      </c>
      <c r="AH18" s="54">
        <f t="shared" si="6"/>
        <v>4.7727428728567816</v>
      </c>
      <c r="AI18" s="63">
        <f t="shared" si="7"/>
        <v>6.5789853723119052</v>
      </c>
      <c r="AJ18" s="64">
        <v>60.694519550768376</v>
      </c>
      <c r="AK18" s="61">
        <v>109.09944973139034</v>
      </c>
      <c r="AL18" s="66">
        <v>60.127550479600657</v>
      </c>
      <c r="AM18" s="61">
        <v>119.25748653608271</v>
      </c>
      <c r="AS18" s="121"/>
      <c r="BA18" s="42"/>
      <c r="BB18" s="42"/>
    </row>
    <row r="19" spans="1:54" ht="15.75" x14ac:dyDescent="0.25">
      <c r="A19" s="25">
        <v>11</v>
      </c>
      <c r="B19" s="69">
        <v>49.339999999999996</v>
      </c>
      <c r="C19" s="51">
        <f t="shared" si="0"/>
        <v>14.218799040533639</v>
      </c>
      <c r="D19" s="52">
        <f t="shared" si="1"/>
        <v>46.434506890386714</v>
      </c>
      <c r="E19" s="59">
        <f t="shared" si="2"/>
        <v>-11.313305930920393</v>
      </c>
      <c r="F19" s="68">
        <v>103.09</v>
      </c>
      <c r="G19" s="52">
        <f t="shared" si="3"/>
        <v>44.55839328035529</v>
      </c>
      <c r="H19" s="52">
        <f t="shared" si="4"/>
        <v>52.994033065658542</v>
      </c>
      <c r="I19" s="53">
        <f t="shared" si="5"/>
        <v>5.5375736539861906</v>
      </c>
      <c r="J19" s="58">
        <v>0</v>
      </c>
      <c r="K19" s="81">
        <v>18.079999999999998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18.079999999999998</v>
      </c>
      <c r="R19" s="91">
        <v>20.010000000000002</v>
      </c>
      <c r="S19" s="84">
        <v>0</v>
      </c>
      <c r="T19" s="84">
        <v>0</v>
      </c>
      <c r="U19" s="84">
        <v>67.11</v>
      </c>
      <c r="V19" s="84">
        <v>0</v>
      </c>
      <c r="W19" s="84">
        <v>0</v>
      </c>
      <c r="X19" s="94">
        <f t="shared" si="10"/>
        <v>20.010000000000002</v>
      </c>
      <c r="Y19" s="95">
        <f t="shared" si="11"/>
        <v>67.11</v>
      </c>
      <c r="Z19" s="91">
        <v>19.2</v>
      </c>
      <c r="AA19" s="84">
        <v>0</v>
      </c>
      <c r="AB19" s="84">
        <v>0</v>
      </c>
      <c r="AC19" s="84">
        <v>92.04</v>
      </c>
      <c r="AD19" s="96">
        <f t="shared" si="12"/>
        <v>19.2</v>
      </c>
      <c r="AE19" s="52">
        <f t="shared" si="13"/>
        <v>92.04</v>
      </c>
      <c r="AF19" s="118">
        <v>0.13518709677419349</v>
      </c>
      <c r="AG19" s="117">
        <v>0.43407836021505403</v>
      </c>
      <c r="AH19" s="54">
        <f t="shared" si="6"/>
        <v>5.4023865572119973</v>
      </c>
      <c r="AI19" s="63">
        <f t="shared" si="7"/>
        <v>6.3326157088645516</v>
      </c>
      <c r="AJ19" s="64">
        <v>63.758393280355286</v>
      </c>
      <c r="AK19" s="61">
        <v>106.25879904053365</v>
      </c>
      <c r="AL19" s="66">
        <v>73.004033065658547</v>
      </c>
      <c r="AM19" s="61">
        <v>113.54450689038671</v>
      </c>
      <c r="AS19" s="121"/>
      <c r="BA19" s="42"/>
      <c r="BB19" s="42"/>
    </row>
    <row r="20" spans="1:54" ht="15.75" x14ac:dyDescent="0.25">
      <c r="A20" s="25">
        <v>12</v>
      </c>
      <c r="B20" s="69">
        <v>47.62</v>
      </c>
      <c r="C20" s="51">
        <f t="shared" si="0"/>
        <v>17.341997013373444</v>
      </c>
      <c r="D20" s="52">
        <f t="shared" si="1"/>
        <v>41.506479625971309</v>
      </c>
      <c r="E20" s="59">
        <f t="shared" si="2"/>
        <v>-11.228476639344763</v>
      </c>
      <c r="F20" s="68">
        <v>88.58</v>
      </c>
      <c r="G20" s="52">
        <f t="shared" si="3"/>
        <v>49.794684884178452</v>
      </c>
      <c r="H20" s="52">
        <f t="shared" si="4"/>
        <v>33.35869886850849</v>
      </c>
      <c r="I20" s="53">
        <f t="shared" si="5"/>
        <v>5.4266162473130679</v>
      </c>
      <c r="J20" s="58">
        <v>0</v>
      </c>
      <c r="K20" s="81">
        <v>18.079999999999998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18.079999999999998</v>
      </c>
      <c r="R20" s="91">
        <v>31.1</v>
      </c>
      <c r="S20" s="84">
        <v>0</v>
      </c>
      <c r="T20" s="84">
        <v>0</v>
      </c>
      <c r="U20" s="84">
        <v>70.12</v>
      </c>
      <c r="V20" s="84">
        <v>0</v>
      </c>
      <c r="W20" s="84">
        <v>0</v>
      </c>
      <c r="X20" s="94">
        <f t="shared" si="10"/>
        <v>31.1</v>
      </c>
      <c r="Y20" s="95">
        <f t="shared" si="11"/>
        <v>70.12</v>
      </c>
      <c r="Z20" s="91">
        <v>19.7</v>
      </c>
      <c r="AA20" s="84">
        <v>0</v>
      </c>
      <c r="AB20" s="84">
        <v>0</v>
      </c>
      <c r="AC20" s="84">
        <v>93.78</v>
      </c>
      <c r="AD20" s="96">
        <f t="shared" si="12"/>
        <v>19.7</v>
      </c>
      <c r="AE20" s="52">
        <f t="shared" si="13"/>
        <v>93.78</v>
      </c>
      <c r="AF20" s="118">
        <v>0.13518709677419349</v>
      </c>
      <c r="AG20" s="117">
        <v>0.43407836021505403</v>
      </c>
      <c r="AH20" s="54">
        <f t="shared" si="6"/>
        <v>5.2914291505388746</v>
      </c>
      <c r="AI20" s="63">
        <f t="shared" si="7"/>
        <v>6.417445000440182</v>
      </c>
      <c r="AJ20" s="64">
        <v>69.494684884178454</v>
      </c>
      <c r="AK20" s="61">
        <v>111.12199701337344</v>
      </c>
      <c r="AL20" s="66">
        <v>64.458698868508492</v>
      </c>
      <c r="AM20" s="61">
        <v>111.62647962597131</v>
      </c>
      <c r="AS20" s="121"/>
      <c r="BA20" s="42"/>
      <c r="BB20" s="42"/>
    </row>
    <row r="21" spans="1:54" ht="15.75" x14ac:dyDescent="0.25">
      <c r="A21" s="25">
        <v>13</v>
      </c>
      <c r="B21" s="69">
        <v>54.099999999999994</v>
      </c>
      <c r="C21" s="51">
        <f t="shared" si="0"/>
        <v>15.658176299066213</v>
      </c>
      <c r="D21" s="52">
        <f t="shared" si="1"/>
        <v>49.47776244914391</v>
      </c>
      <c r="E21" s="59">
        <f t="shared" si="2"/>
        <v>-11.03593874821015</v>
      </c>
      <c r="F21" s="68">
        <v>121.65</v>
      </c>
      <c r="G21" s="52">
        <f t="shared" si="3"/>
        <v>61.567228505542779</v>
      </c>
      <c r="H21" s="52">
        <f t="shared" si="4"/>
        <v>53.846771998495747</v>
      </c>
      <c r="I21" s="53">
        <f t="shared" si="5"/>
        <v>6.2359994959614982</v>
      </c>
      <c r="J21" s="58">
        <v>0</v>
      </c>
      <c r="K21" s="81">
        <v>18.07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18.07</v>
      </c>
      <c r="R21" s="91">
        <v>31.43</v>
      </c>
      <c r="S21" s="84">
        <v>0</v>
      </c>
      <c r="T21" s="84">
        <v>0</v>
      </c>
      <c r="U21" s="84">
        <v>70.12</v>
      </c>
      <c r="V21" s="84">
        <v>0</v>
      </c>
      <c r="W21" s="84">
        <v>0</v>
      </c>
      <c r="X21" s="94">
        <f t="shared" si="10"/>
        <v>31.43</v>
      </c>
      <c r="Y21" s="95">
        <f t="shared" si="11"/>
        <v>70.12</v>
      </c>
      <c r="Z21" s="91">
        <v>7.6</v>
      </c>
      <c r="AA21" s="84">
        <v>0</v>
      </c>
      <c r="AB21" s="84">
        <v>0</v>
      </c>
      <c r="AC21" s="84">
        <v>93.83</v>
      </c>
      <c r="AD21" s="96">
        <f t="shared" si="12"/>
        <v>7.6</v>
      </c>
      <c r="AE21" s="52">
        <f t="shared" si="13"/>
        <v>93.83</v>
      </c>
      <c r="AF21" s="118">
        <v>0.13518709677419349</v>
      </c>
      <c r="AG21" s="117">
        <v>0.43407836021505403</v>
      </c>
      <c r="AH21" s="54">
        <f t="shared" si="6"/>
        <v>6.1008123991873049</v>
      </c>
      <c r="AI21" s="63">
        <f t="shared" si="7"/>
        <v>6.5999828915747969</v>
      </c>
      <c r="AJ21" s="64">
        <v>69.167228505542781</v>
      </c>
      <c r="AK21" s="61">
        <v>109.48817629906621</v>
      </c>
      <c r="AL21" s="66">
        <v>85.276771998495747</v>
      </c>
      <c r="AM21" s="61">
        <v>119.59776244914391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57.91</v>
      </c>
      <c r="C22" s="51">
        <f t="shared" si="0"/>
        <v>21.361746451416224</v>
      </c>
      <c r="D22" s="52">
        <f t="shared" si="1"/>
        <v>47.481759580463759</v>
      </c>
      <c r="E22" s="59">
        <f t="shared" si="2"/>
        <v>-10.933506031879986</v>
      </c>
      <c r="F22" s="68">
        <v>109.87</v>
      </c>
      <c r="G22" s="52">
        <f t="shared" si="3"/>
        <v>51.082326604909753</v>
      </c>
      <c r="H22" s="52">
        <f t="shared" si="4"/>
        <v>52.577133440201365</v>
      </c>
      <c r="I22" s="53">
        <f t="shared" si="5"/>
        <v>6.2105399548888771</v>
      </c>
      <c r="J22" s="58">
        <v>0</v>
      </c>
      <c r="K22" s="81">
        <v>18.03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18.03</v>
      </c>
      <c r="R22" s="91">
        <v>31.94</v>
      </c>
      <c r="S22" s="84">
        <v>0</v>
      </c>
      <c r="T22" s="84">
        <v>0</v>
      </c>
      <c r="U22" s="84">
        <v>70.099999999999994</v>
      </c>
      <c r="V22" s="84">
        <v>0</v>
      </c>
      <c r="W22" s="84">
        <v>0</v>
      </c>
      <c r="X22" s="94">
        <f t="shared" si="10"/>
        <v>31.94</v>
      </c>
      <c r="Y22" s="95">
        <f t="shared" si="11"/>
        <v>70.099999999999994</v>
      </c>
      <c r="Z22" s="91">
        <v>18.2</v>
      </c>
      <c r="AA22" s="84">
        <v>0</v>
      </c>
      <c r="AB22" s="84">
        <v>0</v>
      </c>
      <c r="AC22" s="84">
        <v>92.31</v>
      </c>
      <c r="AD22" s="96">
        <f t="shared" si="12"/>
        <v>18.2</v>
      </c>
      <c r="AE22" s="52">
        <f t="shared" si="13"/>
        <v>92.31</v>
      </c>
      <c r="AF22" s="118">
        <v>0.13518709677419299</v>
      </c>
      <c r="AG22" s="117">
        <v>0.43407836021505403</v>
      </c>
      <c r="AH22" s="54">
        <f t="shared" si="6"/>
        <v>6.0753528581146838</v>
      </c>
      <c r="AI22" s="63">
        <f t="shared" si="7"/>
        <v>6.6624156079049612</v>
      </c>
      <c r="AJ22" s="64">
        <v>69.282326604909755</v>
      </c>
      <c r="AK22" s="61">
        <v>113.67174645141623</v>
      </c>
      <c r="AL22" s="66">
        <v>84.517133440201363</v>
      </c>
      <c r="AM22" s="61">
        <v>117.58175958046375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61.93</v>
      </c>
      <c r="C23" s="51">
        <f t="shared" si="0"/>
        <v>19.985077786178664</v>
      </c>
      <c r="D23" s="52">
        <f t="shared" si="1"/>
        <v>52.786598714164114</v>
      </c>
      <c r="E23" s="59">
        <f t="shared" si="2"/>
        <v>-10.841676500342814</v>
      </c>
      <c r="F23" s="68">
        <v>115.67</v>
      </c>
      <c r="G23" s="52">
        <f t="shared" si="3"/>
        <v>71.843016817214178</v>
      </c>
      <c r="H23" s="52">
        <f t="shared" si="4"/>
        <v>38.692959544807636</v>
      </c>
      <c r="I23" s="53">
        <f t="shared" si="5"/>
        <v>5.1340236379782072</v>
      </c>
      <c r="J23" s="58">
        <v>0</v>
      </c>
      <c r="K23" s="81">
        <v>18.03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18.03</v>
      </c>
      <c r="R23" s="91">
        <v>12.01</v>
      </c>
      <c r="S23" s="84">
        <v>0</v>
      </c>
      <c r="T23" s="84">
        <v>0</v>
      </c>
      <c r="U23" s="84">
        <v>70.28</v>
      </c>
      <c r="V23" s="84">
        <v>0</v>
      </c>
      <c r="W23" s="84">
        <v>0</v>
      </c>
      <c r="X23" s="94">
        <f t="shared" si="10"/>
        <v>12.01</v>
      </c>
      <c r="Y23" s="95">
        <f t="shared" si="11"/>
        <v>70.28</v>
      </c>
      <c r="Z23" s="91">
        <v>4</v>
      </c>
      <c r="AA23" s="84">
        <v>0</v>
      </c>
      <c r="AB23" s="84">
        <v>0</v>
      </c>
      <c r="AC23" s="84">
        <v>91.39</v>
      </c>
      <c r="AD23" s="96">
        <f t="shared" si="12"/>
        <v>4</v>
      </c>
      <c r="AE23" s="52">
        <f t="shared" si="13"/>
        <v>91.39</v>
      </c>
      <c r="AF23" s="118">
        <v>0.13518709677419299</v>
      </c>
      <c r="AG23" s="117">
        <v>0.43407836021505403</v>
      </c>
      <c r="AH23" s="54">
        <f t="shared" si="6"/>
        <v>4.9988365412040139</v>
      </c>
      <c r="AI23" s="63">
        <f t="shared" si="7"/>
        <v>6.7542451394421334</v>
      </c>
      <c r="AJ23" s="64">
        <v>75.843016817214178</v>
      </c>
      <c r="AK23" s="61">
        <v>111.37507778617866</v>
      </c>
      <c r="AL23" s="66">
        <v>50.702959544807634</v>
      </c>
      <c r="AM23" s="61">
        <v>123.06659871416412</v>
      </c>
      <c r="AS23" s="121"/>
      <c r="BA23" s="42"/>
      <c r="BB23" s="42"/>
    </row>
    <row r="24" spans="1:54" ht="15.75" x14ac:dyDescent="0.25">
      <c r="A24" s="25">
        <v>16</v>
      </c>
      <c r="B24" s="69">
        <v>64.11</v>
      </c>
      <c r="C24" s="51">
        <f t="shared" si="0"/>
        <v>27.379562154021954</v>
      </c>
      <c r="D24" s="52">
        <f t="shared" si="1"/>
        <v>47.555596199227665</v>
      </c>
      <c r="E24" s="59">
        <f t="shared" si="2"/>
        <v>-10.82515835324962</v>
      </c>
      <c r="F24" s="68">
        <v>137.11000000000001</v>
      </c>
      <c r="G24" s="52">
        <f t="shared" si="3"/>
        <v>67.518022167611932</v>
      </c>
      <c r="H24" s="52">
        <f t="shared" si="4"/>
        <v>63.692271947589504</v>
      </c>
      <c r="I24" s="53">
        <f t="shared" si="5"/>
        <v>5.8997058847985828</v>
      </c>
      <c r="J24" s="58">
        <v>0</v>
      </c>
      <c r="K24" s="81">
        <v>18.03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18.03</v>
      </c>
      <c r="R24" s="91">
        <v>13.92</v>
      </c>
      <c r="S24" s="84">
        <v>0</v>
      </c>
      <c r="T24" s="84">
        <v>0</v>
      </c>
      <c r="U24" s="84">
        <v>72.3</v>
      </c>
      <c r="V24" s="84">
        <v>0</v>
      </c>
      <c r="W24" s="84">
        <v>0</v>
      </c>
      <c r="X24" s="94">
        <f t="shared" si="10"/>
        <v>13.92</v>
      </c>
      <c r="Y24" s="95">
        <f t="shared" si="11"/>
        <v>72.3</v>
      </c>
      <c r="Z24" s="91">
        <v>0.8</v>
      </c>
      <c r="AA24" s="84">
        <v>0</v>
      </c>
      <c r="AB24" s="84">
        <v>0</v>
      </c>
      <c r="AC24" s="84">
        <v>87.78</v>
      </c>
      <c r="AD24" s="96">
        <f t="shared" si="12"/>
        <v>0.8</v>
      </c>
      <c r="AE24" s="52">
        <f t="shared" si="13"/>
        <v>87.78</v>
      </c>
      <c r="AF24" s="118">
        <v>0.13518709677419299</v>
      </c>
      <c r="AG24" s="117">
        <v>0.43407836021505403</v>
      </c>
      <c r="AH24" s="54">
        <f t="shared" si="6"/>
        <v>5.7645187880243896</v>
      </c>
      <c r="AI24" s="63">
        <f t="shared" si="7"/>
        <v>6.7707632865353276</v>
      </c>
      <c r="AJ24" s="64">
        <v>68.318022167611929</v>
      </c>
      <c r="AK24" s="61">
        <v>115.15956215402196</v>
      </c>
      <c r="AL24" s="66">
        <v>77.612271947589505</v>
      </c>
      <c r="AM24" s="61">
        <v>119.85559619922766</v>
      </c>
      <c r="AS24" s="121"/>
      <c r="BA24" s="42"/>
      <c r="BB24" s="42"/>
    </row>
    <row r="25" spans="1:54" ht="15.75" x14ac:dyDescent="0.25">
      <c r="A25" s="25">
        <v>17</v>
      </c>
      <c r="B25" s="69">
        <v>68.3</v>
      </c>
      <c r="C25" s="51">
        <f t="shared" si="0"/>
        <v>25.424024290937339</v>
      </c>
      <c r="D25" s="52">
        <f t="shared" si="1"/>
        <v>53.518034011591894</v>
      </c>
      <c r="E25" s="59">
        <f t="shared" si="2"/>
        <v>-10.642058302529264</v>
      </c>
      <c r="F25" s="68">
        <v>149.69999999999999</v>
      </c>
      <c r="G25" s="52">
        <f t="shared" si="3"/>
        <v>72.82949572570331</v>
      </c>
      <c r="H25" s="52">
        <f t="shared" si="4"/>
        <v>70.967758450587397</v>
      </c>
      <c r="I25" s="53">
        <f t="shared" si="5"/>
        <v>5.9027458237093002</v>
      </c>
      <c r="J25" s="58">
        <v>0</v>
      </c>
      <c r="K25" s="81">
        <v>18.03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18.03</v>
      </c>
      <c r="R25" s="91">
        <v>1.81</v>
      </c>
      <c r="S25" s="84">
        <v>0</v>
      </c>
      <c r="T25" s="84">
        <v>0</v>
      </c>
      <c r="U25" s="84">
        <v>73.31</v>
      </c>
      <c r="V25" s="84">
        <v>0</v>
      </c>
      <c r="W25" s="84">
        <v>0</v>
      </c>
      <c r="X25" s="94">
        <f t="shared" si="10"/>
        <v>1.81</v>
      </c>
      <c r="Y25" s="95">
        <f t="shared" si="11"/>
        <v>73.31</v>
      </c>
      <c r="Z25" s="91">
        <v>0.4</v>
      </c>
      <c r="AA25" s="84">
        <v>0</v>
      </c>
      <c r="AB25" s="84">
        <v>0</v>
      </c>
      <c r="AC25" s="84">
        <v>89.12</v>
      </c>
      <c r="AD25" s="96">
        <f t="shared" si="12"/>
        <v>0.4</v>
      </c>
      <c r="AE25" s="52">
        <f t="shared" si="13"/>
        <v>89.12</v>
      </c>
      <c r="AF25" s="118">
        <v>0.13518709677419299</v>
      </c>
      <c r="AG25" s="117">
        <v>0.43407836021505403</v>
      </c>
      <c r="AH25" s="54">
        <f t="shared" si="6"/>
        <v>5.767558726935107</v>
      </c>
      <c r="AI25" s="63">
        <f t="shared" si="7"/>
        <v>6.9538633372556831</v>
      </c>
      <c r="AJ25" s="64">
        <v>73.229495725703316</v>
      </c>
      <c r="AK25" s="61">
        <v>114.54402429093734</v>
      </c>
      <c r="AL25" s="66">
        <v>72.777758450587399</v>
      </c>
      <c r="AM25" s="61">
        <v>126.8280340115919</v>
      </c>
      <c r="AS25" s="121"/>
      <c r="BA25" s="42"/>
      <c r="BB25" s="42"/>
    </row>
    <row r="26" spans="1:54" ht="15.75" x14ac:dyDescent="0.25">
      <c r="A26" s="25">
        <v>18</v>
      </c>
      <c r="B26" s="69">
        <v>65.680000000000007</v>
      </c>
      <c r="C26" s="51">
        <f t="shared" si="0"/>
        <v>18.38871238477499</v>
      </c>
      <c r="D26" s="52">
        <f t="shared" si="1"/>
        <v>57.924386866935464</v>
      </c>
      <c r="E26" s="59">
        <f t="shared" si="2"/>
        <v>-10.633099251710476</v>
      </c>
      <c r="F26" s="68">
        <v>158.01</v>
      </c>
      <c r="G26" s="52">
        <f t="shared" si="3"/>
        <v>75.971370494619734</v>
      </c>
      <c r="H26" s="52">
        <f t="shared" si="4"/>
        <v>75.904088157390206</v>
      </c>
      <c r="I26" s="53">
        <f t="shared" si="5"/>
        <v>6.1345413479900559</v>
      </c>
      <c r="J26" s="58">
        <v>0</v>
      </c>
      <c r="K26" s="81">
        <v>18.03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18.03</v>
      </c>
      <c r="R26" s="91">
        <v>0</v>
      </c>
      <c r="S26" s="84">
        <v>0</v>
      </c>
      <c r="T26" s="84">
        <v>0</v>
      </c>
      <c r="U26" s="84">
        <v>73.28</v>
      </c>
      <c r="V26" s="84">
        <v>0</v>
      </c>
      <c r="W26" s="84">
        <v>0</v>
      </c>
      <c r="X26" s="94">
        <f t="shared" si="10"/>
        <v>0</v>
      </c>
      <c r="Y26" s="95">
        <f t="shared" si="11"/>
        <v>73.28</v>
      </c>
      <c r="Z26" s="91">
        <v>0</v>
      </c>
      <c r="AA26" s="84">
        <v>0</v>
      </c>
      <c r="AB26" s="84">
        <v>0</v>
      </c>
      <c r="AC26" s="84">
        <v>92.09</v>
      </c>
      <c r="AD26" s="96">
        <f t="shared" si="12"/>
        <v>0</v>
      </c>
      <c r="AE26" s="52">
        <f t="shared" si="13"/>
        <v>92.09</v>
      </c>
      <c r="AF26" s="118">
        <v>0.13518709677419299</v>
      </c>
      <c r="AG26" s="117">
        <v>0.43407836021505403</v>
      </c>
      <c r="AH26" s="54">
        <f t="shared" si="6"/>
        <v>5.9993542512158626</v>
      </c>
      <c r="AI26" s="63">
        <f t="shared" si="7"/>
        <v>6.9628223880744713</v>
      </c>
      <c r="AJ26" s="64">
        <v>75.971370494619734</v>
      </c>
      <c r="AK26" s="61">
        <v>110.47871238477499</v>
      </c>
      <c r="AL26" s="128">
        <v>75.904088157390206</v>
      </c>
      <c r="AM26" s="61">
        <v>131.20438686693547</v>
      </c>
      <c r="AS26" s="121"/>
      <c r="BA26" s="42"/>
      <c r="BB26" s="42"/>
    </row>
    <row r="27" spans="1:54" ht="15.75" x14ac:dyDescent="0.25">
      <c r="A27" s="25">
        <v>19</v>
      </c>
      <c r="B27" s="69">
        <v>94.44</v>
      </c>
      <c r="C27" s="51">
        <f t="shared" si="0"/>
        <v>40.291934779868413</v>
      </c>
      <c r="D27" s="52">
        <f t="shared" si="1"/>
        <v>63.928723987094571</v>
      </c>
      <c r="E27" s="59">
        <f t="shared" si="2"/>
        <v>-9.7806587669629756</v>
      </c>
      <c r="F27" s="68">
        <v>186.11</v>
      </c>
      <c r="G27" s="52">
        <f t="shared" si="3"/>
        <v>91.881122036446428</v>
      </c>
      <c r="H27" s="52">
        <f t="shared" si="4"/>
        <v>87.026553441718917</v>
      </c>
      <c r="I27" s="53">
        <f t="shared" si="5"/>
        <v>7.2023245218346732</v>
      </c>
      <c r="J27" s="58">
        <v>0</v>
      </c>
      <c r="K27" s="81">
        <v>18.02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18.02</v>
      </c>
      <c r="R27" s="91">
        <v>0</v>
      </c>
      <c r="S27" s="84">
        <v>0</v>
      </c>
      <c r="T27" s="84">
        <v>0</v>
      </c>
      <c r="U27" s="84">
        <v>74.22</v>
      </c>
      <c r="V27" s="84">
        <v>0</v>
      </c>
      <c r="W27" s="84">
        <v>0</v>
      </c>
      <c r="X27" s="94">
        <f t="shared" si="10"/>
        <v>0</v>
      </c>
      <c r="Y27" s="95">
        <f t="shared" si="11"/>
        <v>74.22</v>
      </c>
      <c r="Z27" s="91">
        <v>0</v>
      </c>
      <c r="AA27" s="84">
        <v>0</v>
      </c>
      <c r="AB27" s="84">
        <v>0</v>
      </c>
      <c r="AC27" s="84">
        <v>92.49</v>
      </c>
      <c r="AD27" s="96">
        <f t="shared" si="12"/>
        <v>0</v>
      </c>
      <c r="AE27" s="52">
        <f t="shared" si="13"/>
        <v>92.49</v>
      </c>
      <c r="AF27" s="118">
        <v>0.13518709677419299</v>
      </c>
      <c r="AG27" s="117">
        <v>0.43407836021505403</v>
      </c>
      <c r="AH27" s="54">
        <f t="shared" si="6"/>
        <v>7.0671374250604799</v>
      </c>
      <c r="AI27" s="63">
        <f t="shared" si="7"/>
        <v>7.8052628728219702</v>
      </c>
      <c r="AJ27" s="64">
        <v>91.881122036446428</v>
      </c>
      <c r="AK27" s="61">
        <v>132.78193477986841</v>
      </c>
      <c r="AL27" s="128">
        <v>87.026553441718917</v>
      </c>
      <c r="AM27" s="61">
        <v>138.14872398709457</v>
      </c>
      <c r="AS27" s="121"/>
      <c r="BA27" s="42"/>
      <c r="BB27" s="42"/>
    </row>
    <row r="28" spans="1:54" ht="15.75" x14ac:dyDescent="0.25">
      <c r="A28" s="25">
        <v>20</v>
      </c>
      <c r="B28" s="69">
        <v>105.78</v>
      </c>
      <c r="C28" s="51">
        <f t="shared" si="0"/>
        <v>48.429705972437958</v>
      </c>
      <c r="D28" s="52">
        <f t="shared" si="1"/>
        <v>66.822137805913357</v>
      </c>
      <c r="E28" s="59">
        <f t="shared" si="2"/>
        <v>-9.4718437783513458</v>
      </c>
      <c r="F28" s="68">
        <v>188.78</v>
      </c>
      <c r="G28" s="52">
        <f t="shared" si="3"/>
        <v>90.411262800936768</v>
      </c>
      <c r="H28" s="52">
        <f t="shared" si="4"/>
        <v>91.064954015233837</v>
      </c>
      <c r="I28" s="53">
        <f t="shared" si="5"/>
        <v>7.3037831838293856</v>
      </c>
      <c r="J28" s="58">
        <v>0</v>
      </c>
      <c r="K28" s="81">
        <v>18.02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18.02</v>
      </c>
      <c r="R28" s="91">
        <v>0</v>
      </c>
      <c r="S28" s="84">
        <v>0</v>
      </c>
      <c r="T28" s="84">
        <v>0</v>
      </c>
      <c r="U28" s="84">
        <v>73.14</v>
      </c>
      <c r="V28" s="84">
        <v>0</v>
      </c>
      <c r="W28" s="84">
        <v>0</v>
      </c>
      <c r="X28" s="94">
        <f t="shared" si="10"/>
        <v>0</v>
      </c>
      <c r="Y28" s="95">
        <f t="shared" si="11"/>
        <v>73.14</v>
      </c>
      <c r="Z28" s="91">
        <v>0</v>
      </c>
      <c r="AA28" s="84">
        <v>0</v>
      </c>
      <c r="AB28" s="84">
        <v>0</v>
      </c>
      <c r="AC28" s="84">
        <v>93.26</v>
      </c>
      <c r="AD28" s="96">
        <f t="shared" si="12"/>
        <v>0</v>
      </c>
      <c r="AE28" s="52">
        <f t="shared" si="13"/>
        <v>93.26</v>
      </c>
      <c r="AF28" s="118">
        <v>0.13518709677419299</v>
      </c>
      <c r="AG28" s="117">
        <v>0.43407836021505403</v>
      </c>
      <c r="AH28" s="54">
        <f t="shared" si="6"/>
        <v>7.1685960870551924</v>
      </c>
      <c r="AI28" s="63">
        <f t="shared" si="7"/>
        <v>8.1140778614336</v>
      </c>
      <c r="AJ28" s="64">
        <v>90.411262800936768</v>
      </c>
      <c r="AK28" s="61">
        <v>141.68970597243796</v>
      </c>
      <c r="AL28" s="128">
        <v>91.064954015233837</v>
      </c>
      <c r="AM28" s="61">
        <v>139.96213780591336</v>
      </c>
      <c r="AS28" s="121"/>
      <c r="BA28" s="42"/>
      <c r="BB28" s="42"/>
    </row>
    <row r="29" spans="1:54" ht="15.75" x14ac:dyDescent="0.25">
      <c r="A29" s="25">
        <v>21</v>
      </c>
      <c r="B29" s="69">
        <v>112.73</v>
      </c>
      <c r="C29" s="51">
        <f t="shared" si="0"/>
        <v>50.898419295130466</v>
      </c>
      <c r="D29" s="52">
        <f t="shared" si="1"/>
        <v>71.147196424709009</v>
      </c>
      <c r="E29" s="59">
        <f t="shared" si="2"/>
        <v>-9.3156157198394034</v>
      </c>
      <c r="F29" s="68">
        <v>187.95</v>
      </c>
      <c r="G29" s="52">
        <f t="shared" si="3"/>
        <v>93.093024369212557</v>
      </c>
      <c r="H29" s="52">
        <f t="shared" si="4"/>
        <v>87.584732035098682</v>
      </c>
      <c r="I29" s="53">
        <f t="shared" si="5"/>
        <v>7.2722435956887397</v>
      </c>
      <c r="J29" s="58">
        <v>0</v>
      </c>
      <c r="K29" s="81">
        <v>18.02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18.02</v>
      </c>
      <c r="R29" s="91">
        <v>0</v>
      </c>
      <c r="S29" s="84">
        <v>0</v>
      </c>
      <c r="T29" s="84">
        <v>0</v>
      </c>
      <c r="U29" s="84">
        <v>73.73</v>
      </c>
      <c r="V29" s="84">
        <v>0</v>
      </c>
      <c r="W29" s="84">
        <v>0</v>
      </c>
      <c r="X29" s="94">
        <f t="shared" si="10"/>
        <v>0</v>
      </c>
      <c r="Y29" s="95">
        <f t="shared" si="11"/>
        <v>73.73</v>
      </c>
      <c r="Z29" s="91">
        <v>0</v>
      </c>
      <c r="AA29" s="84">
        <v>0</v>
      </c>
      <c r="AB29" s="84">
        <v>0</v>
      </c>
      <c r="AC29" s="84">
        <v>91.3</v>
      </c>
      <c r="AD29" s="96">
        <f t="shared" si="12"/>
        <v>0</v>
      </c>
      <c r="AE29" s="52">
        <f t="shared" si="13"/>
        <v>91.3</v>
      </c>
      <c r="AF29" s="118">
        <v>0.13518709677419299</v>
      </c>
      <c r="AG29" s="117">
        <v>0.43407836021505403</v>
      </c>
      <c r="AH29" s="54">
        <f t="shared" si="6"/>
        <v>7.1370564989145464</v>
      </c>
      <c r="AI29" s="63">
        <f t="shared" si="7"/>
        <v>8.2703059199455424</v>
      </c>
      <c r="AJ29" s="64">
        <v>93.093024369212557</v>
      </c>
      <c r="AK29" s="61">
        <v>142.19841929513046</v>
      </c>
      <c r="AL29" s="128">
        <v>87.584732035098682</v>
      </c>
      <c r="AM29" s="61">
        <v>144.87719642470901</v>
      </c>
      <c r="AS29" s="121"/>
      <c r="BA29" s="42"/>
      <c r="BB29" s="42"/>
    </row>
    <row r="30" spans="1:54" ht="15.75" x14ac:dyDescent="0.25">
      <c r="A30" s="25">
        <v>22</v>
      </c>
      <c r="B30" s="69">
        <v>110.89</v>
      </c>
      <c r="C30" s="51">
        <f t="shared" si="0"/>
        <v>52.224390146934894</v>
      </c>
      <c r="D30" s="52">
        <f t="shared" si="1"/>
        <v>68.010623360438487</v>
      </c>
      <c r="E30" s="59">
        <f t="shared" si="2"/>
        <v>-9.3450135073733271</v>
      </c>
      <c r="F30" s="68">
        <v>173.89</v>
      </c>
      <c r="G30" s="52">
        <f t="shared" si="3"/>
        <v>85.484098705039159</v>
      </c>
      <c r="H30" s="52">
        <f t="shared" si="4"/>
        <v>81.667930124593809</v>
      </c>
      <c r="I30" s="53">
        <f t="shared" si="5"/>
        <v>6.7379711703670226</v>
      </c>
      <c r="J30" s="58">
        <v>0</v>
      </c>
      <c r="K30" s="81">
        <v>18.02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18.02</v>
      </c>
      <c r="R30" s="91">
        <v>0</v>
      </c>
      <c r="S30" s="84">
        <v>0</v>
      </c>
      <c r="T30" s="84">
        <v>0</v>
      </c>
      <c r="U30" s="84">
        <v>73.760000000000005</v>
      </c>
      <c r="V30" s="84">
        <v>0</v>
      </c>
      <c r="W30" s="84">
        <v>0</v>
      </c>
      <c r="X30" s="94">
        <f t="shared" si="10"/>
        <v>0</v>
      </c>
      <c r="Y30" s="95">
        <f t="shared" si="11"/>
        <v>73.760000000000005</v>
      </c>
      <c r="Z30" s="91">
        <v>0</v>
      </c>
      <c r="AA30" s="84">
        <v>0</v>
      </c>
      <c r="AB30" s="84">
        <v>0</v>
      </c>
      <c r="AC30" s="84">
        <v>92.06</v>
      </c>
      <c r="AD30" s="96">
        <f t="shared" si="12"/>
        <v>0</v>
      </c>
      <c r="AE30" s="52">
        <f t="shared" si="13"/>
        <v>92.06</v>
      </c>
      <c r="AF30" s="118">
        <v>0.13518709677419299</v>
      </c>
      <c r="AG30" s="117">
        <v>0.43407836021505403</v>
      </c>
      <c r="AH30" s="54">
        <f t="shared" si="6"/>
        <v>6.6027840735928294</v>
      </c>
      <c r="AI30" s="63">
        <f t="shared" si="7"/>
        <v>8.2409081324116187</v>
      </c>
      <c r="AJ30" s="64">
        <v>85.484098705039159</v>
      </c>
      <c r="AK30" s="61">
        <v>144.2843901469349</v>
      </c>
      <c r="AL30" s="128">
        <v>81.667930124593809</v>
      </c>
      <c r="AM30" s="61">
        <v>141.77062336043849</v>
      </c>
      <c r="AS30" s="121"/>
      <c r="BA30" s="42"/>
      <c r="BB30" s="42"/>
    </row>
    <row r="31" spans="1:54" ht="15.75" x14ac:dyDescent="0.25">
      <c r="A31" s="25">
        <v>23</v>
      </c>
      <c r="B31" s="69">
        <v>96.79</v>
      </c>
      <c r="C31" s="51">
        <f t="shared" si="0"/>
        <v>43.647859238013723</v>
      </c>
      <c r="D31" s="52">
        <f t="shared" si="1"/>
        <v>62.889762298848751</v>
      </c>
      <c r="E31" s="59">
        <f t="shared" si="2"/>
        <v>-9.7476215368624288</v>
      </c>
      <c r="F31" s="68">
        <v>170.57</v>
      </c>
      <c r="G31" s="52">
        <f t="shared" si="3"/>
        <v>81.878163549379337</v>
      </c>
      <c r="H31" s="52">
        <f t="shared" si="4"/>
        <v>82.080023309245178</v>
      </c>
      <c r="I31" s="53">
        <f t="shared" si="5"/>
        <v>6.6118131413754826</v>
      </c>
      <c r="J31" s="58">
        <v>0</v>
      </c>
      <c r="K31" s="81">
        <v>18.02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18.02</v>
      </c>
      <c r="R31" s="91">
        <v>0</v>
      </c>
      <c r="S31" s="84">
        <v>0</v>
      </c>
      <c r="T31" s="84">
        <v>0</v>
      </c>
      <c r="U31" s="84">
        <v>73.94</v>
      </c>
      <c r="V31" s="84">
        <v>0</v>
      </c>
      <c r="W31" s="84">
        <v>0</v>
      </c>
      <c r="X31" s="94">
        <f t="shared" si="10"/>
        <v>0</v>
      </c>
      <c r="Y31" s="95">
        <f t="shared" si="11"/>
        <v>73.94</v>
      </c>
      <c r="Z31" s="91">
        <v>0</v>
      </c>
      <c r="AA31" s="84">
        <v>0</v>
      </c>
      <c r="AB31" s="84">
        <v>0</v>
      </c>
      <c r="AC31" s="84">
        <v>91.6</v>
      </c>
      <c r="AD31" s="96">
        <f t="shared" si="12"/>
        <v>0</v>
      </c>
      <c r="AE31" s="52">
        <f t="shared" si="13"/>
        <v>91.6</v>
      </c>
      <c r="AF31" s="118">
        <v>0.13518709677419299</v>
      </c>
      <c r="AG31" s="117">
        <v>0.43407836021505403</v>
      </c>
      <c r="AH31" s="54">
        <f t="shared" si="6"/>
        <v>6.4766260446012893</v>
      </c>
      <c r="AI31" s="63">
        <f t="shared" si="7"/>
        <v>7.838300102922517</v>
      </c>
      <c r="AJ31" s="64">
        <v>81.878163549379337</v>
      </c>
      <c r="AK31" s="61">
        <v>135.24785923801372</v>
      </c>
      <c r="AL31" s="128">
        <v>82.080023309245178</v>
      </c>
      <c r="AM31" s="61">
        <v>136.82976229884875</v>
      </c>
      <c r="AS31" s="121"/>
      <c r="BA31" s="42"/>
      <c r="BB31" s="42"/>
    </row>
    <row r="32" spans="1:54" ht="16.5" thickBot="1" x14ac:dyDescent="0.3">
      <c r="A32" s="26">
        <v>24</v>
      </c>
      <c r="B32" s="70">
        <v>88.35</v>
      </c>
      <c r="C32" s="55">
        <f t="shared" si="0"/>
        <v>36.028443357458315</v>
      </c>
      <c r="D32" s="52">
        <f t="shared" si="1"/>
        <v>62.34211813583687</v>
      </c>
      <c r="E32" s="59">
        <f t="shared" si="2"/>
        <v>-10.020561493295229</v>
      </c>
      <c r="F32" s="71">
        <v>149.11000000000001</v>
      </c>
      <c r="G32" s="56">
        <f t="shared" si="3"/>
        <v>61.963859864420471</v>
      </c>
      <c r="H32" s="52">
        <f t="shared" si="4"/>
        <v>81.349792134706803</v>
      </c>
      <c r="I32" s="53">
        <f t="shared" si="5"/>
        <v>5.7963480008727446</v>
      </c>
      <c r="J32" s="58">
        <v>0</v>
      </c>
      <c r="K32" s="81">
        <v>18.059999999999999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18.059999999999999</v>
      </c>
      <c r="R32" s="91">
        <v>0</v>
      </c>
      <c r="S32" s="84">
        <v>0</v>
      </c>
      <c r="T32" s="84">
        <v>0</v>
      </c>
      <c r="U32" s="84">
        <v>74.19</v>
      </c>
      <c r="V32" s="84">
        <v>0</v>
      </c>
      <c r="W32" s="84">
        <v>0</v>
      </c>
      <c r="X32" s="94">
        <f t="shared" si="10"/>
        <v>0</v>
      </c>
      <c r="Y32" s="95">
        <f t="shared" si="11"/>
        <v>74.19</v>
      </c>
      <c r="Z32" s="92">
        <v>0</v>
      </c>
      <c r="AA32" s="93">
        <v>0</v>
      </c>
      <c r="AB32" s="93">
        <v>0</v>
      </c>
      <c r="AC32" s="93">
        <v>91.43</v>
      </c>
      <c r="AD32" s="96">
        <f t="shared" si="12"/>
        <v>0</v>
      </c>
      <c r="AE32" s="52">
        <f t="shared" si="13"/>
        <v>91.43</v>
      </c>
      <c r="AF32" s="118">
        <v>0.13518709677419299</v>
      </c>
      <c r="AG32" s="117">
        <v>0.43407836021505403</v>
      </c>
      <c r="AH32" s="54">
        <f t="shared" si="6"/>
        <v>5.6611609040985513</v>
      </c>
      <c r="AI32" s="63">
        <f t="shared" si="7"/>
        <v>7.6053601464897156</v>
      </c>
      <c r="AJ32" s="65">
        <v>61.963859864420471</v>
      </c>
      <c r="AK32" s="62">
        <v>127.45844335745832</v>
      </c>
      <c r="AL32" s="129">
        <v>81.349792134706803</v>
      </c>
      <c r="AM32" s="62">
        <v>136.53211813583687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112.73</v>
      </c>
      <c r="C33" s="40">
        <f t="shared" ref="C33:AE33" si="14">MAX(C9:C32)</f>
        <v>52.224390146934894</v>
      </c>
      <c r="D33" s="40">
        <f t="shared" si="14"/>
        <v>71.147196424709009</v>
      </c>
      <c r="E33" s="40">
        <f t="shared" si="14"/>
        <v>-9.3156157198394034</v>
      </c>
      <c r="F33" s="40">
        <f t="shared" si="14"/>
        <v>188.78</v>
      </c>
      <c r="G33" s="40">
        <f t="shared" si="14"/>
        <v>93.093024369212557</v>
      </c>
      <c r="H33" s="40">
        <f t="shared" si="14"/>
        <v>91.064954015233837</v>
      </c>
      <c r="I33" s="40">
        <f t="shared" si="14"/>
        <v>7.3037831838293856</v>
      </c>
      <c r="J33" s="40">
        <f t="shared" si="14"/>
        <v>0</v>
      </c>
      <c r="K33" s="40">
        <f t="shared" si="14"/>
        <v>18.11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18.11</v>
      </c>
      <c r="R33" s="40">
        <f t="shared" si="14"/>
        <v>31.94</v>
      </c>
      <c r="S33" s="40">
        <f t="shared" si="14"/>
        <v>0</v>
      </c>
      <c r="T33" s="40">
        <f t="shared" si="14"/>
        <v>0</v>
      </c>
      <c r="U33" s="40">
        <f t="shared" si="14"/>
        <v>87.98</v>
      </c>
      <c r="V33" s="40">
        <f t="shared" si="14"/>
        <v>0</v>
      </c>
      <c r="W33" s="40">
        <f t="shared" si="14"/>
        <v>0</v>
      </c>
      <c r="X33" s="40">
        <f t="shared" si="14"/>
        <v>31.94</v>
      </c>
      <c r="Y33" s="40">
        <f t="shared" si="14"/>
        <v>87.98</v>
      </c>
      <c r="Z33" s="40"/>
      <c r="AA33" s="40"/>
      <c r="AB33" s="40"/>
      <c r="AC33" s="40"/>
      <c r="AD33" s="40">
        <f t="shared" si="14"/>
        <v>19.7</v>
      </c>
      <c r="AE33" s="40">
        <f t="shared" si="14"/>
        <v>93.83</v>
      </c>
      <c r="AF33" s="40">
        <f t="shared" ref="AF33:AM33" si="15">MAX(AF9:AF32)</f>
        <v>0.13518709677419349</v>
      </c>
      <c r="AG33" s="40">
        <f t="shared" si="15"/>
        <v>0.43407836021505403</v>
      </c>
      <c r="AH33" s="40">
        <f t="shared" si="15"/>
        <v>7.1685960870551924</v>
      </c>
      <c r="AI33" s="40">
        <f t="shared" si="15"/>
        <v>8.2703059199455424</v>
      </c>
      <c r="AJ33" s="40">
        <f t="shared" si="15"/>
        <v>93.093024369212557</v>
      </c>
      <c r="AK33" s="40">
        <f t="shared" si="15"/>
        <v>144.2843901469349</v>
      </c>
      <c r="AL33" s="40">
        <f t="shared" si="15"/>
        <v>91.064954015233837</v>
      </c>
      <c r="AM33" s="130">
        <f t="shared" si="15"/>
        <v>144.87719642470901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72.541836734693874</v>
      </c>
      <c r="C34" s="41">
        <f t="shared" ref="C34:AE34" si="16">AVERAGE(C9:C33,C9:C32)</f>
        <v>28.297167685043963</v>
      </c>
      <c r="D34" s="41">
        <f t="shared" si="16"/>
        <v>54.735585047391368</v>
      </c>
      <c r="E34" s="41">
        <f t="shared" si="16"/>
        <v>-10.463855368112799</v>
      </c>
      <c r="F34" s="41">
        <f t="shared" si="16"/>
        <v>137.91918367346938</v>
      </c>
      <c r="G34" s="41">
        <f t="shared" si="16"/>
        <v>65.396020226244275</v>
      </c>
      <c r="H34" s="41">
        <f t="shared" si="16"/>
        <v>66.725624903680966</v>
      </c>
      <c r="I34" s="41">
        <f t="shared" si="16"/>
        <v>5.852268371468142</v>
      </c>
      <c r="J34" s="41">
        <f t="shared" si="16"/>
        <v>0</v>
      </c>
      <c r="K34" s="41">
        <f t="shared" si="16"/>
        <v>18.060612244897953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18.060612244897953</v>
      </c>
      <c r="R34" s="41">
        <f t="shared" si="16"/>
        <v>9.2730612244897959</v>
      </c>
      <c r="S34" s="41">
        <f t="shared" si="16"/>
        <v>0</v>
      </c>
      <c r="T34" s="41">
        <f t="shared" si="16"/>
        <v>0</v>
      </c>
      <c r="U34" s="41">
        <f t="shared" si="16"/>
        <v>73.952244897959204</v>
      </c>
      <c r="V34" s="41">
        <f t="shared" si="16"/>
        <v>0</v>
      </c>
      <c r="W34" s="41">
        <f t="shared" si="16"/>
        <v>0</v>
      </c>
      <c r="X34" s="41">
        <f t="shared" si="16"/>
        <v>9.2730612244897959</v>
      </c>
      <c r="Y34" s="41">
        <f t="shared" si="16"/>
        <v>73.952244897959204</v>
      </c>
      <c r="Z34" s="41">
        <f>AVERAGE(Z9:Z33,Z9:Z32)</f>
        <v>4.125</v>
      </c>
      <c r="AA34" s="41">
        <f>AVERAGE(AA9:AA33,AA9:AA32)</f>
        <v>0</v>
      </c>
      <c r="AB34" s="41">
        <f>AVERAGE(AB9:AB33,AB9:AB32)</f>
        <v>0</v>
      </c>
      <c r="AC34" s="41">
        <f t="shared" si="16"/>
        <v>91.90291666666667</v>
      </c>
      <c r="AD34" s="41">
        <f t="shared" si="16"/>
        <v>4.4428571428571431</v>
      </c>
      <c r="AE34" s="41">
        <f t="shared" si="16"/>
        <v>91.942244897959185</v>
      </c>
      <c r="AF34" s="41">
        <f t="shared" ref="AF34:AM34" si="17">AVERAGE(AF9:AF33,AF9:AF32)</f>
        <v>0.13518709677419324</v>
      </c>
      <c r="AG34" s="41">
        <f t="shared" si="17"/>
        <v>0.4340783602150538</v>
      </c>
      <c r="AH34" s="41">
        <f t="shared" si="17"/>
        <v>5.7170812746939523</v>
      </c>
      <c r="AI34" s="41">
        <f t="shared" si="17"/>
        <v>7.1608417818762247</v>
      </c>
      <c r="AJ34" s="41">
        <f t="shared" si="17"/>
        <v>69.436836552774906</v>
      </c>
      <c r="AK34" s="41">
        <f t="shared" si="17"/>
        <v>120.20329013402356</v>
      </c>
      <c r="AL34" s="41">
        <f t="shared" si="17"/>
        <v>75.346849393476873</v>
      </c>
      <c r="AM34" s="131">
        <f t="shared" si="17"/>
        <v>128.39701361881993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0" t="s">
        <v>15</v>
      </c>
      <c r="B36" s="211"/>
      <c r="C36" s="211"/>
      <c r="D36" s="211"/>
      <c r="E36" s="211"/>
      <c r="F36" s="212"/>
      <c r="G36" s="114"/>
      <c r="H36" s="201" t="s">
        <v>93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3"/>
      <c r="W36" s="201" t="s">
        <v>94</v>
      </c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3"/>
      <c r="AL36" s="201" t="s">
        <v>95</v>
      </c>
      <c r="AM36" s="202"/>
      <c r="AN36" s="202"/>
      <c r="AO36" s="202"/>
      <c r="AP36" s="202"/>
      <c r="AQ36" s="202"/>
      <c r="AR36" s="202"/>
      <c r="AS36" s="203"/>
    </row>
    <row r="37" spans="1:45" ht="23.25" customHeight="1" x14ac:dyDescent="0.25">
      <c r="A37" s="199" t="s">
        <v>92</v>
      </c>
      <c r="B37" s="200"/>
      <c r="C37" s="200"/>
      <c r="D37" s="199" t="s">
        <v>99</v>
      </c>
      <c r="E37" s="200"/>
      <c r="F37" s="204"/>
      <c r="G37" s="115"/>
      <c r="H37" s="196" t="s">
        <v>19</v>
      </c>
      <c r="I37" s="197"/>
      <c r="J37" s="197"/>
      <c r="K37" s="197"/>
      <c r="L37" s="198"/>
      <c r="M37" s="213" t="s">
        <v>17</v>
      </c>
      <c r="N37" s="197"/>
      <c r="O37" s="197"/>
      <c r="P37" s="197"/>
      <c r="Q37" s="198"/>
      <c r="R37" s="213" t="s">
        <v>18</v>
      </c>
      <c r="S37" s="197"/>
      <c r="T37" s="197"/>
      <c r="U37" s="197"/>
      <c r="V37" s="214"/>
      <c r="W37" s="196" t="s">
        <v>96</v>
      </c>
      <c r="X37" s="197"/>
      <c r="Y37" s="197"/>
      <c r="Z37" s="197"/>
      <c r="AA37" s="198"/>
      <c r="AB37" s="213" t="s">
        <v>16</v>
      </c>
      <c r="AC37" s="197"/>
      <c r="AD37" s="197"/>
      <c r="AE37" s="197"/>
      <c r="AF37" s="198"/>
      <c r="AG37" s="213" t="s">
        <v>74</v>
      </c>
      <c r="AH37" s="197"/>
      <c r="AI37" s="197"/>
      <c r="AJ37" s="197"/>
      <c r="AK37" s="214"/>
      <c r="AL37" s="196" t="s">
        <v>91</v>
      </c>
      <c r="AM37" s="197"/>
      <c r="AN37" s="197"/>
      <c r="AO37" s="198"/>
      <c r="AP37" s="213" t="s">
        <v>97</v>
      </c>
      <c r="AQ37" s="197"/>
      <c r="AR37" s="197"/>
      <c r="AS37" s="21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4">
        <v>434</v>
      </c>
      <c r="K38" s="13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4">
        <v>212.78</v>
      </c>
      <c r="Z38" s="133"/>
      <c r="AA38" s="8" t="s">
        <v>21</v>
      </c>
      <c r="AB38" s="5" t="s">
        <v>23</v>
      </c>
      <c r="AC38" s="30"/>
      <c r="AD38" s="134">
        <v>1806.6</v>
      </c>
      <c r="AE38" s="133"/>
      <c r="AF38" s="7" t="s">
        <v>21</v>
      </c>
      <c r="AG38" s="5" t="s">
        <v>24</v>
      </c>
      <c r="AH38" s="6"/>
      <c r="AI38" s="134">
        <v>0</v>
      </c>
      <c r="AJ38" s="133"/>
      <c r="AK38" s="100" t="s">
        <v>21</v>
      </c>
      <c r="AL38" s="99" t="s">
        <v>24</v>
      </c>
      <c r="AM38" s="133">
        <v>77.11</v>
      </c>
      <c r="AN38" s="135"/>
      <c r="AO38" s="8" t="s">
        <v>21</v>
      </c>
      <c r="AP38" s="5" t="s">
        <v>24</v>
      </c>
      <c r="AQ38" s="133">
        <v>2173.5</v>
      </c>
      <c r="AR38" s="133"/>
      <c r="AS38" s="110" t="s">
        <v>21</v>
      </c>
    </row>
    <row r="39" spans="1:45" ht="15.75" thickBot="1" x14ac:dyDescent="0.3">
      <c r="A39" s="9" t="s">
        <v>22</v>
      </c>
      <c r="B39" s="10">
        <v>3417.44</v>
      </c>
      <c r="C39" s="11" t="s">
        <v>21</v>
      </c>
      <c r="D39" s="9" t="s">
        <v>71</v>
      </c>
      <c r="E39" s="10">
        <v>1875</v>
      </c>
      <c r="F39" s="12" t="s">
        <v>21</v>
      </c>
      <c r="G39" s="98"/>
      <c r="H39" s="101" t="s">
        <v>25</v>
      </c>
      <c r="I39" s="102"/>
      <c r="J39" s="103">
        <v>18.11</v>
      </c>
      <c r="K39" s="104" t="s">
        <v>62</v>
      </c>
      <c r="L39" s="105">
        <v>4.1666666666666664E-2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31.94</v>
      </c>
      <c r="Z39" s="102" t="s">
        <v>62</v>
      </c>
      <c r="AA39" s="108">
        <v>0.58333333333333337</v>
      </c>
      <c r="AB39" s="106" t="s">
        <v>25</v>
      </c>
      <c r="AC39" s="109"/>
      <c r="AD39" s="103">
        <v>91.01</v>
      </c>
      <c r="AE39" s="104" t="s">
        <v>75</v>
      </c>
      <c r="AF39" s="108">
        <v>0.23958333333333334</v>
      </c>
      <c r="AG39" s="106" t="s">
        <v>25</v>
      </c>
      <c r="AH39" s="102"/>
      <c r="AI39" s="103">
        <v>0</v>
      </c>
      <c r="AJ39" s="102" t="s">
        <v>75</v>
      </c>
      <c r="AK39" s="107">
        <v>168.04166666667999</v>
      </c>
      <c r="AL39" s="101" t="s">
        <v>25</v>
      </c>
      <c r="AM39" s="102">
        <v>19.7</v>
      </c>
      <c r="AN39" s="103" t="s">
        <v>75</v>
      </c>
      <c r="AO39" s="111">
        <v>0.45833333333333331</v>
      </c>
      <c r="AP39" s="106" t="s">
        <v>25</v>
      </c>
      <c r="AQ39" s="102">
        <v>9.83</v>
      </c>
      <c r="AR39" s="104" t="s">
        <v>75</v>
      </c>
      <c r="AS39" s="107">
        <v>0.54166666666666663</v>
      </c>
    </row>
    <row r="40" spans="1:45" ht="16.5" thickTop="1" thickBot="1" x14ac:dyDescent="0.3">
      <c r="AM40" s="132"/>
    </row>
    <row r="41" spans="1:45" ht="24" customHeight="1" thickTop="1" thickBot="1" x14ac:dyDescent="0.3">
      <c r="A41" s="182" t="s">
        <v>26</v>
      </c>
      <c r="B41" s="182"/>
      <c r="C41" s="182"/>
      <c r="D41" s="183"/>
      <c r="E41" s="184" t="s">
        <v>27</v>
      </c>
      <c r="F41" s="185"/>
      <c r="G41" s="186"/>
    </row>
    <row r="42" spans="1:45" ht="25.5" customHeight="1" thickTop="1" thickBot="1" x14ac:dyDescent="0.3">
      <c r="A42" s="187" t="s">
        <v>28</v>
      </c>
      <c r="B42" s="188"/>
      <c r="C42" s="188"/>
      <c r="D42" s="189"/>
      <c r="E42" s="43">
        <v>483.73</v>
      </c>
      <c r="F42" s="44" t="s">
        <v>69</v>
      </c>
      <c r="G42" s="47">
        <v>0.875</v>
      </c>
    </row>
    <row r="43" spans="1:45" ht="32.25" customHeight="1" thickBot="1" x14ac:dyDescent="0.3">
      <c r="A43" s="190" t="s">
        <v>70</v>
      </c>
      <c r="B43" s="191"/>
      <c r="C43" s="191"/>
      <c r="D43" s="192"/>
      <c r="E43" s="77"/>
      <c r="F43" s="78"/>
      <c r="G43" s="79">
        <v>73.73</v>
      </c>
    </row>
    <row r="44" spans="1:45" ht="32.25" customHeight="1" thickBot="1" x14ac:dyDescent="0.3">
      <c r="A44" s="190" t="s">
        <v>29</v>
      </c>
      <c r="B44" s="191"/>
      <c r="C44" s="191"/>
      <c r="D44" s="192"/>
      <c r="E44" s="77"/>
      <c r="F44" s="78"/>
      <c r="G44" s="79">
        <v>91.3</v>
      </c>
    </row>
    <row r="45" spans="1:45" ht="29.25" customHeight="1" thickBot="1" x14ac:dyDescent="0.3">
      <c r="A45" s="193" t="s">
        <v>30</v>
      </c>
      <c r="B45" s="194"/>
      <c r="C45" s="194"/>
      <c r="D45" s="195"/>
      <c r="E45" s="45">
        <v>240.28</v>
      </c>
      <c r="F45" s="83" t="s">
        <v>72</v>
      </c>
      <c r="G45" s="48">
        <v>0.875</v>
      </c>
    </row>
    <row r="46" spans="1:45" ht="34.5" customHeight="1" thickBot="1" x14ac:dyDescent="0.3">
      <c r="A46" s="177" t="s">
        <v>31</v>
      </c>
      <c r="B46" s="178"/>
      <c r="C46" s="178"/>
      <c r="D46" s="179"/>
      <c r="E46" s="46">
        <v>243.35</v>
      </c>
      <c r="F46" s="80" t="s">
        <v>72</v>
      </c>
      <c r="G46" s="60">
        <v>0.875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103</v>
      </c>
    </row>
    <row r="57" spans="1:44" x14ac:dyDescent="0.25">
      <c r="A57" s="37" t="s">
        <v>65</v>
      </c>
      <c r="B57" t="s">
        <v>104</v>
      </c>
    </row>
    <row r="58" spans="1:44" x14ac:dyDescent="0.25">
      <c r="A58" s="37" t="s">
        <v>66</v>
      </c>
      <c r="B58" t="s">
        <v>105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0"/>
      <c r="AN80" s="140"/>
      <c r="AO80" s="140"/>
    </row>
    <row r="81" spans="39:41" x14ac:dyDescent="0.25">
      <c r="AM81" s="140"/>
      <c r="AN81" s="140"/>
      <c r="AO81" s="140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18 JUN 23 </vt:lpstr>
      <vt:lpstr>'18 JUN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2023-06-19T06:06:49Z</dcterms:modified>
</cp:coreProperties>
</file>