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3CA4F545-0074-437B-84AB-37421881D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 AVR 23 " sheetId="3" r:id="rId1"/>
  </sheets>
  <externalReferences>
    <externalReference r:id="rId2"/>
  </externalReferences>
  <definedNames>
    <definedName name="_xlnm.Print_Area" localSheetId="0">'19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I10" i="3" l="1"/>
  <c r="I11" i="3"/>
  <c r="I13" i="3"/>
  <c r="I12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I9" i="3"/>
  <c r="H14" i="3"/>
  <c r="H33" i="3" s="1"/>
  <c r="H34" i="3" s="1"/>
  <c r="AL33" i="3"/>
  <c r="AL34" i="3" s="1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<sst xmlns="http://schemas.openxmlformats.org/spreadsheetml/2006/main" count="141" uniqueCount="108">
  <si>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</si>
  <si>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</si>
  <si>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</si>
  <si>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</si>
  <si>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</si>
  <si>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</si>
  <si>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</si>
  <si>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</si>
  <si>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</si>
  <si>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</si>
  <si>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</si>
  <si>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</si>
  <si>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</si>
  <si>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</si>
  <si>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</si>
  <si>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</si>
  <si>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</si>
  <si>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</si>
  <si>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</si>
  <si>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</si>
  <si>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</si>
  <si>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</si>
  <si>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</si>
  <si>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</si>
  <si>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</si>
  <si>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</si>
  <si>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</si>
  <si>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</si>
  <si>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</si>
  <si>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</si>
  <si>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</si>
  <si>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</si>
  <si>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</si>
  <si>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</si>
  <si>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</si>
  <si>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</si>
  <si>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</si>
  <si>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</si>
  <si>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</si>
  <si>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</si>
  <si>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</si>
  <si>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</si>
  <si>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</si>
  <si>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</si>
  <si>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</si>
  <si>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</si>
  <si>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</si>
  <si>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</si>
  <si>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</si>
  <si>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</si>
  <si>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</si>
  <si>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</si>
  <si>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</si>
  <si>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</si>
  <si>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</si>
  <si>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</si>
  <si>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</si>
  <si>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</si>
  <si>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</si>
  <si>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</si>
  <si>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</si>
  <si>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</si>
  <si>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</si>
  <si>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</si>
  <si>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</si>
  <si>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</si>
  <si>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</si>
  <si>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</si>
  <si>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</si>
  <si>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</si>
  <si>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</si>
  <si>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</si>
  <si>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</si>
  <si>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</si>
  <si>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</si>
  <si>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</si>
  <si>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</si>
  <si>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</si>
  <si>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</si>
  <si>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</si>
  <si>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</si>
  <si>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</si>
  <si>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</si>
  <si>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</si>
  <si>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</si>
  <si>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</si>
  <si>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</si>
  <si>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</si>
  <si>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</si>
  <si>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</si>
  <si>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</si>
  <si>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</si>
  <si>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</si>
  <si>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</si>
  <si>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</si>
  <si>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</si>
  <si>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</si>
  <si>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</si>
  <si>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</si>
  <si>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</si>
  <si>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</si>
  <si>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</si>
  <si>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</si>
  <si>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CGT / KEK</t>
  </si>
  <si>
    <t>MG1</t>
  </si>
  <si>
    <t>TETE ET FOFANA</t>
  </si>
  <si>
    <t>DOSSA ET BOKO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</si>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</sst>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1" fontId="22" fillId="0" borderId="26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'19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'!$B$9:$B$32</c:f>
              <c:numCache>
                <c:formatCode>General</c:formatCode>
                <c:ptCount val="24"/>
                <c:pt idx="0">
                  <c:v>125.78</c:v>
                </c:pt>
                <c:pt idx="1">
                  <c:v>120.78</c:v>
                </c:pt>
                <c:pt idx="2">
                  <c:v>119.97</c:v>
                </c:pt>
                <c:pt idx="3">
                  <c:v>120.49000000000001</c:v>
                </c:pt>
                <c:pt idx="4">
                  <c:v>121.48</c:v>
                </c:pt>
                <c:pt idx="5">
                  <c:v>118.32</c:v>
                </c:pt>
                <c:pt idx="6">
                  <c:v>109.22</c:v>
                </c:pt>
                <c:pt idx="7">
                  <c:v>126.05</c:v>
                </c:pt>
                <c:pt idx="8">
                  <c:v>139.35</c:v>
                </c:pt>
                <c:pt idx="9">
                  <c:v>145.28</c:v>
                </c:pt>
                <c:pt idx="10">
                  <c:v>138.07</c:v>
                </c:pt>
                <c:pt idx="11">
                  <c:v>126.74000000000001</c:v>
                </c:pt>
                <c:pt idx="12">
                  <c:v>96.580000000000013</c:v>
                </c:pt>
                <c:pt idx="13">
                  <c:v>96.71</c:v>
                </c:pt>
                <c:pt idx="14">
                  <c:v>96.61</c:v>
                </c:pt>
                <c:pt idx="15">
                  <c:v>114.68</c:v>
                </c:pt>
                <c:pt idx="16">
                  <c:v>117.71000000000001</c:v>
                </c:pt>
                <c:pt idx="17">
                  <c:v>125.83</c:v>
                </c:pt>
                <c:pt idx="18">
                  <c:v>144.04000000000002</c:v>
                </c:pt>
                <c:pt idx="19">
                  <c:v>141.29000000000002</c:v>
                </c:pt>
                <c:pt idx="20">
                  <c:v>137.18</c:v>
                </c:pt>
                <c:pt idx="21">
                  <c:v>125.98</c:v>
                </c:pt>
                <c:pt idx="22">
                  <c:v>124.03999999999999</c:v>
                </c:pt>
                <c:pt idx="23">
                  <c:v>118.32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'19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'!$C$9:$C$32</c:f>
              <c:numCache>
                <c:formatCode>General</c:formatCode>
                <c:ptCount val="24"/>
                <c:pt idx="0">
                  <c:v>19.633236303640835</c:v>
                </c:pt>
                <c:pt idx="1">
                  <c:v>21.391223745502472</c:v>
                </c:pt>
                <c:pt idx="2">
                  <c:v>18.117418418371976</c:v>
                </c:pt>
                <c:pt idx="3">
                  <c:v>20.332321038866706</c:v>
                </c:pt>
                <c:pt idx="4">
                  <c:v>19.720411387132426</c:v>
                </c:pt>
                <c:pt idx="5">
                  <c:v>20.360257489574984</c:v>
                </c:pt>
                <c:pt idx="6">
                  <c:v>21.903977028596973</c:v>
                </c:pt>
                <c:pt idx="7">
                  <c:v>22.323119924484661</c:v>
                </c:pt>
                <c:pt idx="8">
                  <c:v>22.431011395087022</c:v>
                </c:pt>
                <c:pt idx="9">
                  <c:v>22.645053360248177</c:v>
                </c:pt>
                <c:pt idx="10">
                  <c:v>13.046649529923329</c:v>
                </c:pt>
                <c:pt idx="11">
                  <c:v>3.613612563468239</c:v>
                </c:pt>
                <c:pt idx="12">
                  <c:v>11.131000855408772</c:v>
                </c:pt>
                <c:pt idx="13">
                  <c:v>10.752235730450376</c:v>
                </c:pt>
                <c:pt idx="14">
                  <c:v>14.637036177367872</c:v>
                </c:pt>
                <c:pt idx="15">
                  <c:v>15.172827414545964</c:v>
                </c:pt>
                <c:pt idx="16">
                  <c:v>15.784967498728253</c:v>
                </c:pt>
                <c:pt idx="17">
                  <c:v>21.127937144658805</c:v>
                </c:pt>
                <c:pt idx="18">
                  <c:v>25.316696077079317</c:v>
                </c:pt>
                <c:pt idx="19">
                  <c:v>24.73356765345665</c:v>
                </c:pt>
                <c:pt idx="20">
                  <c:v>14.01809913492861</c:v>
                </c:pt>
                <c:pt idx="21">
                  <c:v>8.4804829929044718</c:v>
                </c:pt>
                <c:pt idx="22">
                  <c:v>14.843240220760826</c:v>
                </c:pt>
                <c:pt idx="23">
                  <c:v>13.541254042789026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'19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'!$D$9:$D$32</c:f>
              <c:numCache>
                <c:formatCode>0.00</c:formatCode>
                <c:ptCount val="24"/>
                <c:pt idx="0">
                  <c:v>100.90195260695347</c:v>
                </c:pt>
                <c:pt idx="1">
                  <c:v>94.294603511429386</c:v>
                </c:pt>
                <c:pt idx="2">
                  <c:v>96.775208647930256</c:v>
                </c:pt>
                <c:pt idx="3">
                  <c:v>95.075266084759477</c:v>
                </c:pt>
                <c:pt idx="4">
                  <c:v>96.632656237861028</c:v>
                </c:pt>
                <c:pt idx="5">
                  <c:v>93.34464377443021</c:v>
                </c:pt>
                <c:pt idx="6">
                  <c:v>82.943120694021175</c:v>
                </c:pt>
                <c:pt idx="7">
                  <c:v>98.889464271361305</c:v>
                </c:pt>
                <c:pt idx="8">
                  <c:v>111.68817736591552</c:v>
                </c:pt>
                <c:pt idx="9">
                  <c:v>117.27001680113636</c:v>
                </c:pt>
                <c:pt idx="10">
                  <c:v>119.83341878955977</c:v>
                </c:pt>
                <c:pt idx="11">
                  <c:v>118.39901021645238</c:v>
                </c:pt>
                <c:pt idx="12">
                  <c:v>81.437850760447503</c:v>
                </c:pt>
                <c:pt idx="13">
                  <c:v>81.927296239968641</c:v>
                </c:pt>
                <c:pt idx="14">
                  <c:v>78.07801322978284</c:v>
                </c:pt>
                <c:pt idx="15">
                  <c:v>94.996512370080239</c:v>
                </c:pt>
                <c:pt idx="16">
                  <c:v>97.337093387186442</c:v>
                </c:pt>
                <c:pt idx="17">
                  <c:v>99.988685450273181</c:v>
                </c:pt>
                <c:pt idx="18">
                  <c:v>113.3236544352724</c:v>
                </c:pt>
                <c:pt idx="19">
                  <c:v>111.25142189120943</c:v>
                </c:pt>
                <c:pt idx="20">
                  <c:v>117.97588914184394</c:v>
                </c:pt>
                <c:pt idx="21">
                  <c:v>112.63522153887257</c:v>
                </c:pt>
                <c:pt idx="22">
                  <c:v>104.35038408748511</c:v>
                </c:pt>
                <c:pt idx="23">
                  <c:v>100.09476815998738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'19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'!$E$9:$E$32</c:f>
              <c:numCache>
                <c:formatCode>0.00</c:formatCode>
                <c:ptCount val="24"/>
                <c:pt idx="0">
                  <c:v>5.8220966225585196</c:v>
                </c:pt>
                <c:pt idx="1">
                  <c:v>5.9548170294218918</c:v>
                </c:pt>
                <c:pt idx="2">
                  <c:v>5.8078165776543109</c:v>
                </c:pt>
                <c:pt idx="3">
                  <c:v>5.5493757242917567</c:v>
                </c:pt>
                <c:pt idx="4">
                  <c:v>5.519135619119151</c:v>
                </c:pt>
                <c:pt idx="5">
                  <c:v>5.5731758062489458</c:v>
                </c:pt>
                <c:pt idx="6">
                  <c:v>5.0196136946794958</c:v>
                </c:pt>
                <c:pt idx="7">
                  <c:v>5.3021348285274073</c:v>
                </c:pt>
                <c:pt idx="8">
                  <c:v>5.578775825429477</c:v>
                </c:pt>
                <c:pt idx="9">
                  <c:v>5.4233752781870344</c:v>
                </c:pt>
                <c:pt idx="10">
                  <c:v>5.6524160740527627</c:v>
                </c:pt>
                <c:pt idx="11">
                  <c:v>5.4505353761243276</c:v>
                </c:pt>
                <c:pt idx="12">
                  <c:v>5.2623746764634465</c:v>
                </c:pt>
                <c:pt idx="13">
                  <c:v>5.2797347431447923</c:v>
                </c:pt>
                <c:pt idx="14">
                  <c:v>5.4065752171052539</c:v>
                </c:pt>
                <c:pt idx="15">
                  <c:v>5.8778167956495659</c:v>
                </c:pt>
                <c:pt idx="16">
                  <c:v>5.8912568369014267</c:v>
                </c:pt>
                <c:pt idx="17">
                  <c:v>5.8909768360439676</c:v>
                </c:pt>
                <c:pt idx="18">
                  <c:v>6.4434183805130081</c:v>
                </c:pt>
                <c:pt idx="19">
                  <c:v>6.2462978612881237</c:v>
                </c:pt>
                <c:pt idx="20">
                  <c:v>5.9685370704317622</c:v>
                </c:pt>
                <c:pt idx="21">
                  <c:v>5.894896848040867</c:v>
                </c:pt>
                <c:pt idx="22">
                  <c:v>5.9452970008528947</c:v>
                </c:pt>
                <c:pt idx="23">
                  <c:v>6.0897774246573695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'19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'19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'19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'!$AK$9:$AK$32</c:f>
              <c:numCache>
                <c:formatCode>0.00</c:formatCode>
                <c:ptCount val="24"/>
                <c:pt idx="0">
                  <c:v>19.633236303640835</c:v>
                </c:pt>
                <c:pt idx="1">
                  <c:v>21.391223745502472</c:v>
                </c:pt>
                <c:pt idx="2">
                  <c:v>18.117418418371976</c:v>
                </c:pt>
                <c:pt idx="3">
                  <c:v>20.332321038866706</c:v>
                </c:pt>
                <c:pt idx="4">
                  <c:v>19.720411387132426</c:v>
                </c:pt>
                <c:pt idx="5">
                  <c:v>20.360257489574984</c:v>
                </c:pt>
                <c:pt idx="6">
                  <c:v>21.903977028596973</c:v>
                </c:pt>
                <c:pt idx="7">
                  <c:v>22.323119924484661</c:v>
                </c:pt>
                <c:pt idx="8">
                  <c:v>22.431011395087022</c:v>
                </c:pt>
                <c:pt idx="9">
                  <c:v>22.645053360248177</c:v>
                </c:pt>
                <c:pt idx="10">
                  <c:v>13.046649529923329</c:v>
                </c:pt>
                <c:pt idx="11">
                  <c:v>3.613612563468239</c:v>
                </c:pt>
                <c:pt idx="12">
                  <c:v>11.131000855408772</c:v>
                </c:pt>
                <c:pt idx="13">
                  <c:v>10.752235730450376</c:v>
                </c:pt>
                <c:pt idx="14">
                  <c:v>14.637036177367872</c:v>
                </c:pt>
                <c:pt idx="15">
                  <c:v>15.172827414545964</c:v>
                </c:pt>
                <c:pt idx="16">
                  <c:v>15.784967498728253</c:v>
                </c:pt>
                <c:pt idx="17">
                  <c:v>21.127937144658805</c:v>
                </c:pt>
                <c:pt idx="18">
                  <c:v>25.316696077079317</c:v>
                </c:pt>
                <c:pt idx="19">
                  <c:v>24.73356765345665</c:v>
                </c:pt>
                <c:pt idx="20">
                  <c:v>14.01809913492861</c:v>
                </c:pt>
                <c:pt idx="21">
                  <c:v>8.4804829929044718</c:v>
                </c:pt>
                <c:pt idx="22">
                  <c:v>14.843240220760826</c:v>
                </c:pt>
                <c:pt idx="23">
                  <c:v>13.541254042789026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'19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'!$AM$9:$AM$32</c:f>
              <c:numCache>
                <c:formatCode>0.00</c:formatCode>
                <c:ptCount val="24"/>
                <c:pt idx="0">
                  <c:v>158.90195260695347</c:v>
                </c:pt>
                <c:pt idx="1">
                  <c:v>151.91460351142939</c:v>
                </c:pt>
                <c:pt idx="2">
                  <c:v>154.60520864793025</c:v>
                </c:pt>
                <c:pt idx="3">
                  <c:v>152.56526608475949</c:v>
                </c:pt>
                <c:pt idx="4">
                  <c:v>154.72265623786103</c:v>
                </c:pt>
                <c:pt idx="5">
                  <c:v>136.31464377443021</c:v>
                </c:pt>
                <c:pt idx="6">
                  <c:v>126.36312069402118</c:v>
                </c:pt>
                <c:pt idx="7">
                  <c:v>142.06946427136131</c:v>
                </c:pt>
                <c:pt idx="8">
                  <c:v>155.61817736591553</c:v>
                </c:pt>
                <c:pt idx="9">
                  <c:v>160.06001680113636</c:v>
                </c:pt>
                <c:pt idx="10">
                  <c:v>163.58341878955977</c:v>
                </c:pt>
                <c:pt idx="11">
                  <c:v>156.95901021645238</c:v>
                </c:pt>
                <c:pt idx="12">
                  <c:v>124.5778507604475</c:v>
                </c:pt>
                <c:pt idx="13">
                  <c:v>125.62729623996864</c:v>
                </c:pt>
                <c:pt idx="14">
                  <c:v>117.03801322978285</c:v>
                </c:pt>
                <c:pt idx="15">
                  <c:v>137.87651237008023</c:v>
                </c:pt>
                <c:pt idx="16">
                  <c:v>139.94709338718644</c:v>
                </c:pt>
                <c:pt idx="17">
                  <c:v>138.95868545027318</c:v>
                </c:pt>
                <c:pt idx="18">
                  <c:v>158.59365443527241</c:v>
                </c:pt>
                <c:pt idx="19">
                  <c:v>155.89142189120943</c:v>
                </c:pt>
                <c:pt idx="20">
                  <c:v>162.47588914184394</c:v>
                </c:pt>
                <c:pt idx="21">
                  <c:v>156.84522153887258</c:v>
                </c:pt>
                <c:pt idx="22">
                  <c:v>149.8603840874851</c:v>
                </c:pt>
                <c:pt idx="23">
                  <c:v>145.52476815998739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'19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'!$F$9:$F$32</c:f>
              <c:numCache>
                <c:formatCode>General</c:formatCode>
                <c:ptCount val="24"/>
                <c:pt idx="0">
                  <c:v>224.54</c:v>
                </c:pt>
                <c:pt idx="1">
                  <c:v>211.56</c:v>
                </c:pt>
                <c:pt idx="2">
                  <c:v>209.55</c:v>
                </c:pt>
                <c:pt idx="3">
                  <c:v>199.63</c:v>
                </c:pt>
                <c:pt idx="4">
                  <c:v>199.74</c:v>
                </c:pt>
                <c:pt idx="5">
                  <c:v>204.05</c:v>
                </c:pt>
                <c:pt idx="6">
                  <c:v>184.79</c:v>
                </c:pt>
                <c:pt idx="7">
                  <c:v>201.07</c:v>
                </c:pt>
                <c:pt idx="8">
                  <c:v>190.2</c:v>
                </c:pt>
                <c:pt idx="9">
                  <c:v>197.68</c:v>
                </c:pt>
                <c:pt idx="10">
                  <c:v>107.46</c:v>
                </c:pt>
                <c:pt idx="11">
                  <c:v>114.37</c:v>
                </c:pt>
                <c:pt idx="12">
                  <c:v>87.78</c:v>
                </c:pt>
                <c:pt idx="13">
                  <c:v>115.51</c:v>
                </c:pt>
                <c:pt idx="14">
                  <c:v>144.37</c:v>
                </c:pt>
                <c:pt idx="15">
                  <c:v>170.62</c:v>
                </c:pt>
                <c:pt idx="16">
                  <c:v>182.84</c:v>
                </c:pt>
                <c:pt idx="17">
                  <c:v>215.61</c:v>
                </c:pt>
                <c:pt idx="18">
                  <c:v>248.76</c:v>
                </c:pt>
                <c:pt idx="19">
                  <c:v>245.79</c:v>
                </c:pt>
                <c:pt idx="20">
                  <c:v>240.24</c:v>
                </c:pt>
                <c:pt idx="21">
                  <c:v>233.62</c:v>
                </c:pt>
                <c:pt idx="22">
                  <c:v>212.85</c:v>
                </c:pt>
                <c:pt idx="23">
                  <c:v>196.68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'19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'!$G$9:$G$32</c:f>
              <c:numCache>
                <c:formatCode>0.00</c:formatCode>
                <c:ptCount val="24"/>
                <c:pt idx="0">
                  <c:v>129.57380571985578</c:v>
                </c:pt>
                <c:pt idx="1">
                  <c:v>117.68508978553291</c:v>
                </c:pt>
                <c:pt idx="2">
                  <c:v>118.37206787956585</c:v>
                </c:pt>
                <c:pt idx="3">
                  <c:v>110.4243623762935</c:v>
                </c:pt>
                <c:pt idx="4">
                  <c:v>111.96396433902162</c:v>
                </c:pt>
                <c:pt idx="5">
                  <c:v>119.73025095636923</c:v>
                </c:pt>
                <c:pt idx="6">
                  <c:v>107.27666548436554</c:v>
                </c:pt>
                <c:pt idx="7">
                  <c:v>128.95586580092851</c:v>
                </c:pt>
                <c:pt idx="8">
                  <c:v>131.4459567917516</c:v>
                </c:pt>
                <c:pt idx="9">
                  <c:v>129.81059746844105</c:v>
                </c:pt>
                <c:pt idx="10">
                  <c:v>46.208750463470537</c:v>
                </c:pt>
                <c:pt idx="11">
                  <c:v>67.261349676150402</c:v>
                </c:pt>
                <c:pt idx="12">
                  <c:v>46.104464014515159</c:v>
                </c:pt>
                <c:pt idx="13">
                  <c:v>79.476946704452416</c:v>
                </c:pt>
                <c:pt idx="14">
                  <c:v>101.37495648656956</c:v>
                </c:pt>
                <c:pt idx="15">
                  <c:v>108.43225045112102</c:v>
                </c:pt>
                <c:pt idx="16">
                  <c:v>108.88776600984386</c:v>
                </c:pt>
                <c:pt idx="17">
                  <c:v>125.90267887973746</c:v>
                </c:pt>
                <c:pt idx="18">
                  <c:v>149.33363635007416</c:v>
                </c:pt>
                <c:pt idx="19">
                  <c:v>146.52493974386323</c:v>
                </c:pt>
                <c:pt idx="20">
                  <c:v>140.46994522096719</c:v>
                </c:pt>
                <c:pt idx="21">
                  <c:v>140.83416275284901</c:v>
                </c:pt>
                <c:pt idx="22">
                  <c:v>122.34224324766244</c:v>
                </c:pt>
                <c:pt idx="23">
                  <c:v>112.56031786904121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'19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'!$H$9:$H$32</c:f>
              <c:numCache>
                <c:formatCode>0.00</c:formatCode>
                <c:ptCount val="24"/>
                <c:pt idx="0">
                  <c:v>83.178453720611614</c:v>
                </c:pt>
                <c:pt idx="1">
                  <c:v>82.65295251744152</c:v>
                </c:pt>
                <c:pt idx="2">
                  <c:v>80.058567266669726</c:v>
                </c:pt>
                <c:pt idx="3">
                  <c:v>78.345794035133991</c:v>
                </c:pt>
                <c:pt idx="4">
                  <c:v>77.028663659220641</c:v>
                </c:pt>
                <c:pt idx="5">
                  <c:v>73.415828702653485</c:v>
                </c:pt>
                <c:pt idx="6">
                  <c:v>67.218126747021159</c:v>
                </c:pt>
                <c:pt idx="7">
                  <c:v>60.984130093888815</c:v>
                </c:pt>
                <c:pt idx="8">
                  <c:v>47.612639903461414</c:v>
                </c:pt>
                <c:pt idx="9">
                  <c:v>56.074822398270037</c:v>
                </c:pt>
                <c:pt idx="10">
                  <c:v>52.611157077376056</c:v>
                </c:pt>
                <c:pt idx="11">
                  <c:v>38.035407086827156</c:v>
                </c:pt>
                <c:pt idx="12">
                  <c:v>32.990988817097602</c:v>
                </c:pt>
                <c:pt idx="13">
                  <c:v>26.744372739639665</c:v>
                </c:pt>
                <c:pt idx="14">
                  <c:v>33.042186395476868</c:v>
                </c:pt>
                <c:pt idx="15">
                  <c:v>51.366663081812405</c:v>
                </c:pt>
                <c:pt idx="16">
                  <c:v>63.7318799804642</c:v>
                </c:pt>
                <c:pt idx="17">
                  <c:v>78.627093499869133</c:v>
                </c:pt>
                <c:pt idx="18">
                  <c:v>86.723255899744558</c:v>
                </c:pt>
                <c:pt idx="19">
                  <c:v>86.655047498885452</c:v>
                </c:pt>
                <c:pt idx="20">
                  <c:v>87.40170865817376</c:v>
                </c:pt>
                <c:pt idx="21">
                  <c:v>80.722613457977175</c:v>
                </c:pt>
                <c:pt idx="22">
                  <c:v>79.244001932019941</c:v>
                </c:pt>
                <c:pt idx="23">
                  <c:v>73.474142351446147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'19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'!$I$9:$I$32</c:f>
              <c:numCache>
                <c:formatCode>0.00</c:formatCode>
                <c:ptCount val="24"/>
                <c:pt idx="0">
                  <c:v>10.284510746093789</c:v>
                </c:pt>
                <c:pt idx="1">
                  <c:v>10.209270697208728</c:v>
                </c:pt>
                <c:pt idx="2">
                  <c:v>9.9010904888392872</c:v>
                </c:pt>
                <c:pt idx="3">
                  <c:v>9.9307305094696243</c:v>
                </c:pt>
                <c:pt idx="4">
                  <c:v>9.9573305278743032</c:v>
                </c:pt>
                <c:pt idx="5">
                  <c:v>10.150750658661803</c:v>
                </c:pt>
                <c:pt idx="6">
                  <c:v>9.5313502201495091</c:v>
                </c:pt>
                <c:pt idx="7">
                  <c:v>10.451330851852505</c:v>
                </c:pt>
                <c:pt idx="8">
                  <c:v>10.647410971729727</c:v>
                </c:pt>
                <c:pt idx="9">
                  <c:v>11.1915712814485</c:v>
                </c:pt>
                <c:pt idx="10">
                  <c:v>10.487050874040115</c:v>
                </c:pt>
                <c:pt idx="11">
                  <c:v>10.707831007743389</c:v>
                </c:pt>
                <c:pt idx="12">
                  <c:v>10.488950875215876</c:v>
                </c:pt>
                <c:pt idx="13">
                  <c:v>10.373810803150242</c:v>
                </c:pt>
                <c:pt idx="14">
                  <c:v>11.465171425593738</c:v>
                </c:pt>
                <c:pt idx="15">
                  <c:v>11.78209158384773</c:v>
                </c:pt>
                <c:pt idx="16">
                  <c:v>11.507731447374208</c:v>
                </c:pt>
                <c:pt idx="17">
                  <c:v>11.109111236551135</c:v>
                </c:pt>
                <c:pt idx="18">
                  <c:v>12.355891848907145</c:v>
                </c:pt>
                <c:pt idx="19">
                  <c:v>12.304211826087284</c:v>
                </c:pt>
                <c:pt idx="20">
                  <c:v>12.030611701877731</c:v>
                </c:pt>
                <c:pt idx="21">
                  <c:v>11.994131684870938</c:v>
                </c:pt>
                <c:pt idx="22">
                  <c:v>11.99413168487094</c:v>
                </c:pt>
                <c:pt idx="23">
                  <c:v>11.05743120805627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'19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'!$AD$9:$AD$32</c:f>
              <c:numCache>
                <c:formatCode>0.00</c:formatCode>
                <c:ptCount val="24"/>
                <c:pt idx="0">
                  <c:v>73.81</c:v>
                </c:pt>
                <c:pt idx="1">
                  <c:v>71.900000000000006</c:v>
                </c:pt>
                <c:pt idx="2">
                  <c:v>71.209999999999994</c:v>
                </c:pt>
                <c:pt idx="3">
                  <c:v>74.3</c:v>
                </c:pt>
                <c:pt idx="4">
                  <c:v>71.23</c:v>
                </c:pt>
                <c:pt idx="5">
                  <c:v>70.7</c:v>
                </c:pt>
                <c:pt idx="6">
                  <c:v>73.31</c:v>
                </c:pt>
                <c:pt idx="7">
                  <c:v>75.819999999999993</c:v>
                </c:pt>
                <c:pt idx="8">
                  <c:v>81.34</c:v>
                </c:pt>
                <c:pt idx="9">
                  <c:v>80.22</c:v>
                </c:pt>
                <c:pt idx="10">
                  <c:v>76.17</c:v>
                </c:pt>
                <c:pt idx="11">
                  <c:v>81.08</c:v>
                </c:pt>
                <c:pt idx="12">
                  <c:v>97.01</c:v>
                </c:pt>
                <c:pt idx="13">
                  <c:v>88.87</c:v>
                </c:pt>
                <c:pt idx="14">
                  <c:v>81.61</c:v>
                </c:pt>
                <c:pt idx="15">
                  <c:v>77.040000000000006</c:v>
                </c:pt>
                <c:pt idx="16">
                  <c:v>62.43</c:v>
                </c:pt>
                <c:pt idx="17">
                  <c:v>64.12</c:v>
                </c:pt>
                <c:pt idx="18">
                  <c:v>73.680000000000007</c:v>
                </c:pt>
                <c:pt idx="19">
                  <c:v>74.2</c:v>
                </c:pt>
                <c:pt idx="20">
                  <c:v>73.39</c:v>
                </c:pt>
                <c:pt idx="21">
                  <c:v>71.98</c:v>
                </c:pt>
                <c:pt idx="22">
                  <c:v>71.709999999999994</c:v>
                </c:pt>
                <c:pt idx="23">
                  <c:v>71.61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'19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'19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AVR 23 '!$AJ$9:$AJ$32</c:f>
              <c:numCache>
                <c:formatCode>0.00</c:formatCode>
                <c:ptCount val="24"/>
                <c:pt idx="0">
                  <c:v>203.38380571985579</c:v>
                </c:pt>
                <c:pt idx="1">
                  <c:v>189.58508978553292</c:v>
                </c:pt>
                <c:pt idx="2">
                  <c:v>189.58206787956584</c:v>
                </c:pt>
                <c:pt idx="3">
                  <c:v>184.7243623762935</c:v>
                </c:pt>
                <c:pt idx="4">
                  <c:v>183.19396433902162</c:v>
                </c:pt>
                <c:pt idx="5">
                  <c:v>190.43025095636924</c:v>
                </c:pt>
                <c:pt idx="6">
                  <c:v>180.58666548436554</c:v>
                </c:pt>
                <c:pt idx="7">
                  <c:v>204.7758658009285</c:v>
                </c:pt>
                <c:pt idx="8">
                  <c:v>212.7859567917516</c:v>
                </c:pt>
                <c:pt idx="9">
                  <c:v>210.03059746844104</c:v>
                </c:pt>
                <c:pt idx="10">
                  <c:v>122.37875046347054</c:v>
                </c:pt>
                <c:pt idx="11">
                  <c:v>148.3413496761504</c:v>
                </c:pt>
                <c:pt idx="12">
                  <c:v>143.11446401451516</c:v>
                </c:pt>
                <c:pt idx="13">
                  <c:v>168.34694670445242</c:v>
                </c:pt>
                <c:pt idx="14">
                  <c:v>182.98495648656956</c:v>
                </c:pt>
                <c:pt idx="15">
                  <c:v>185.47225045112103</c:v>
                </c:pt>
                <c:pt idx="16">
                  <c:v>171.31776600984387</c:v>
                </c:pt>
                <c:pt idx="17">
                  <c:v>190.02267887973747</c:v>
                </c:pt>
                <c:pt idx="18">
                  <c:v>223.01363635007417</c:v>
                </c:pt>
                <c:pt idx="19">
                  <c:v>220.72493974386325</c:v>
                </c:pt>
                <c:pt idx="20">
                  <c:v>213.85994522096718</c:v>
                </c:pt>
                <c:pt idx="21">
                  <c:v>212.814162752849</c:v>
                </c:pt>
                <c:pt idx="22">
                  <c:v>194.05224324766243</c:v>
                </c:pt>
                <c:pt idx="23">
                  <c:v>184.17031786904121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'19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AVR 23 '!$AL$9:$AL$32</c:f>
              <c:numCache>
                <c:formatCode>0.00</c:formatCode>
                <c:ptCount val="24"/>
                <c:pt idx="0">
                  <c:v>83.178453720611614</c:v>
                </c:pt>
                <c:pt idx="1">
                  <c:v>82.65295251744152</c:v>
                </c:pt>
                <c:pt idx="2">
                  <c:v>80.058567266669726</c:v>
                </c:pt>
                <c:pt idx="3">
                  <c:v>78.345794035133991</c:v>
                </c:pt>
                <c:pt idx="4">
                  <c:v>77.028663659220641</c:v>
                </c:pt>
                <c:pt idx="5">
                  <c:v>73.755828702653488</c:v>
                </c:pt>
                <c:pt idx="6">
                  <c:v>68.188126747021158</c:v>
                </c:pt>
                <c:pt idx="7">
                  <c:v>65.134130093888814</c:v>
                </c:pt>
                <c:pt idx="8">
                  <c:v>57.412639903461411</c:v>
                </c:pt>
                <c:pt idx="9">
                  <c:v>76.704822398270039</c:v>
                </c:pt>
                <c:pt idx="10">
                  <c:v>84.491157077376059</c:v>
                </c:pt>
                <c:pt idx="11">
                  <c:v>69.495407086827157</c:v>
                </c:pt>
                <c:pt idx="12">
                  <c:v>64.880988817097602</c:v>
                </c:pt>
                <c:pt idx="13">
                  <c:v>54.944372739639668</c:v>
                </c:pt>
                <c:pt idx="14">
                  <c:v>57.122186395476866</c:v>
                </c:pt>
                <c:pt idx="15">
                  <c:v>76.616663081812405</c:v>
                </c:pt>
                <c:pt idx="16">
                  <c:v>75.561879980464198</c:v>
                </c:pt>
                <c:pt idx="17">
                  <c:v>78.627093499869133</c:v>
                </c:pt>
                <c:pt idx="18">
                  <c:v>86.723255899744558</c:v>
                </c:pt>
                <c:pt idx="19">
                  <c:v>86.655047498885452</c:v>
                </c:pt>
                <c:pt idx="20">
                  <c:v>87.40170865817376</c:v>
                </c:pt>
                <c:pt idx="21">
                  <c:v>80.722613457977175</c:v>
                </c:pt>
                <c:pt idx="22">
                  <c:v>79.244001932019941</c:v>
                </c:pt>
                <c:pt idx="23">
                  <c:v>73.474142351446147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Feuil1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W9" sqref="W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39" t="s">
        <v>100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</row>
    <row r="2" spans="1:54" ht="20.25" x14ac:dyDescent="0.25">
      <c r="A2" s="140">
        <v>45035</v>
      </c>
      <c r="B2" s="140"/>
      <c r="C2" s="140"/>
      <c r="D2" s="140"/>
      <c r="E2" s="140"/>
      <c r="F2" s="140"/>
      <c r="G2" s="14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1" t="s">
        <v>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70" t="s">
        <v>88</v>
      </c>
      <c r="AG4" s="171"/>
      <c r="AH4" s="171"/>
      <c r="AI4" s="171"/>
      <c r="AJ4" s="146" t="s">
        <v>101</v>
      </c>
      <c r="AK4" s="147"/>
      <c r="AL4" s="146" t="s">
        <v>102</v>
      </c>
      <c r="AM4" s="147"/>
      <c r="AN4" s="133" t="s">
        <v>68</v>
      </c>
      <c r="AO4" s="134"/>
      <c r="AP4" s="134"/>
      <c r="AQ4" s="134"/>
      <c r="AR4" s="134"/>
      <c r="AS4" s="135"/>
    </row>
    <row r="5" spans="1:54" ht="15.75" customHeight="1" thickBot="1" x14ac:dyDescent="0.3">
      <c r="B5" s="143"/>
      <c r="C5" s="144"/>
      <c r="D5" s="144"/>
      <c r="E5" s="144"/>
      <c r="F5" s="144"/>
      <c r="G5" s="144"/>
      <c r="H5" s="144"/>
      <c r="I5" s="144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72"/>
      <c r="AG5" s="173"/>
      <c r="AH5" s="173"/>
      <c r="AI5" s="173"/>
      <c r="AJ5" s="148"/>
      <c r="AK5" s="149"/>
      <c r="AL5" s="148"/>
      <c r="AM5" s="149"/>
      <c r="AN5" s="136"/>
      <c r="AO5" s="137"/>
      <c r="AP5" s="137"/>
      <c r="AQ5" s="137"/>
      <c r="AR5" s="137"/>
      <c r="AS5" s="138"/>
    </row>
    <row r="6" spans="1:54" ht="18.75" customHeight="1" thickBot="1" x14ac:dyDescent="0.3">
      <c r="B6" s="161" t="s">
        <v>1</v>
      </c>
      <c r="C6" s="162"/>
      <c r="D6" s="162"/>
      <c r="E6" s="162"/>
      <c r="F6" s="162"/>
      <c r="G6" s="162"/>
      <c r="H6" s="162"/>
      <c r="I6" s="163"/>
      <c r="J6" s="161" t="s">
        <v>73</v>
      </c>
      <c r="K6" s="164"/>
      <c r="L6" s="162"/>
      <c r="M6" s="162"/>
      <c r="N6" s="162"/>
      <c r="O6" s="162"/>
      <c r="P6" s="163"/>
      <c r="Q6" s="165"/>
      <c r="R6" s="155" t="s">
        <v>89</v>
      </c>
      <c r="S6" s="156"/>
      <c r="T6" s="156"/>
      <c r="U6" s="156"/>
      <c r="V6" s="156"/>
      <c r="W6" s="156"/>
      <c r="X6" s="156"/>
      <c r="Y6" s="156"/>
      <c r="Z6" s="155" t="s">
        <v>90</v>
      </c>
      <c r="AA6" s="156"/>
      <c r="AB6" s="156"/>
      <c r="AC6" s="156"/>
      <c r="AD6" s="156"/>
      <c r="AE6" s="156"/>
      <c r="AF6" s="157" t="s">
        <v>14</v>
      </c>
      <c r="AG6" s="158"/>
      <c r="AH6" s="166" t="s">
        <v>11</v>
      </c>
      <c r="AI6" s="167"/>
      <c r="AJ6" s="148"/>
      <c r="AK6" s="149"/>
      <c r="AL6" s="148"/>
      <c r="AM6" s="149"/>
      <c r="AN6" s="136"/>
      <c r="AO6" s="137"/>
      <c r="AP6" s="137"/>
      <c r="AQ6" s="137"/>
      <c r="AR6" s="137"/>
      <c r="AS6" s="138"/>
    </row>
    <row r="7" spans="1:54" ht="36.75" customHeight="1" thickBot="1" x14ac:dyDescent="0.3">
      <c r="B7" s="202" t="s">
        <v>12</v>
      </c>
      <c r="C7" s="203"/>
      <c r="D7" s="203"/>
      <c r="E7" s="204"/>
      <c r="F7" s="203" t="s">
        <v>13</v>
      </c>
      <c r="G7" s="203"/>
      <c r="H7" s="203"/>
      <c r="I7" s="205"/>
      <c r="J7" s="177" t="s">
        <v>7</v>
      </c>
      <c r="K7" s="153"/>
      <c r="L7" s="152" t="s">
        <v>8</v>
      </c>
      <c r="M7" s="153"/>
      <c r="N7" s="152" t="s">
        <v>9</v>
      </c>
      <c r="O7" s="153"/>
      <c r="P7" s="152" t="s">
        <v>10</v>
      </c>
      <c r="Q7" s="154"/>
      <c r="R7" s="177" t="s">
        <v>4</v>
      </c>
      <c r="S7" s="178"/>
      <c r="T7" s="178"/>
      <c r="U7" s="178"/>
      <c r="V7" s="178"/>
      <c r="W7" s="178"/>
      <c r="X7" s="152" t="s">
        <v>87</v>
      </c>
      <c r="Y7" s="154"/>
      <c r="Z7" s="177" t="s">
        <v>3</v>
      </c>
      <c r="AA7" s="178"/>
      <c r="AB7" s="178"/>
      <c r="AC7" s="153"/>
      <c r="AD7" s="206" t="s">
        <v>87</v>
      </c>
      <c r="AE7" s="206"/>
      <c r="AF7" s="159"/>
      <c r="AG7" s="160"/>
      <c r="AH7" s="168"/>
      <c r="AI7" s="169"/>
      <c r="AJ7" s="150"/>
      <c r="AK7" s="151"/>
      <c r="AL7" s="150"/>
      <c r="AM7" s="151"/>
      <c r="AN7" s="136"/>
      <c r="AO7" s="137"/>
      <c r="AP7" s="137"/>
      <c r="AQ7" s="137"/>
      <c r="AR7" s="137"/>
      <c r="AS7" s="13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4" t="s">
        <v>76</v>
      </c>
      <c r="S8" s="85" t="s">
        <v>77</v>
      </c>
      <c r="T8" s="85" t="s">
        <v>80</v>
      </c>
      <c r="U8" s="85" t="s">
        <v>81</v>
      </c>
      <c r="V8" s="85" t="s">
        <v>82</v>
      </c>
      <c r="W8" s="85" t="s">
        <v>83</v>
      </c>
      <c r="X8" s="13" t="s">
        <v>40</v>
      </c>
      <c r="Y8" s="14" t="s">
        <v>86</v>
      </c>
      <c r="Z8" s="84" t="s">
        <v>78</v>
      </c>
      <c r="AA8" s="85" t="s">
        <v>79</v>
      </c>
      <c r="AB8" s="85" t="s">
        <v>84</v>
      </c>
      <c r="AC8" s="86" t="s">
        <v>85</v>
      </c>
      <c r="AD8" s="86" t="s">
        <v>42</v>
      </c>
      <c r="AE8" s="87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125.78</v>
      </c>
      <c r="C9" s="51">
        <f t="shared" ref="C9:C32" si="0">AK9-AE9</f>
        <v>19.633236303640835</v>
      </c>
      <c r="D9" s="52">
        <f t="shared" ref="D9:D32" si="1">AM9-Y9</f>
        <v>100.90195260695347</v>
      </c>
      <c r="E9" s="59">
        <f t="shared" ref="E9:E32" si="2">(AG9+AI9)-Q9</f>
        <v>5.8220966225585196</v>
      </c>
      <c r="F9" s="76">
        <v>224.54</v>
      </c>
      <c r="G9" s="52">
        <f t="shared" ref="G9:G32" si="3">AJ9-AD9</f>
        <v>129.57380571985578</v>
      </c>
      <c r="H9" s="52">
        <f t="shared" ref="H9:H32" si="4">AL9-X9</f>
        <v>83.178453720611614</v>
      </c>
      <c r="I9" s="53">
        <f t="shared" ref="I9:I32" si="5">(AH9+AF9)-P9</f>
        <v>10.284510746093789</v>
      </c>
      <c r="J9" s="58">
        <v>0</v>
      </c>
      <c r="K9" s="82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0">
        <f>K9+M9+O9</f>
        <v>0</v>
      </c>
      <c r="R9" s="88">
        <v>0</v>
      </c>
      <c r="S9" s="82">
        <v>0</v>
      </c>
      <c r="T9" s="82">
        <v>0</v>
      </c>
      <c r="U9" s="82">
        <v>58</v>
      </c>
      <c r="V9" s="82">
        <v>0</v>
      </c>
      <c r="W9" s="82">
        <v>0</v>
      </c>
      <c r="X9" s="91">
        <f>R9+T9+V9</f>
        <v>0</v>
      </c>
      <c r="Y9" s="92">
        <f>S9+U9+W9</f>
        <v>58</v>
      </c>
      <c r="Z9" s="88">
        <v>0</v>
      </c>
      <c r="AA9" s="82">
        <v>0</v>
      </c>
      <c r="AB9" s="82">
        <v>73.81</v>
      </c>
      <c r="AC9" s="82">
        <v>0</v>
      </c>
      <c r="AD9" s="93">
        <f>Z9+AB9</f>
        <v>73.81</v>
      </c>
      <c r="AE9" s="52">
        <f>AA9+AC9</f>
        <v>0</v>
      </c>
      <c r="AF9" s="113">
        <v>0.46749973118279597</v>
      </c>
      <c r="AG9" s="114">
        <v>0.101765725806452</v>
      </c>
      <c r="AH9" s="54">
        <v>9.8170110149109924</v>
      </c>
      <c r="AI9" s="63">
        <v>5.7203308967520679</v>
      </c>
      <c r="AJ9" s="64">
        <v>203.38380571985579</v>
      </c>
      <c r="AK9" s="61">
        <v>19.633236303640835</v>
      </c>
      <c r="AL9" s="66">
        <v>83.178453720611614</v>
      </c>
      <c r="AM9" s="61">
        <v>158.90195260695347</v>
      </c>
      <c r="AS9" s="118"/>
      <c r="BA9" s="42"/>
      <c r="BB9" s="42"/>
    </row>
    <row r="10" spans="1:54" ht="15.75" x14ac:dyDescent="0.25">
      <c r="A10" s="25">
        <v>2</v>
      </c>
      <c r="B10" s="69">
        <v>120.78</v>
      </c>
      <c r="C10" s="51">
        <f t="shared" si="0"/>
        <v>21.391223745502472</v>
      </c>
      <c r="D10" s="52">
        <f t="shared" si="1"/>
        <v>94.294603511429386</v>
      </c>
      <c r="E10" s="59">
        <f t="shared" si="2"/>
        <v>5.9548170294218918</v>
      </c>
      <c r="F10" s="68">
        <v>211.56</v>
      </c>
      <c r="G10" s="52">
        <f t="shared" si="3"/>
        <v>117.68508978553291</v>
      </c>
      <c r="H10" s="52">
        <f t="shared" si="4"/>
        <v>82.65295251744152</v>
      </c>
      <c r="I10" s="53">
        <f t="shared" si="5"/>
        <v>10.209270697208728</v>
      </c>
      <c r="J10" s="58">
        <v>0</v>
      </c>
      <c r="K10" s="79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6">J10+L10+N10</f>
        <v>0</v>
      </c>
      <c r="Q10" s="80">
        <f t="shared" ref="Q10:Q32" si="7">K10+M10+O10</f>
        <v>0</v>
      </c>
      <c r="R10" s="88">
        <v>0</v>
      </c>
      <c r="S10" s="82">
        <v>0</v>
      </c>
      <c r="T10" s="82">
        <v>0</v>
      </c>
      <c r="U10" s="82">
        <v>57.62</v>
      </c>
      <c r="V10" s="82">
        <v>0</v>
      </c>
      <c r="W10" s="82">
        <v>0</v>
      </c>
      <c r="X10" s="91">
        <f t="shared" ref="X10:X32" si="8">R10+T10+V10</f>
        <v>0</v>
      </c>
      <c r="Y10" s="92">
        <f t="shared" ref="Y10:Y32" si="9">S10+U10+W10</f>
        <v>57.62</v>
      </c>
      <c r="Z10" s="88">
        <v>0</v>
      </c>
      <c r="AA10" s="82">
        <v>0</v>
      </c>
      <c r="AB10" s="82">
        <v>71.900000000000006</v>
      </c>
      <c r="AC10" s="82">
        <v>0</v>
      </c>
      <c r="AD10" s="93">
        <f t="shared" ref="AD10:AD32" si="10">Z10+AB10</f>
        <v>71.900000000000006</v>
      </c>
      <c r="AE10" s="52">
        <f t="shared" ref="AE10:AE32" si="11">AA10+AC10</f>
        <v>0</v>
      </c>
      <c r="AF10" s="115">
        <v>0.46749973118279597</v>
      </c>
      <c r="AG10" s="114">
        <v>0.101765725806452</v>
      </c>
      <c r="AH10" s="54">
        <v>9.741770966025932</v>
      </c>
      <c r="AI10" s="63">
        <v>5.8530513036154401</v>
      </c>
      <c r="AJ10" s="64">
        <v>189.58508978553292</v>
      </c>
      <c r="AK10" s="61">
        <v>21.391223745502472</v>
      </c>
      <c r="AL10" s="66">
        <v>82.65295251744152</v>
      </c>
      <c r="AM10" s="61">
        <v>151.91460351142939</v>
      </c>
      <c r="AS10" s="118"/>
      <c r="BA10" s="42"/>
      <c r="BB10" s="42"/>
    </row>
    <row r="11" spans="1:54" ht="15" customHeight="1" x14ac:dyDescent="0.25">
      <c r="A11" s="25">
        <v>3</v>
      </c>
      <c r="B11" s="69">
        <v>119.97</v>
      </c>
      <c r="C11" s="51">
        <f t="shared" si="0"/>
        <v>18.117418418371976</v>
      </c>
      <c r="D11" s="52">
        <f t="shared" si="1"/>
        <v>96.775208647930256</v>
      </c>
      <c r="E11" s="59">
        <f t="shared" si="2"/>
        <v>5.8078165776543109</v>
      </c>
      <c r="F11" s="68">
        <v>209.55</v>
      </c>
      <c r="G11" s="52">
        <f t="shared" si="3"/>
        <v>118.37206787956585</v>
      </c>
      <c r="H11" s="52">
        <f t="shared" si="4"/>
        <v>80.058567266669726</v>
      </c>
      <c r="I11" s="53">
        <f t="shared" si="5"/>
        <v>9.9010904888392872</v>
      </c>
      <c r="J11" s="58">
        <v>0</v>
      </c>
      <c r="K11" s="79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6"/>
        <v>0</v>
      </c>
      <c r="Q11" s="80">
        <f t="shared" si="7"/>
        <v>0</v>
      </c>
      <c r="R11" s="88">
        <v>0</v>
      </c>
      <c r="S11" s="82">
        <v>0</v>
      </c>
      <c r="T11" s="82">
        <v>0</v>
      </c>
      <c r="U11" s="82">
        <v>57.83</v>
      </c>
      <c r="V11" s="82">
        <v>0</v>
      </c>
      <c r="W11" s="82">
        <v>0</v>
      </c>
      <c r="X11" s="91">
        <f t="shared" si="8"/>
        <v>0</v>
      </c>
      <c r="Y11" s="92">
        <f t="shared" si="9"/>
        <v>57.83</v>
      </c>
      <c r="Z11" s="88">
        <v>0</v>
      </c>
      <c r="AA11" s="82">
        <v>0</v>
      </c>
      <c r="AB11" s="82">
        <v>71.209999999999994</v>
      </c>
      <c r="AC11" s="82">
        <v>0</v>
      </c>
      <c r="AD11" s="93">
        <f t="shared" si="10"/>
        <v>71.209999999999994</v>
      </c>
      <c r="AE11" s="52">
        <f t="shared" si="11"/>
        <v>0</v>
      </c>
      <c r="AF11" s="115">
        <v>0.46749973118279597</v>
      </c>
      <c r="AG11" s="114">
        <v>0.101765725806452</v>
      </c>
      <c r="AH11" s="54">
        <v>9.433590757656491</v>
      </c>
      <c r="AI11" s="63">
        <v>5.7060508518478592</v>
      </c>
      <c r="AJ11" s="64">
        <v>189.58206787956584</v>
      </c>
      <c r="AK11" s="61">
        <v>18.117418418371976</v>
      </c>
      <c r="AL11" s="66">
        <v>80.058567266669726</v>
      </c>
      <c r="AM11" s="61">
        <v>154.60520864793025</v>
      </c>
      <c r="AS11" s="118"/>
      <c r="BA11" s="42"/>
      <c r="BB11" s="42"/>
    </row>
    <row r="12" spans="1:54" ht="15" customHeight="1" x14ac:dyDescent="0.25">
      <c r="A12" s="25">
        <v>4</v>
      </c>
      <c r="B12" s="69">
        <v>120.49000000000001</v>
      </c>
      <c r="C12" s="51">
        <f t="shared" si="0"/>
        <v>20.332321038866706</v>
      </c>
      <c r="D12" s="52">
        <f t="shared" si="1"/>
        <v>95.075266084759477</v>
      </c>
      <c r="E12" s="59">
        <f t="shared" si="2"/>
        <v>5.5493757242917567</v>
      </c>
      <c r="F12" s="68">
        <v>199.63</v>
      </c>
      <c r="G12" s="52">
        <f t="shared" si="3"/>
        <v>110.4243623762935</v>
      </c>
      <c r="H12" s="52">
        <f t="shared" si="4"/>
        <v>78.345794035133991</v>
      </c>
      <c r="I12" s="53">
        <f t="shared" si="5"/>
        <v>9.9307305094696243</v>
      </c>
      <c r="J12" s="58">
        <v>0</v>
      </c>
      <c r="K12" s="79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6"/>
        <v>0</v>
      </c>
      <c r="Q12" s="80">
        <f t="shared" si="7"/>
        <v>0</v>
      </c>
      <c r="R12" s="88">
        <v>0</v>
      </c>
      <c r="S12" s="82">
        <v>0</v>
      </c>
      <c r="T12" s="82">
        <v>0</v>
      </c>
      <c r="U12" s="82">
        <v>57.49</v>
      </c>
      <c r="V12" s="82">
        <v>0</v>
      </c>
      <c r="W12" s="82">
        <v>0</v>
      </c>
      <c r="X12" s="91">
        <f t="shared" si="8"/>
        <v>0</v>
      </c>
      <c r="Y12" s="92">
        <f t="shared" si="9"/>
        <v>57.49</v>
      </c>
      <c r="Z12" s="88">
        <v>0</v>
      </c>
      <c r="AA12" s="82">
        <v>0</v>
      </c>
      <c r="AB12" s="82">
        <v>74.3</v>
      </c>
      <c r="AC12" s="82">
        <v>0</v>
      </c>
      <c r="AD12" s="93">
        <f t="shared" si="10"/>
        <v>74.3</v>
      </c>
      <c r="AE12" s="52">
        <f t="shared" si="11"/>
        <v>0</v>
      </c>
      <c r="AF12" s="115">
        <v>0.46749973118279597</v>
      </c>
      <c r="AG12" s="114">
        <v>0.101765725806452</v>
      </c>
      <c r="AH12" s="54">
        <v>9.4632307782868281</v>
      </c>
      <c r="AI12" s="63">
        <v>5.447609998485305</v>
      </c>
      <c r="AJ12" s="64">
        <v>184.7243623762935</v>
      </c>
      <c r="AK12" s="61">
        <v>20.332321038866706</v>
      </c>
      <c r="AL12" s="66">
        <v>78.345794035133991</v>
      </c>
      <c r="AM12" s="61">
        <v>152.56526608475949</v>
      </c>
      <c r="AS12" s="118"/>
      <c r="BA12" s="42"/>
      <c r="BB12" s="42"/>
    </row>
    <row r="13" spans="1:54" ht="15.75" x14ac:dyDescent="0.25">
      <c r="A13" s="25">
        <v>5</v>
      </c>
      <c r="B13" s="69">
        <v>121.48</v>
      </c>
      <c r="C13" s="51">
        <f t="shared" si="0"/>
        <v>19.720411387132426</v>
      </c>
      <c r="D13" s="52">
        <f t="shared" si="1"/>
        <v>96.632656237861028</v>
      </c>
      <c r="E13" s="59">
        <f t="shared" si="2"/>
        <v>5.519135619119151</v>
      </c>
      <c r="F13" s="68">
        <v>199.74</v>
      </c>
      <c r="G13" s="52">
        <f t="shared" si="3"/>
        <v>111.96396433902162</v>
      </c>
      <c r="H13" s="52">
        <f t="shared" si="4"/>
        <v>77.028663659220641</v>
      </c>
      <c r="I13" s="53">
        <f t="shared" si="5"/>
        <v>9.9573305278743032</v>
      </c>
      <c r="J13" s="58">
        <v>0</v>
      </c>
      <c r="K13" s="79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6"/>
        <v>0</v>
      </c>
      <c r="Q13" s="80">
        <f t="shared" si="7"/>
        <v>0</v>
      </c>
      <c r="R13" s="88">
        <v>0</v>
      </c>
      <c r="S13" s="82">
        <v>0</v>
      </c>
      <c r="T13" s="82">
        <v>0</v>
      </c>
      <c r="U13" s="82">
        <v>58.09</v>
      </c>
      <c r="V13" s="82">
        <v>0</v>
      </c>
      <c r="W13" s="82">
        <v>0</v>
      </c>
      <c r="X13" s="91">
        <f t="shared" si="8"/>
        <v>0</v>
      </c>
      <c r="Y13" s="92">
        <f t="shared" si="9"/>
        <v>58.09</v>
      </c>
      <c r="Z13" s="88">
        <v>0</v>
      </c>
      <c r="AA13" s="82">
        <v>0</v>
      </c>
      <c r="AB13" s="82">
        <v>71.23</v>
      </c>
      <c r="AC13" s="82">
        <v>0</v>
      </c>
      <c r="AD13" s="93">
        <f t="shared" si="10"/>
        <v>71.23</v>
      </c>
      <c r="AE13" s="52">
        <f t="shared" si="11"/>
        <v>0</v>
      </c>
      <c r="AF13" s="115">
        <v>0.46749973118279597</v>
      </c>
      <c r="AG13" s="114">
        <v>0.101765725806452</v>
      </c>
      <c r="AH13" s="54">
        <v>9.489830796691507</v>
      </c>
      <c r="AI13" s="63">
        <v>5.4173698933126992</v>
      </c>
      <c r="AJ13" s="64">
        <v>183.19396433902162</v>
      </c>
      <c r="AK13" s="61">
        <v>19.720411387132426</v>
      </c>
      <c r="AL13" s="66">
        <v>77.028663659220641</v>
      </c>
      <c r="AM13" s="61">
        <v>154.72265623786103</v>
      </c>
      <c r="AS13" s="118"/>
      <c r="BA13" s="42"/>
      <c r="BB13" s="42"/>
    </row>
    <row r="14" spans="1:54" ht="15.75" customHeight="1" x14ac:dyDescent="0.25">
      <c r="A14" s="25">
        <v>6</v>
      </c>
      <c r="B14" s="69">
        <v>118.32</v>
      </c>
      <c r="C14" s="51">
        <f t="shared" si="0"/>
        <v>20.360257489574984</v>
      </c>
      <c r="D14" s="52">
        <f t="shared" si="1"/>
        <v>93.34464377443021</v>
      </c>
      <c r="E14" s="59">
        <f t="shared" si="2"/>
        <v>5.5731758062489458</v>
      </c>
      <c r="F14" s="68">
        <v>204.05</v>
      </c>
      <c r="G14" s="52">
        <f t="shared" si="3"/>
        <v>119.73025095636923</v>
      </c>
      <c r="H14" s="52">
        <f t="shared" si="4"/>
        <v>73.415828702653485</v>
      </c>
      <c r="I14" s="53">
        <f t="shared" si="5"/>
        <v>10.150750658661803</v>
      </c>
      <c r="J14" s="58">
        <v>0</v>
      </c>
      <c r="K14" s="79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6"/>
        <v>0</v>
      </c>
      <c r="Q14" s="80">
        <f t="shared" si="7"/>
        <v>0</v>
      </c>
      <c r="R14" s="88">
        <v>0.33999999999999997</v>
      </c>
      <c r="S14" s="82">
        <v>0</v>
      </c>
      <c r="T14" s="82">
        <v>0</v>
      </c>
      <c r="U14" s="82">
        <v>42.97</v>
      </c>
      <c r="V14" s="82">
        <v>0</v>
      </c>
      <c r="W14" s="82">
        <v>0</v>
      </c>
      <c r="X14" s="91">
        <f t="shared" si="8"/>
        <v>0.33999999999999997</v>
      </c>
      <c r="Y14" s="92">
        <f t="shared" si="9"/>
        <v>42.97</v>
      </c>
      <c r="Z14" s="88">
        <v>0.2</v>
      </c>
      <c r="AA14" s="82">
        <v>0</v>
      </c>
      <c r="AB14" s="82">
        <v>70.5</v>
      </c>
      <c r="AC14" s="82">
        <v>0</v>
      </c>
      <c r="AD14" s="93">
        <f t="shared" si="10"/>
        <v>70.7</v>
      </c>
      <c r="AE14" s="52">
        <f t="shared" si="11"/>
        <v>0</v>
      </c>
      <c r="AF14" s="115">
        <v>0.46749973118279597</v>
      </c>
      <c r="AG14" s="114">
        <v>0.101765725806452</v>
      </c>
      <c r="AH14" s="54">
        <v>9.6832509274790066</v>
      </c>
      <c r="AI14" s="63">
        <v>5.4714100804424941</v>
      </c>
      <c r="AJ14" s="64">
        <v>190.43025095636924</v>
      </c>
      <c r="AK14" s="61">
        <v>20.360257489574984</v>
      </c>
      <c r="AL14" s="66">
        <v>73.755828702653488</v>
      </c>
      <c r="AM14" s="61">
        <v>136.31464377443021</v>
      </c>
      <c r="AS14" s="118"/>
      <c r="BA14" s="42"/>
      <c r="BB14" s="42"/>
    </row>
    <row r="15" spans="1:54" ht="15.75" x14ac:dyDescent="0.25">
      <c r="A15" s="25">
        <v>7</v>
      </c>
      <c r="B15" s="69">
        <v>109.22</v>
      </c>
      <c r="C15" s="51">
        <f t="shared" si="0"/>
        <v>21.903977028596973</v>
      </c>
      <c r="D15" s="52">
        <f t="shared" si="1"/>
        <v>82.943120694021175</v>
      </c>
      <c r="E15" s="59">
        <f t="shared" si="2"/>
        <v>5.0196136946794958</v>
      </c>
      <c r="F15" s="68">
        <v>184.79</v>
      </c>
      <c r="G15" s="52">
        <f t="shared" si="3"/>
        <v>107.27666548436554</v>
      </c>
      <c r="H15" s="52">
        <f t="shared" si="4"/>
        <v>67.218126747021159</v>
      </c>
      <c r="I15" s="53">
        <f t="shared" si="5"/>
        <v>9.5313502201495091</v>
      </c>
      <c r="J15" s="58">
        <v>0</v>
      </c>
      <c r="K15" s="79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6"/>
        <v>0</v>
      </c>
      <c r="Q15" s="80">
        <f t="shared" si="7"/>
        <v>0</v>
      </c>
      <c r="R15" s="88">
        <v>0.97</v>
      </c>
      <c r="S15" s="82">
        <v>0</v>
      </c>
      <c r="T15" s="82">
        <v>0</v>
      </c>
      <c r="U15" s="82">
        <v>43.42</v>
      </c>
      <c r="V15" s="82">
        <v>0</v>
      </c>
      <c r="W15" s="82">
        <v>0</v>
      </c>
      <c r="X15" s="91">
        <f t="shared" si="8"/>
        <v>0.97</v>
      </c>
      <c r="Y15" s="92">
        <f t="shared" si="9"/>
        <v>43.42</v>
      </c>
      <c r="Z15" s="88">
        <v>2.7</v>
      </c>
      <c r="AA15" s="82">
        <v>0</v>
      </c>
      <c r="AB15" s="82">
        <v>70.61</v>
      </c>
      <c r="AC15" s="82">
        <v>0</v>
      </c>
      <c r="AD15" s="93">
        <f t="shared" si="10"/>
        <v>73.31</v>
      </c>
      <c r="AE15" s="52">
        <f t="shared" si="11"/>
        <v>0</v>
      </c>
      <c r="AF15" s="115">
        <v>0.46749973118279597</v>
      </c>
      <c r="AG15" s="114">
        <v>0.101765725806452</v>
      </c>
      <c r="AH15" s="54">
        <v>9.0638504889667129</v>
      </c>
      <c r="AI15" s="63">
        <v>4.9178479688730441</v>
      </c>
      <c r="AJ15" s="64">
        <v>180.58666548436554</v>
      </c>
      <c r="AK15" s="61">
        <v>21.903977028596973</v>
      </c>
      <c r="AL15" s="66">
        <v>68.188126747021158</v>
      </c>
      <c r="AM15" s="61">
        <v>126.36312069402118</v>
      </c>
      <c r="AS15" s="118"/>
      <c r="BA15" s="42"/>
      <c r="BB15" s="42"/>
    </row>
    <row r="16" spans="1:54" ht="15.75" x14ac:dyDescent="0.25">
      <c r="A16" s="25">
        <v>8</v>
      </c>
      <c r="B16" s="69">
        <v>126.05</v>
      </c>
      <c r="C16" s="51">
        <f t="shared" si="0"/>
        <v>22.323119924484661</v>
      </c>
      <c r="D16" s="52">
        <f t="shared" si="1"/>
        <v>98.889464271361305</v>
      </c>
      <c r="E16" s="59">
        <f t="shared" si="2"/>
        <v>5.3021348285274073</v>
      </c>
      <c r="F16" s="68">
        <v>201.07</v>
      </c>
      <c r="G16" s="52">
        <f t="shared" si="3"/>
        <v>128.95586580092851</v>
      </c>
      <c r="H16" s="52">
        <f t="shared" si="4"/>
        <v>60.984130093888815</v>
      </c>
      <c r="I16" s="53">
        <f t="shared" si="5"/>
        <v>10.451330851852505</v>
      </c>
      <c r="J16" s="58">
        <v>0</v>
      </c>
      <c r="K16" s="79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6"/>
        <v>0</v>
      </c>
      <c r="Q16" s="80">
        <f t="shared" si="7"/>
        <v>0</v>
      </c>
      <c r="R16" s="88">
        <v>4.1500000000000004</v>
      </c>
      <c r="S16" s="82">
        <v>0</v>
      </c>
      <c r="T16" s="82">
        <v>0</v>
      </c>
      <c r="U16" s="82">
        <v>43.18</v>
      </c>
      <c r="V16" s="82">
        <v>0</v>
      </c>
      <c r="W16" s="82">
        <v>0</v>
      </c>
      <c r="X16" s="91">
        <f t="shared" si="8"/>
        <v>4.1500000000000004</v>
      </c>
      <c r="Y16" s="92">
        <f t="shared" si="9"/>
        <v>43.18</v>
      </c>
      <c r="Z16" s="88">
        <v>5.3</v>
      </c>
      <c r="AA16" s="82">
        <v>0</v>
      </c>
      <c r="AB16" s="82">
        <v>70.52</v>
      </c>
      <c r="AC16" s="82">
        <v>0</v>
      </c>
      <c r="AD16" s="93">
        <f t="shared" si="10"/>
        <v>75.819999999999993</v>
      </c>
      <c r="AE16" s="52">
        <f t="shared" si="11"/>
        <v>0</v>
      </c>
      <c r="AF16" s="115">
        <v>0.46749973118279597</v>
      </c>
      <c r="AG16" s="114">
        <v>0.101765725806452</v>
      </c>
      <c r="AH16" s="54">
        <v>9.9838311206697092</v>
      </c>
      <c r="AI16" s="63">
        <v>5.2003691027209555</v>
      </c>
      <c r="AJ16" s="64">
        <v>204.7758658009285</v>
      </c>
      <c r="AK16" s="61">
        <v>22.323119924484661</v>
      </c>
      <c r="AL16" s="66">
        <v>65.134130093888814</v>
      </c>
      <c r="AM16" s="61">
        <v>142.06946427136131</v>
      </c>
      <c r="AS16" s="118"/>
      <c r="BA16" s="42"/>
      <c r="BB16" s="42"/>
    </row>
    <row r="17" spans="1:54" ht="15.75" x14ac:dyDescent="0.25">
      <c r="A17" s="25">
        <v>9</v>
      </c>
      <c r="B17" s="69">
        <v>139.35</v>
      </c>
      <c r="C17" s="51">
        <f t="shared" si="0"/>
        <v>22.431011395087022</v>
      </c>
      <c r="D17" s="52">
        <f t="shared" si="1"/>
        <v>111.68817736591552</v>
      </c>
      <c r="E17" s="59">
        <f t="shared" si="2"/>
        <v>5.578775825429477</v>
      </c>
      <c r="F17" s="68">
        <v>190.2</v>
      </c>
      <c r="G17" s="52">
        <f t="shared" si="3"/>
        <v>131.4459567917516</v>
      </c>
      <c r="H17" s="52">
        <f t="shared" si="4"/>
        <v>47.612639903461414</v>
      </c>
      <c r="I17" s="53">
        <f t="shared" si="5"/>
        <v>10.647410971729727</v>
      </c>
      <c r="J17" s="58">
        <v>0</v>
      </c>
      <c r="K17" s="79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6"/>
        <v>0</v>
      </c>
      <c r="Q17" s="80">
        <f t="shared" si="7"/>
        <v>0</v>
      </c>
      <c r="R17" s="88">
        <v>9.8000000000000007</v>
      </c>
      <c r="S17" s="82">
        <v>0</v>
      </c>
      <c r="T17" s="82">
        <v>0</v>
      </c>
      <c r="U17" s="82">
        <v>43.93</v>
      </c>
      <c r="V17" s="82">
        <v>0</v>
      </c>
      <c r="W17" s="82">
        <v>0</v>
      </c>
      <c r="X17" s="91">
        <f t="shared" si="8"/>
        <v>9.8000000000000007</v>
      </c>
      <c r="Y17" s="92">
        <f t="shared" si="9"/>
        <v>43.93</v>
      </c>
      <c r="Z17" s="88">
        <v>11</v>
      </c>
      <c r="AA17" s="82">
        <v>0</v>
      </c>
      <c r="AB17" s="82">
        <v>70.34</v>
      </c>
      <c r="AC17" s="82">
        <v>0</v>
      </c>
      <c r="AD17" s="93">
        <f t="shared" si="10"/>
        <v>81.34</v>
      </c>
      <c r="AE17" s="52">
        <f t="shared" si="11"/>
        <v>0</v>
      </c>
      <c r="AF17" s="115">
        <v>0.46749973118279597</v>
      </c>
      <c r="AG17" s="114">
        <v>0.101765725806452</v>
      </c>
      <c r="AH17" s="54">
        <v>10.179911240546931</v>
      </c>
      <c r="AI17" s="63">
        <v>5.4770100996230253</v>
      </c>
      <c r="AJ17" s="64">
        <v>212.7859567917516</v>
      </c>
      <c r="AK17" s="61">
        <v>22.431011395087022</v>
      </c>
      <c r="AL17" s="66">
        <v>57.412639903461411</v>
      </c>
      <c r="AM17" s="61">
        <v>155.61817736591553</v>
      </c>
      <c r="AS17" s="118"/>
      <c r="BA17" s="42"/>
      <c r="BB17" s="42"/>
    </row>
    <row r="18" spans="1:54" ht="15.75" x14ac:dyDescent="0.25">
      <c r="A18" s="25">
        <v>10</v>
      </c>
      <c r="B18" s="69">
        <v>145.28</v>
      </c>
      <c r="C18" s="51">
        <f t="shared" si="0"/>
        <v>22.645053360248177</v>
      </c>
      <c r="D18" s="52">
        <f t="shared" si="1"/>
        <v>117.27001680113636</v>
      </c>
      <c r="E18" s="59">
        <f t="shared" si="2"/>
        <v>5.4233752781870344</v>
      </c>
      <c r="F18" s="68">
        <v>197.68</v>
      </c>
      <c r="G18" s="52">
        <f t="shared" si="3"/>
        <v>129.81059746844105</v>
      </c>
      <c r="H18" s="52">
        <f t="shared" si="4"/>
        <v>56.074822398270037</v>
      </c>
      <c r="I18" s="53">
        <f t="shared" si="5"/>
        <v>11.1915712814485</v>
      </c>
      <c r="J18" s="58">
        <v>0</v>
      </c>
      <c r="K18" s="79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6"/>
        <v>0</v>
      </c>
      <c r="Q18" s="80">
        <f t="shared" si="7"/>
        <v>0</v>
      </c>
      <c r="R18" s="88">
        <v>20.630000000000003</v>
      </c>
      <c r="S18" s="82">
        <v>0</v>
      </c>
      <c r="T18" s="82">
        <v>0</v>
      </c>
      <c r="U18" s="82">
        <v>42.79</v>
      </c>
      <c r="V18" s="82">
        <v>0</v>
      </c>
      <c r="W18" s="82">
        <v>0</v>
      </c>
      <c r="X18" s="91">
        <f t="shared" si="8"/>
        <v>20.630000000000003</v>
      </c>
      <c r="Y18" s="92">
        <f t="shared" si="9"/>
        <v>42.79</v>
      </c>
      <c r="Z18" s="88">
        <v>9.1</v>
      </c>
      <c r="AA18" s="82">
        <v>0</v>
      </c>
      <c r="AB18" s="82">
        <v>71.12</v>
      </c>
      <c r="AC18" s="82">
        <v>0</v>
      </c>
      <c r="AD18" s="93">
        <f t="shared" si="10"/>
        <v>80.22</v>
      </c>
      <c r="AE18" s="52">
        <f t="shared" si="11"/>
        <v>0</v>
      </c>
      <c r="AF18" s="115">
        <v>0.46749973118279597</v>
      </c>
      <c r="AG18" s="114">
        <v>0.101765725806452</v>
      </c>
      <c r="AH18" s="54">
        <v>10.724071550265704</v>
      </c>
      <c r="AI18" s="63">
        <v>5.3216095523805826</v>
      </c>
      <c r="AJ18" s="64">
        <v>210.03059746844104</v>
      </c>
      <c r="AK18" s="61">
        <v>22.645053360248177</v>
      </c>
      <c r="AL18" s="66">
        <v>76.704822398270039</v>
      </c>
      <c r="AM18" s="61">
        <v>160.06001680113636</v>
      </c>
      <c r="AS18" s="118"/>
      <c r="BA18" s="42"/>
      <c r="BB18" s="42"/>
    </row>
    <row r="19" spans="1:54" ht="15.75" x14ac:dyDescent="0.25">
      <c r="A19" s="25">
        <v>11</v>
      </c>
      <c r="B19" s="69">
        <v>138.07</v>
      </c>
      <c r="C19" s="51">
        <f t="shared" si="0"/>
        <v>13.046649529923329</v>
      </c>
      <c r="D19" s="52">
        <f t="shared" si="1"/>
        <v>119.83341878955977</v>
      </c>
      <c r="E19" s="59">
        <f t="shared" si="2"/>
        <v>5.6524160740527627</v>
      </c>
      <c r="F19" s="68">
        <v>107.46</v>
      </c>
      <c r="G19" s="52">
        <f t="shared" si="3"/>
        <v>46.208750463470537</v>
      </c>
      <c r="H19" s="52">
        <f t="shared" si="4"/>
        <v>52.611157077376056</v>
      </c>
      <c r="I19" s="53">
        <f t="shared" si="5"/>
        <v>10.487050874040115</v>
      </c>
      <c r="J19" s="58">
        <v>0</v>
      </c>
      <c r="K19" s="79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6"/>
        <v>0</v>
      </c>
      <c r="Q19" s="80">
        <f t="shared" si="7"/>
        <v>0</v>
      </c>
      <c r="R19" s="88">
        <v>31.880000000000003</v>
      </c>
      <c r="S19" s="82">
        <v>0</v>
      </c>
      <c r="T19" s="82">
        <v>0</v>
      </c>
      <c r="U19" s="82">
        <v>43.75</v>
      </c>
      <c r="V19" s="82">
        <v>0</v>
      </c>
      <c r="W19" s="82">
        <v>0</v>
      </c>
      <c r="X19" s="91">
        <f t="shared" si="8"/>
        <v>31.880000000000003</v>
      </c>
      <c r="Y19" s="92">
        <f t="shared" si="9"/>
        <v>43.75</v>
      </c>
      <c r="Z19" s="88">
        <v>4.4000000000000004</v>
      </c>
      <c r="AA19" s="82">
        <v>0</v>
      </c>
      <c r="AB19" s="82">
        <v>71.77</v>
      </c>
      <c r="AC19" s="82">
        <v>0</v>
      </c>
      <c r="AD19" s="93">
        <f t="shared" si="10"/>
        <v>76.17</v>
      </c>
      <c r="AE19" s="52">
        <f t="shared" si="11"/>
        <v>0</v>
      </c>
      <c r="AF19" s="115">
        <v>0.46749973118279597</v>
      </c>
      <c r="AG19" s="114">
        <v>0.101765725806452</v>
      </c>
      <c r="AH19" s="54">
        <v>10.019551142857319</v>
      </c>
      <c r="AI19" s="63">
        <v>5.550650348246311</v>
      </c>
      <c r="AJ19" s="64">
        <v>122.37875046347054</v>
      </c>
      <c r="AK19" s="61">
        <v>13.046649529923329</v>
      </c>
      <c r="AL19" s="66">
        <v>84.491157077376059</v>
      </c>
      <c r="AM19" s="61">
        <v>163.58341878955977</v>
      </c>
      <c r="AS19" s="118"/>
      <c r="BA19" s="42"/>
      <c r="BB19" s="42"/>
    </row>
    <row r="20" spans="1:54" ht="15.75" x14ac:dyDescent="0.25">
      <c r="A20" s="25">
        <v>12</v>
      </c>
      <c r="B20" s="69">
        <v>126.74000000000001</v>
      </c>
      <c r="C20" s="51">
        <f t="shared" si="0"/>
        <v>3.613612563468239</v>
      </c>
      <c r="D20" s="52">
        <f t="shared" si="1"/>
        <v>118.39901021645238</v>
      </c>
      <c r="E20" s="59">
        <f t="shared" si="2"/>
        <v>5.4505353761243276</v>
      </c>
      <c r="F20" s="68">
        <v>114.37</v>
      </c>
      <c r="G20" s="52">
        <f t="shared" si="3"/>
        <v>67.261349676150402</v>
      </c>
      <c r="H20" s="52">
        <f t="shared" si="4"/>
        <v>38.035407086827156</v>
      </c>
      <c r="I20" s="53">
        <f t="shared" si="5"/>
        <v>10.707831007743389</v>
      </c>
      <c r="J20" s="58">
        <v>0</v>
      </c>
      <c r="K20" s="79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6"/>
        <v>0</v>
      </c>
      <c r="Q20" s="80">
        <f t="shared" si="7"/>
        <v>0</v>
      </c>
      <c r="R20" s="88">
        <v>31.46</v>
      </c>
      <c r="S20" s="82">
        <v>0</v>
      </c>
      <c r="T20" s="82">
        <v>0</v>
      </c>
      <c r="U20" s="82">
        <v>38.56</v>
      </c>
      <c r="V20" s="82">
        <v>0</v>
      </c>
      <c r="W20" s="82">
        <v>0</v>
      </c>
      <c r="X20" s="91">
        <f t="shared" si="8"/>
        <v>31.46</v>
      </c>
      <c r="Y20" s="92">
        <f t="shared" si="9"/>
        <v>38.56</v>
      </c>
      <c r="Z20" s="88">
        <v>9.5</v>
      </c>
      <c r="AA20" s="82">
        <v>0</v>
      </c>
      <c r="AB20" s="82">
        <v>71.58</v>
      </c>
      <c r="AC20" s="82">
        <v>0</v>
      </c>
      <c r="AD20" s="93">
        <f t="shared" si="10"/>
        <v>81.08</v>
      </c>
      <c r="AE20" s="52">
        <f t="shared" si="11"/>
        <v>0</v>
      </c>
      <c r="AF20" s="115">
        <v>0.46749973118279597</v>
      </c>
      <c r="AG20" s="114">
        <v>0.101765725806452</v>
      </c>
      <c r="AH20" s="54">
        <v>10.240331276560592</v>
      </c>
      <c r="AI20" s="63">
        <v>5.3487696503178759</v>
      </c>
      <c r="AJ20" s="64">
        <v>148.3413496761504</v>
      </c>
      <c r="AK20" s="61">
        <v>3.613612563468239</v>
      </c>
      <c r="AL20" s="66">
        <v>69.495407086827157</v>
      </c>
      <c r="AM20" s="61">
        <v>156.95901021645238</v>
      </c>
      <c r="AS20" s="118"/>
      <c r="BA20" s="42"/>
      <c r="BB20" s="42"/>
    </row>
    <row r="21" spans="1:54" ht="15.75" x14ac:dyDescent="0.25">
      <c r="A21" s="25">
        <v>13</v>
      </c>
      <c r="B21" s="69">
        <v>96.580000000000013</v>
      </c>
      <c r="C21" s="51">
        <f t="shared" si="0"/>
        <v>11.131000855408772</v>
      </c>
      <c r="D21" s="52">
        <f t="shared" si="1"/>
        <v>81.437850760447503</v>
      </c>
      <c r="E21" s="59">
        <f t="shared" si="2"/>
        <v>5.2623746764634465</v>
      </c>
      <c r="F21" s="68">
        <v>87.78</v>
      </c>
      <c r="G21" s="52">
        <f t="shared" si="3"/>
        <v>46.104464014515159</v>
      </c>
      <c r="H21" s="52">
        <f t="shared" si="4"/>
        <v>32.990988817097602</v>
      </c>
      <c r="I21" s="53">
        <f t="shared" si="5"/>
        <v>10.488950875215876</v>
      </c>
      <c r="J21" s="58">
        <v>0</v>
      </c>
      <c r="K21" s="79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6"/>
        <v>0</v>
      </c>
      <c r="Q21" s="80">
        <f t="shared" si="7"/>
        <v>0</v>
      </c>
      <c r="R21" s="88">
        <v>31.89</v>
      </c>
      <c r="S21" s="82">
        <v>0</v>
      </c>
      <c r="T21" s="82">
        <v>0</v>
      </c>
      <c r="U21" s="82">
        <v>43.14</v>
      </c>
      <c r="V21" s="82">
        <v>0</v>
      </c>
      <c r="W21" s="82">
        <v>0</v>
      </c>
      <c r="X21" s="91">
        <f t="shared" si="8"/>
        <v>31.89</v>
      </c>
      <c r="Y21" s="92">
        <f t="shared" si="9"/>
        <v>43.14</v>
      </c>
      <c r="Z21" s="88">
        <v>11</v>
      </c>
      <c r="AA21" s="82">
        <v>0</v>
      </c>
      <c r="AB21" s="82">
        <v>86.01</v>
      </c>
      <c r="AC21" s="82">
        <v>0</v>
      </c>
      <c r="AD21" s="93">
        <f t="shared" si="10"/>
        <v>97.01</v>
      </c>
      <c r="AE21" s="52">
        <f t="shared" si="11"/>
        <v>0</v>
      </c>
      <c r="AF21" s="115">
        <v>0.46749973118279597</v>
      </c>
      <c r="AG21" s="114">
        <v>0.101765725806452</v>
      </c>
      <c r="AH21" s="54">
        <v>10.02145114403308</v>
      </c>
      <c r="AI21" s="63">
        <v>5.1606089506569948</v>
      </c>
      <c r="AJ21" s="64">
        <v>143.11446401451516</v>
      </c>
      <c r="AK21" s="61">
        <v>11.131000855408772</v>
      </c>
      <c r="AL21" s="66">
        <v>64.880988817097602</v>
      </c>
      <c r="AM21" s="61">
        <v>124.5778507604475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96.71</v>
      </c>
      <c r="C22" s="51">
        <f t="shared" si="0"/>
        <v>10.752235730450376</v>
      </c>
      <c r="D22" s="52">
        <f t="shared" si="1"/>
        <v>81.927296239968641</v>
      </c>
      <c r="E22" s="59">
        <f t="shared" si="2"/>
        <v>5.2797347431447923</v>
      </c>
      <c r="F22" s="68">
        <v>115.51</v>
      </c>
      <c r="G22" s="52">
        <f t="shared" si="3"/>
        <v>79.476946704452416</v>
      </c>
      <c r="H22" s="52">
        <f t="shared" si="4"/>
        <v>26.744372739639665</v>
      </c>
      <c r="I22" s="53">
        <f t="shared" si="5"/>
        <v>10.373810803150242</v>
      </c>
      <c r="J22" s="58">
        <v>0</v>
      </c>
      <c r="K22" s="79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6"/>
        <v>0</v>
      </c>
      <c r="Q22" s="80">
        <f t="shared" si="7"/>
        <v>0</v>
      </c>
      <c r="R22" s="88">
        <v>28.200000000000003</v>
      </c>
      <c r="S22" s="82">
        <v>0</v>
      </c>
      <c r="T22" s="82">
        <v>0</v>
      </c>
      <c r="U22" s="82">
        <v>43.7</v>
      </c>
      <c r="V22" s="82">
        <v>0</v>
      </c>
      <c r="W22" s="82">
        <v>0</v>
      </c>
      <c r="X22" s="91">
        <f t="shared" si="8"/>
        <v>28.200000000000003</v>
      </c>
      <c r="Y22" s="92">
        <f t="shared" si="9"/>
        <v>43.7</v>
      </c>
      <c r="Z22" s="88">
        <v>14.7</v>
      </c>
      <c r="AA22" s="82">
        <v>0</v>
      </c>
      <c r="AB22" s="82">
        <v>74.17</v>
      </c>
      <c r="AC22" s="82">
        <v>0</v>
      </c>
      <c r="AD22" s="93">
        <f t="shared" si="10"/>
        <v>88.87</v>
      </c>
      <c r="AE22" s="52">
        <f t="shared" si="11"/>
        <v>0</v>
      </c>
      <c r="AF22" s="115">
        <v>0.46749973118279597</v>
      </c>
      <c r="AG22" s="114">
        <v>0.101765725806452</v>
      </c>
      <c r="AH22" s="54">
        <v>9.9063110719674459</v>
      </c>
      <c r="AI22" s="63">
        <v>5.1779690173383406</v>
      </c>
      <c r="AJ22" s="64">
        <v>168.34694670445242</v>
      </c>
      <c r="AK22" s="61">
        <v>10.752235730450376</v>
      </c>
      <c r="AL22" s="66">
        <v>54.944372739639668</v>
      </c>
      <c r="AM22" s="61">
        <v>125.62729623996864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96.61</v>
      </c>
      <c r="C23" s="51">
        <f t="shared" si="0"/>
        <v>14.637036177367872</v>
      </c>
      <c r="D23" s="52">
        <f t="shared" si="1"/>
        <v>78.07801322978284</v>
      </c>
      <c r="E23" s="59">
        <f t="shared" si="2"/>
        <v>5.4065752171052539</v>
      </c>
      <c r="F23" s="68">
        <v>144.37</v>
      </c>
      <c r="G23" s="52">
        <f t="shared" si="3"/>
        <v>101.37495648656956</v>
      </c>
      <c r="H23" s="52">
        <f t="shared" si="4"/>
        <v>33.042186395476868</v>
      </c>
      <c r="I23" s="53">
        <f t="shared" si="5"/>
        <v>11.465171425593738</v>
      </c>
      <c r="J23" s="58">
        <v>0</v>
      </c>
      <c r="K23" s="79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6"/>
        <v>0</v>
      </c>
      <c r="Q23" s="80">
        <f t="shared" si="7"/>
        <v>0</v>
      </c>
      <c r="R23" s="88">
        <v>24.08</v>
      </c>
      <c r="S23" s="82">
        <v>0</v>
      </c>
      <c r="T23" s="82">
        <v>0</v>
      </c>
      <c r="U23" s="82">
        <v>38.96</v>
      </c>
      <c r="V23" s="82">
        <v>0</v>
      </c>
      <c r="W23" s="82">
        <v>0</v>
      </c>
      <c r="X23" s="91">
        <f t="shared" si="8"/>
        <v>24.08</v>
      </c>
      <c r="Y23" s="92">
        <f t="shared" si="9"/>
        <v>38.96</v>
      </c>
      <c r="Z23" s="88">
        <v>10.199999999999999</v>
      </c>
      <c r="AA23" s="82">
        <v>0</v>
      </c>
      <c r="AB23" s="82">
        <v>71.41</v>
      </c>
      <c r="AC23" s="82">
        <v>0</v>
      </c>
      <c r="AD23" s="93">
        <f t="shared" si="10"/>
        <v>81.61</v>
      </c>
      <c r="AE23" s="52">
        <f t="shared" si="11"/>
        <v>0</v>
      </c>
      <c r="AF23" s="115">
        <v>0.46749973118279597</v>
      </c>
      <c r="AG23" s="114">
        <v>0.101765725806452</v>
      </c>
      <c r="AH23" s="54">
        <v>10.997671694410942</v>
      </c>
      <c r="AI23" s="63">
        <v>5.3048094912988022</v>
      </c>
      <c r="AJ23" s="64">
        <v>182.98495648656956</v>
      </c>
      <c r="AK23" s="61">
        <v>14.637036177367872</v>
      </c>
      <c r="AL23" s="66">
        <v>57.122186395476866</v>
      </c>
      <c r="AM23" s="61">
        <v>117.03801322978285</v>
      </c>
      <c r="AS23" s="118"/>
      <c r="BA23" s="42"/>
      <c r="BB23" s="42"/>
    </row>
    <row r="24" spans="1:54" ht="15.75" x14ac:dyDescent="0.25">
      <c r="A24" s="25">
        <v>16</v>
      </c>
      <c r="B24" s="69">
        <v>114.68</v>
      </c>
      <c r="C24" s="51">
        <f t="shared" si="0"/>
        <v>15.172827414545964</v>
      </c>
      <c r="D24" s="52">
        <f t="shared" si="1"/>
        <v>94.996512370080239</v>
      </c>
      <c r="E24" s="59">
        <f t="shared" si="2"/>
        <v>5.8778167956495659</v>
      </c>
      <c r="F24" s="68">
        <v>170.62</v>
      </c>
      <c r="G24" s="52">
        <f t="shared" si="3"/>
        <v>108.43225045112102</v>
      </c>
      <c r="H24" s="52">
        <f t="shared" si="4"/>
        <v>51.366663081812405</v>
      </c>
      <c r="I24" s="53">
        <f t="shared" si="5"/>
        <v>11.78209158384773</v>
      </c>
      <c r="J24" s="58">
        <v>0</v>
      </c>
      <c r="K24" s="79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6"/>
        <v>0</v>
      </c>
      <c r="Q24" s="80">
        <f t="shared" si="7"/>
        <v>0</v>
      </c>
      <c r="R24" s="88">
        <v>25.25</v>
      </c>
      <c r="S24" s="82">
        <v>0</v>
      </c>
      <c r="T24" s="82">
        <v>0</v>
      </c>
      <c r="U24" s="82">
        <v>42.88</v>
      </c>
      <c r="V24" s="82">
        <v>0</v>
      </c>
      <c r="W24" s="82">
        <v>0</v>
      </c>
      <c r="X24" s="91">
        <f t="shared" si="8"/>
        <v>25.25</v>
      </c>
      <c r="Y24" s="92">
        <f t="shared" si="9"/>
        <v>42.88</v>
      </c>
      <c r="Z24" s="88">
        <v>6.5</v>
      </c>
      <c r="AA24" s="82">
        <v>0</v>
      </c>
      <c r="AB24" s="82">
        <v>70.540000000000006</v>
      </c>
      <c r="AC24" s="82">
        <v>0</v>
      </c>
      <c r="AD24" s="93">
        <f t="shared" si="10"/>
        <v>77.040000000000006</v>
      </c>
      <c r="AE24" s="52">
        <f t="shared" si="11"/>
        <v>0</v>
      </c>
      <c r="AF24" s="115">
        <v>0.46749973118279597</v>
      </c>
      <c r="AG24" s="114">
        <v>0.101765725806452</v>
      </c>
      <c r="AH24" s="54">
        <v>11.314591852664934</v>
      </c>
      <c r="AI24" s="63">
        <v>5.7760510698431142</v>
      </c>
      <c r="AJ24" s="64">
        <v>185.47225045112103</v>
      </c>
      <c r="AK24" s="61">
        <v>15.172827414545964</v>
      </c>
      <c r="AL24" s="66">
        <v>76.616663081812405</v>
      </c>
      <c r="AM24" s="61">
        <v>137.87651237008023</v>
      </c>
      <c r="AS24" s="118"/>
      <c r="BA24" s="42"/>
      <c r="BB24" s="42"/>
    </row>
    <row r="25" spans="1:54" ht="15.75" x14ac:dyDescent="0.25">
      <c r="A25" s="25">
        <v>17</v>
      </c>
      <c r="B25" s="69">
        <v>117.71000000000001</v>
      </c>
      <c r="C25" s="51">
        <f t="shared" si="0"/>
        <v>15.784967498728253</v>
      </c>
      <c r="D25" s="52">
        <f t="shared" si="1"/>
        <v>97.337093387186442</v>
      </c>
      <c r="E25" s="59">
        <f t="shared" si="2"/>
        <v>5.8912568369014267</v>
      </c>
      <c r="F25" s="68">
        <v>182.84</v>
      </c>
      <c r="G25" s="52">
        <f t="shared" si="3"/>
        <v>108.88776600984386</v>
      </c>
      <c r="H25" s="52">
        <f t="shared" si="4"/>
        <v>63.7318799804642</v>
      </c>
      <c r="I25" s="53">
        <f t="shared" si="5"/>
        <v>11.507731447374208</v>
      </c>
      <c r="J25" s="58">
        <v>0</v>
      </c>
      <c r="K25" s="79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6"/>
        <v>0</v>
      </c>
      <c r="Q25" s="80">
        <f t="shared" si="7"/>
        <v>0</v>
      </c>
      <c r="R25" s="88">
        <v>11.83</v>
      </c>
      <c r="S25" s="82">
        <v>0</v>
      </c>
      <c r="T25" s="82">
        <v>0</v>
      </c>
      <c r="U25" s="82">
        <v>42.61</v>
      </c>
      <c r="V25" s="82">
        <v>0</v>
      </c>
      <c r="W25" s="82">
        <v>0</v>
      </c>
      <c r="X25" s="91">
        <f t="shared" si="8"/>
        <v>11.83</v>
      </c>
      <c r="Y25" s="92">
        <f t="shared" si="9"/>
        <v>42.61</v>
      </c>
      <c r="Z25" s="88">
        <v>2.2000000000000002</v>
      </c>
      <c r="AA25" s="82">
        <v>0</v>
      </c>
      <c r="AB25" s="82">
        <v>60.23</v>
      </c>
      <c r="AC25" s="82">
        <v>0</v>
      </c>
      <c r="AD25" s="93">
        <f t="shared" si="10"/>
        <v>62.43</v>
      </c>
      <c r="AE25" s="52">
        <f t="shared" si="11"/>
        <v>0</v>
      </c>
      <c r="AF25" s="115">
        <v>0.46749973118279597</v>
      </c>
      <c r="AG25" s="114">
        <v>0.101765725806452</v>
      </c>
      <c r="AH25" s="54">
        <v>11.040231716191412</v>
      </c>
      <c r="AI25" s="63">
        <v>5.7894911110949749</v>
      </c>
      <c r="AJ25" s="64">
        <v>171.31776600984387</v>
      </c>
      <c r="AK25" s="61">
        <v>15.784967498728253</v>
      </c>
      <c r="AL25" s="66">
        <v>75.561879980464198</v>
      </c>
      <c r="AM25" s="61">
        <v>139.94709338718644</v>
      </c>
      <c r="AS25" s="118"/>
      <c r="BA25" s="42"/>
      <c r="BB25" s="42"/>
    </row>
    <row r="26" spans="1:54" ht="15.75" x14ac:dyDescent="0.25">
      <c r="A26" s="25">
        <v>18</v>
      </c>
      <c r="B26" s="69">
        <v>125.83</v>
      </c>
      <c r="C26" s="51">
        <f t="shared" si="0"/>
        <v>21.127937144658805</v>
      </c>
      <c r="D26" s="52">
        <f t="shared" si="1"/>
        <v>99.988685450273181</v>
      </c>
      <c r="E26" s="59">
        <f t="shared" si="2"/>
        <v>5.8909768360439676</v>
      </c>
      <c r="F26" s="68">
        <v>215.61</v>
      </c>
      <c r="G26" s="52">
        <f t="shared" si="3"/>
        <v>125.90267887973746</v>
      </c>
      <c r="H26" s="52">
        <f t="shared" si="4"/>
        <v>78.627093499869133</v>
      </c>
      <c r="I26" s="53">
        <f t="shared" si="5"/>
        <v>11.109111236551135</v>
      </c>
      <c r="J26" s="58">
        <v>0</v>
      </c>
      <c r="K26" s="79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6"/>
        <v>0</v>
      </c>
      <c r="Q26" s="80">
        <f t="shared" si="7"/>
        <v>0</v>
      </c>
      <c r="R26" s="88">
        <v>0</v>
      </c>
      <c r="S26" s="82">
        <v>0</v>
      </c>
      <c r="T26" s="82">
        <v>0</v>
      </c>
      <c r="U26" s="82">
        <v>38.97</v>
      </c>
      <c r="V26" s="82">
        <v>0</v>
      </c>
      <c r="W26" s="82">
        <v>0</v>
      </c>
      <c r="X26" s="91">
        <f t="shared" si="8"/>
        <v>0</v>
      </c>
      <c r="Y26" s="92">
        <f t="shared" si="9"/>
        <v>38.97</v>
      </c>
      <c r="Z26" s="88">
        <v>0</v>
      </c>
      <c r="AA26" s="82">
        <v>0</v>
      </c>
      <c r="AB26" s="82">
        <v>64.12</v>
      </c>
      <c r="AC26" s="82">
        <v>0</v>
      </c>
      <c r="AD26" s="93">
        <f t="shared" si="10"/>
        <v>64.12</v>
      </c>
      <c r="AE26" s="52">
        <f t="shared" si="11"/>
        <v>0</v>
      </c>
      <c r="AF26" s="115">
        <v>0.46749973118279597</v>
      </c>
      <c r="AG26" s="114">
        <v>0.101765725806452</v>
      </c>
      <c r="AH26" s="54">
        <v>10.641611505368338</v>
      </c>
      <c r="AI26" s="63">
        <v>5.7892111102375159</v>
      </c>
      <c r="AJ26" s="64">
        <v>190.02267887973747</v>
      </c>
      <c r="AK26" s="61">
        <v>21.127937144658805</v>
      </c>
      <c r="AL26" s="125">
        <v>78.627093499869133</v>
      </c>
      <c r="AM26" s="61">
        <v>138.95868545027318</v>
      </c>
      <c r="AS26" s="118"/>
      <c r="BA26" s="42"/>
      <c r="BB26" s="42"/>
    </row>
    <row r="27" spans="1:54" ht="15.75" x14ac:dyDescent="0.25">
      <c r="A27" s="25">
        <v>19</v>
      </c>
      <c r="B27" s="69">
        <v>144.04000000000002</v>
      </c>
      <c r="C27" s="51">
        <f t="shared" si="0"/>
        <v>25.316696077079317</v>
      </c>
      <c r="D27" s="52">
        <f t="shared" si="1"/>
        <v>113.3236544352724</v>
      </c>
      <c r="E27" s="59">
        <f t="shared" si="2"/>
        <v>6.4434183805130081</v>
      </c>
      <c r="F27" s="68">
        <v>248.76</v>
      </c>
      <c r="G27" s="52">
        <f t="shared" si="3"/>
        <v>149.33363635007416</v>
      </c>
      <c r="H27" s="52">
        <f t="shared" si="4"/>
        <v>86.723255899744558</v>
      </c>
      <c r="I27" s="53">
        <f t="shared" si="5"/>
        <v>12.355891848907145</v>
      </c>
      <c r="J27" s="58">
        <v>0</v>
      </c>
      <c r="K27" s="79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6"/>
        <v>0</v>
      </c>
      <c r="Q27" s="80">
        <f t="shared" si="7"/>
        <v>0</v>
      </c>
      <c r="R27" s="88">
        <v>0</v>
      </c>
      <c r="S27" s="82">
        <v>0</v>
      </c>
      <c r="T27" s="82">
        <v>0</v>
      </c>
      <c r="U27" s="82">
        <v>45.27</v>
      </c>
      <c r="V27" s="82">
        <v>0</v>
      </c>
      <c r="W27" s="82">
        <v>0</v>
      </c>
      <c r="X27" s="91">
        <f t="shared" si="8"/>
        <v>0</v>
      </c>
      <c r="Y27" s="92">
        <f t="shared" si="9"/>
        <v>45.27</v>
      </c>
      <c r="Z27" s="88">
        <v>0</v>
      </c>
      <c r="AA27" s="82">
        <v>0</v>
      </c>
      <c r="AB27" s="82">
        <v>73.680000000000007</v>
      </c>
      <c r="AC27" s="82">
        <v>0</v>
      </c>
      <c r="AD27" s="93">
        <f t="shared" si="10"/>
        <v>73.680000000000007</v>
      </c>
      <c r="AE27" s="52">
        <f t="shared" si="11"/>
        <v>0</v>
      </c>
      <c r="AF27" s="115">
        <v>0.46749973118279597</v>
      </c>
      <c r="AG27" s="114">
        <v>0.101765725806452</v>
      </c>
      <c r="AH27" s="54">
        <v>11.888392117724349</v>
      </c>
      <c r="AI27" s="63">
        <v>6.3416526547065564</v>
      </c>
      <c r="AJ27" s="64">
        <v>223.01363635007417</v>
      </c>
      <c r="AK27" s="61">
        <v>25.316696077079317</v>
      </c>
      <c r="AL27" s="125">
        <v>86.723255899744558</v>
      </c>
      <c r="AM27" s="61">
        <v>158.59365443527241</v>
      </c>
      <c r="AS27" s="118"/>
      <c r="BA27" s="42"/>
      <c r="BB27" s="42"/>
    </row>
    <row r="28" spans="1:54" ht="15.75" x14ac:dyDescent="0.25">
      <c r="A28" s="25">
        <v>20</v>
      </c>
      <c r="B28" s="69">
        <v>141.29000000000002</v>
      </c>
      <c r="C28" s="51">
        <f t="shared" si="0"/>
        <v>24.73356765345665</v>
      </c>
      <c r="D28" s="52">
        <f t="shared" si="1"/>
        <v>111.25142189120943</v>
      </c>
      <c r="E28" s="59">
        <f t="shared" si="2"/>
        <v>6.2462978612881237</v>
      </c>
      <c r="F28" s="68">
        <v>245.79</v>
      </c>
      <c r="G28" s="52">
        <f t="shared" si="3"/>
        <v>146.52493974386323</v>
      </c>
      <c r="H28" s="52">
        <f t="shared" si="4"/>
        <v>86.655047498885452</v>
      </c>
      <c r="I28" s="53">
        <f t="shared" si="5"/>
        <v>12.304211826087284</v>
      </c>
      <c r="J28" s="58">
        <v>0</v>
      </c>
      <c r="K28" s="79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6"/>
        <v>0</v>
      </c>
      <c r="Q28" s="80">
        <f t="shared" si="7"/>
        <v>0</v>
      </c>
      <c r="R28" s="88">
        <v>0</v>
      </c>
      <c r="S28" s="82">
        <v>0</v>
      </c>
      <c r="T28" s="82">
        <v>0</v>
      </c>
      <c r="U28" s="82">
        <v>44.64</v>
      </c>
      <c r="V28" s="82">
        <v>0</v>
      </c>
      <c r="W28" s="82">
        <v>0</v>
      </c>
      <c r="X28" s="91">
        <f t="shared" si="8"/>
        <v>0</v>
      </c>
      <c r="Y28" s="92">
        <f t="shared" si="9"/>
        <v>44.64</v>
      </c>
      <c r="Z28" s="88">
        <v>0</v>
      </c>
      <c r="AA28" s="82">
        <v>0</v>
      </c>
      <c r="AB28" s="82">
        <v>74.2</v>
      </c>
      <c r="AC28" s="82">
        <v>0</v>
      </c>
      <c r="AD28" s="93">
        <f t="shared" si="10"/>
        <v>74.2</v>
      </c>
      <c r="AE28" s="52">
        <f t="shared" si="11"/>
        <v>0</v>
      </c>
      <c r="AF28" s="115">
        <v>0.46749973118279597</v>
      </c>
      <c r="AG28" s="114">
        <v>0.101765725806452</v>
      </c>
      <c r="AH28" s="54">
        <v>11.836712094904488</v>
      </c>
      <c r="AI28" s="63">
        <v>6.144532135481672</v>
      </c>
      <c r="AJ28" s="64">
        <v>220.72493974386325</v>
      </c>
      <c r="AK28" s="61">
        <v>24.73356765345665</v>
      </c>
      <c r="AL28" s="125">
        <v>86.655047498885452</v>
      </c>
      <c r="AM28" s="61">
        <v>155.89142189120943</v>
      </c>
      <c r="AS28" s="118"/>
      <c r="BA28" s="42"/>
      <c r="BB28" s="42"/>
    </row>
    <row r="29" spans="1:54" ht="15.75" x14ac:dyDescent="0.25">
      <c r="A29" s="25">
        <v>21</v>
      </c>
      <c r="B29" s="69">
        <v>137.18</v>
      </c>
      <c r="C29" s="51">
        <f t="shared" si="0"/>
        <v>14.01809913492861</v>
      </c>
      <c r="D29" s="52">
        <f t="shared" si="1"/>
        <v>117.97588914184394</v>
      </c>
      <c r="E29" s="59">
        <f t="shared" si="2"/>
        <v>5.9685370704317622</v>
      </c>
      <c r="F29" s="68">
        <v>240.24</v>
      </c>
      <c r="G29" s="52">
        <f t="shared" si="3"/>
        <v>140.46994522096719</v>
      </c>
      <c r="H29" s="52">
        <f t="shared" si="4"/>
        <v>87.40170865817376</v>
      </c>
      <c r="I29" s="53">
        <f t="shared" si="5"/>
        <v>12.030611701877731</v>
      </c>
      <c r="J29" s="58">
        <v>0</v>
      </c>
      <c r="K29" s="79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6"/>
        <v>0</v>
      </c>
      <c r="Q29" s="80">
        <f t="shared" si="7"/>
        <v>0</v>
      </c>
      <c r="R29" s="88">
        <v>0</v>
      </c>
      <c r="S29" s="82">
        <v>0</v>
      </c>
      <c r="T29" s="82">
        <v>0</v>
      </c>
      <c r="U29" s="82">
        <v>44.5</v>
      </c>
      <c r="V29" s="82">
        <v>0</v>
      </c>
      <c r="W29" s="82">
        <v>0</v>
      </c>
      <c r="X29" s="91">
        <f t="shared" si="8"/>
        <v>0</v>
      </c>
      <c r="Y29" s="92">
        <f t="shared" si="9"/>
        <v>44.5</v>
      </c>
      <c r="Z29" s="88">
        <v>0</v>
      </c>
      <c r="AA29" s="82">
        <v>0</v>
      </c>
      <c r="AB29" s="82">
        <v>73.39</v>
      </c>
      <c r="AC29" s="82">
        <v>0</v>
      </c>
      <c r="AD29" s="93">
        <f t="shared" si="10"/>
        <v>73.39</v>
      </c>
      <c r="AE29" s="52">
        <f t="shared" si="11"/>
        <v>0</v>
      </c>
      <c r="AF29" s="115">
        <v>0.46749973118279597</v>
      </c>
      <c r="AG29" s="114">
        <v>0.101765725806452</v>
      </c>
      <c r="AH29" s="54">
        <v>11.563111970694935</v>
      </c>
      <c r="AI29" s="63">
        <v>5.8667713446253105</v>
      </c>
      <c r="AJ29" s="64">
        <v>213.85994522096718</v>
      </c>
      <c r="AK29" s="61">
        <v>14.01809913492861</v>
      </c>
      <c r="AL29" s="125">
        <v>87.40170865817376</v>
      </c>
      <c r="AM29" s="61">
        <v>162.47588914184394</v>
      </c>
      <c r="AS29" s="118"/>
      <c r="BA29" s="42"/>
      <c r="BB29" s="42"/>
    </row>
    <row r="30" spans="1:54" ht="15.75" x14ac:dyDescent="0.25">
      <c r="A30" s="25">
        <v>22</v>
      </c>
      <c r="B30" s="69">
        <v>125.98</v>
      </c>
      <c r="C30" s="51">
        <f t="shared" si="0"/>
        <v>8.4804829929044718</v>
      </c>
      <c r="D30" s="52">
        <f t="shared" si="1"/>
        <v>112.63522153887257</v>
      </c>
      <c r="E30" s="59">
        <f t="shared" si="2"/>
        <v>5.894896848040867</v>
      </c>
      <c r="F30" s="68">
        <v>233.62</v>
      </c>
      <c r="G30" s="52">
        <f t="shared" si="3"/>
        <v>140.83416275284901</v>
      </c>
      <c r="H30" s="52">
        <f t="shared" si="4"/>
        <v>80.722613457977175</v>
      </c>
      <c r="I30" s="53">
        <f t="shared" si="5"/>
        <v>11.994131684870938</v>
      </c>
      <c r="J30" s="58">
        <v>0</v>
      </c>
      <c r="K30" s="79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6"/>
        <v>0</v>
      </c>
      <c r="Q30" s="80">
        <f t="shared" si="7"/>
        <v>0</v>
      </c>
      <c r="R30" s="88">
        <v>0</v>
      </c>
      <c r="S30" s="82"/>
      <c r="T30" s="82">
        <v>0</v>
      </c>
      <c r="U30" s="82">
        <v>44.21</v>
      </c>
      <c r="V30" s="82">
        <v>0</v>
      </c>
      <c r="W30" s="82">
        <v>0</v>
      </c>
      <c r="X30" s="91">
        <f t="shared" si="8"/>
        <v>0</v>
      </c>
      <c r="Y30" s="92">
        <f t="shared" si="9"/>
        <v>44.21</v>
      </c>
      <c r="Z30" s="88">
        <v>0</v>
      </c>
      <c r="AA30" s="82">
        <v>0</v>
      </c>
      <c r="AB30" s="82">
        <v>71.98</v>
      </c>
      <c r="AC30" s="82">
        <v>0</v>
      </c>
      <c r="AD30" s="93">
        <f t="shared" si="10"/>
        <v>71.98</v>
      </c>
      <c r="AE30" s="52">
        <f t="shared" si="11"/>
        <v>0</v>
      </c>
      <c r="AF30" s="115">
        <v>0.46749973118279597</v>
      </c>
      <c r="AG30" s="114">
        <v>0.101765725806452</v>
      </c>
      <c r="AH30" s="54">
        <v>11.526631953688142</v>
      </c>
      <c r="AI30" s="63">
        <v>5.7931311222344153</v>
      </c>
      <c r="AJ30" s="64">
        <v>212.814162752849</v>
      </c>
      <c r="AK30" s="61">
        <v>8.4804829929044718</v>
      </c>
      <c r="AL30" s="125">
        <v>80.722613457977175</v>
      </c>
      <c r="AM30" s="61">
        <v>156.84522153887258</v>
      </c>
      <c r="AS30" s="118"/>
      <c r="BA30" s="42"/>
      <c r="BB30" s="42"/>
    </row>
    <row r="31" spans="1:54" ht="15.75" x14ac:dyDescent="0.25">
      <c r="A31" s="25">
        <v>23</v>
      </c>
      <c r="B31" s="69">
        <v>124.03999999999999</v>
      </c>
      <c r="C31" s="51">
        <f t="shared" si="0"/>
        <v>14.843240220760826</v>
      </c>
      <c r="D31" s="52">
        <f t="shared" si="1"/>
        <v>104.35038408748511</v>
      </c>
      <c r="E31" s="59">
        <f t="shared" si="2"/>
        <v>5.9452970008528947</v>
      </c>
      <c r="F31" s="68">
        <v>212.85</v>
      </c>
      <c r="G31" s="52">
        <f t="shared" si="3"/>
        <v>122.34224324766244</v>
      </c>
      <c r="H31" s="52">
        <f t="shared" si="4"/>
        <v>79.244001932019941</v>
      </c>
      <c r="I31" s="53">
        <f t="shared" si="5"/>
        <v>11.99413168487094</v>
      </c>
      <c r="J31" s="58">
        <v>0</v>
      </c>
      <c r="K31" s="79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6"/>
        <v>0</v>
      </c>
      <c r="Q31" s="80">
        <f t="shared" si="7"/>
        <v>0</v>
      </c>
      <c r="R31" s="88">
        <v>0</v>
      </c>
      <c r="S31" s="82">
        <v>0</v>
      </c>
      <c r="T31" s="82">
        <v>0</v>
      </c>
      <c r="U31" s="82">
        <v>45.51</v>
      </c>
      <c r="V31" s="82">
        <v>0</v>
      </c>
      <c r="W31" s="82">
        <v>0</v>
      </c>
      <c r="X31" s="91">
        <f t="shared" si="8"/>
        <v>0</v>
      </c>
      <c r="Y31" s="92">
        <f t="shared" si="9"/>
        <v>45.51</v>
      </c>
      <c r="Z31" s="88">
        <v>0</v>
      </c>
      <c r="AA31" s="82">
        <v>0</v>
      </c>
      <c r="AB31" s="82">
        <v>71.709999999999994</v>
      </c>
      <c r="AC31" s="82">
        <v>0</v>
      </c>
      <c r="AD31" s="93">
        <f t="shared" si="10"/>
        <v>71.709999999999994</v>
      </c>
      <c r="AE31" s="52">
        <f t="shared" si="11"/>
        <v>0</v>
      </c>
      <c r="AF31" s="115">
        <v>0.46749973118279597</v>
      </c>
      <c r="AG31" s="114">
        <v>0.101765725806452</v>
      </c>
      <c r="AH31" s="54">
        <v>11.526631953688144</v>
      </c>
      <c r="AI31" s="63">
        <v>5.843531275046443</v>
      </c>
      <c r="AJ31" s="64">
        <v>194.05224324766243</v>
      </c>
      <c r="AK31" s="61">
        <v>14.843240220760826</v>
      </c>
      <c r="AL31" s="125">
        <v>79.244001932019941</v>
      </c>
      <c r="AM31" s="61">
        <v>149.8603840874851</v>
      </c>
      <c r="AS31" s="118"/>
      <c r="BA31" s="42"/>
      <c r="BB31" s="42"/>
    </row>
    <row r="32" spans="1:54" ht="16.5" thickBot="1" x14ac:dyDescent="0.3">
      <c r="A32" s="26">
        <v>24</v>
      </c>
      <c r="B32" s="70">
        <v>118.32</v>
      </c>
      <c r="C32" s="55">
        <f t="shared" si="0"/>
        <v>13.541254042789026</v>
      </c>
      <c r="D32" s="52">
        <f t="shared" si="1"/>
        <v>100.09476815998738</v>
      </c>
      <c r="E32" s="59">
        <f t="shared" si="2"/>
        <v>6.0897774246573695</v>
      </c>
      <c r="F32" s="71">
        <v>196.68</v>
      </c>
      <c r="G32" s="56">
        <f t="shared" si="3"/>
        <v>112.56031786904121</v>
      </c>
      <c r="H32" s="52">
        <f t="shared" si="4"/>
        <v>73.474142351446147</v>
      </c>
      <c r="I32" s="53">
        <f t="shared" si="5"/>
        <v>11.05743120805627</v>
      </c>
      <c r="J32" s="58">
        <v>0</v>
      </c>
      <c r="K32" s="79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6"/>
        <v>0</v>
      </c>
      <c r="Q32" s="80">
        <f t="shared" si="7"/>
        <v>0</v>
      </c>
      <c r="R32" s="88">
        <v>0</v>
      </c>
      <c r="S32" s="82">
        <v>0</v>
      </c>
      <c r="T32" s="82">
        <v>0</v>
      </c>
      <c r="U32" s="82">
        <v>45.43</v>
      </c>
      <c r="V32" s="82">
        <v>0</v>
      </c>
      <c r="W32" s="82">
        <v>0</v>
      </c>
      <c r="X32" s="91">
        <f t="shared" si="8"/>
        <v>0</v>
      </c>
      <c r="Y32" s="92">
        <f t="shared" si="9"/>
        <v>45.43</v>
      </c>
      <c r="Z32" s="89">
        <v>0</v>
      </c>
      <c r="AA32" s="90">
        <v>0</v>
      </c>
      <c r="AB32" s="90">
        <v>71.61</v>
      </c>
      <c r="AC32" s="90">
        <v>0</v>
      </c>
      <c r="AD32" s="93">
        <f t="shared" si="10"/>
        <v>71.61</v>
      </c>
      <c r="AE32" s="52">
        <f t="shared" si="11"/>
        <v>0</v>
      </c>
      <c r="AF32" s="115">
        <v>0.46749973118279597</v>
      </c>
      <c r="AG32" s="114">
        <v>0.101765725806452</v>
      </c>
      <c r="AH32" s="54">
        <v>10.589931476873474</v>
      </c>
      <c r="AI32" s="63">
        <v>5.9880116988509178</v>
      </c>
      <c r="AJ32" s="65">
        <v>184.17031786904121</v>
      </c>
      <c r="AK32" s="62">
        <v>13.541254042789026</v>
      </c>
      <c r="AL32" s="126">
        <v>73.474142351446147</v>
      </c>
      <c r="AM32" s="62">
        <v>145.52476815998739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145.28</v>
      </c>
      <c r="C33" s="40">
        <f t="shared" ref="C33:AE33" si="12">MAX(C9:C32)</f>
        <v>25.316696077079317</v>
      </c>
      <c r="D33" s="40">
        <f t="shared" si="12"/>
        <v>119.83341878955977</v>
      </c>
      <c r="E33" s="40">
        <f t="shared" si="12"/>
        <v>6.4434183805130081</v>
      </c>
      <c r="F33" s="40">
        <f t="shared" si="12"/>
        <v>248.76</v>
      </c>
      <c r="G33" s="40">
        <f t="shared" si="12"/>
        <v>149.33363635007416</v>
      </c>
      <c r="H33" s="40">
        <f t="shared" si="12"/>
        <v>87.40170865817376</v>
      </c>
      <c r="I33" s="40">
        <f t="shared" si="12"/>
        <v>12.355891848907145</v>
      </c>
      <c r="J33" s="40">
        <f t="shared" si="12"/>
        <v>0</v>
      </c>
      <c r="K33" s="40">
        <f t="shared" si="12"/>
        <v>0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0</v>
      </c>
      <c r="Q33" s="40">
        <f t="shared" si="12"/>
        <v>0</v>
      </c>
      <c r="R33" s="40">
        <f t="shared" si="12"/>
        <v>31.89</v>
      </c>
      <c r="S33" s="40">
        <f t="shared" si="12"/>
        <v>0</v>
      </c>
      <c r="T33" s="40">
        <f t="shared" si="12"/>
        <v>0</v>
      </c>
      <c r="U33" s="40">
        <f t="shared" si="12"/>
        <v>58.09</v>
      </c>
      <c r="V33" s="40">
        <f t="shared" si="12"/>
        <v>0</v>
      </c>
      <c r="W33" s="40">
        <f t="shared" si="12"/>
        <v>0</v>
      </c>
      <c r="X33" s="40">
        <f t="shared" si="12"/>
        <v>31.89</v>
      </c>
      <c r="Y33" s="40">
        <f t="shared" si="12"/>
        <v>58.09</v>
      </c>
      <c r="Z33" s="40"/>
      <c r="AA33" s="40"/>
      <c r="AB33" s="40"/>
      <c r="AC33" s="40"/>
      <c r="AD33" s="40">
        <f t="shared" si="12"/>
        <v>97.01</v>
      </c>
      <c r="AE33" s="40">
        <f t="shared" si="12"/>
        <v>0</v>
      </c>
      <c r="AF33" s="40">
        <f t="shared" ref="AF33:AM33" si="13">MAX(AF9:AF32)</f>
        <v>0.46749973118279597</v>
      </c>
      <c r="AG33" s="40">
        <f t="shared" si="13"/>
        <v>0.101765725806452</v>
      </c>
      <c r="AH33" s="40">
        <f t="shared" si="13"/>
        <v>11.888392117724349</v>
      </c>
      <c r="AI33" s="40">
        <f t="shared" si="13"/>
        <v>6.3416526547065564</v>
      </c>
      <c r="AJ33" s="40">
        <f t="shared" si="13"/>
        <v>223.01363635007417</v>
      </c>
      <c r="AK33" s="40">
        <f t="shared" si="13"/>
        <v>25.316696077079317</v>
      </c>
      <c r="AL33" s="40">
        <f t="shared" si="13"/>
        <v>87.40170865817376</v>
      </c>
      <c r="AM33" s="127">
        <f t="shared" si="13"/>
        <v>163.58341878955977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123.39346938775508</v>
      </c>
      <c r="C34" s="41">
        <f t="shared" ref="C34:AE34" si="14">AVERAGE(C9:C33,C9:C32)</f>
        <v>17.457795312919039</v>
      </c>
      <c r="D34" s="41">
        <f t="shared" si="14"/>
        <v>101.19840975873467</v>
      </c>
      <c r="E34" s="41">
        <f t="shared" si="14"/>
        <v>5.7172219321487363</v>
      </c>
      <c r="F34" s="41">
        <f t="shared" si="14"/>
        <v>190.35469387755109</v>
      </c>
      <c r="G34" s="41">
        <f t="shared" si="14"/>
        <v>113.29060623050938</v>
      </c>
      <c r="H34" s="41">
        <f t="shared" si="14"/>
        <v>66.189442932664051</v>
      </c>
      <c r="I34" s="41">
        <f t="shared" si="14"/>
        <v>10.942508248406861</v>
      </c>
      <c r="J34" s="41">
        <f t="shared" si="14"/>
        <v>0</v>
      </c>
      <c r="K34" s="41">
        <f t="shared" si="14"/>
        <v>0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0</v>
      </c>
      <c r="Q34" s="41">
        <f t="shared" si="14"/>
        <v>0</v>
      </c>
      <c r="R34" s="41">
        <f t="shared" si="14"/>
        <v>9.6499999999999986</v>
      </c>
      <c r="S34" s="41">
        <f t="shared" si="14"/>
        <v>0</v>
      </c>
      <c r="T34" s="41">
        <f t="shared" si="14"/>
        <v>0</v>
      </c>
      <c r="U34" s="41">
        <f t="shared" si="14"/>
        <v>46.387551020408168</v>
      </c>
      <c r="V34" s="41">
        <f t="shared" si="14"/>
        <v>0</v>
      </c>
      <c r="W34" s="41">
        <f t="shared" si="14"/>
        <v>0</v>
      </c>
      <c r="X34" s="41">
        <f t="shared" si="14"/>
        <v>9.6499999999999986</v>
      </c>
      <c r="Y34" s="41">
        <f t="shared" si="14"/>
        <v>46.387551020408168</v>
      </c>
      <c r="Z34" s="41">
        <f>AVERAGE(Z9:Z33,Z9:Z32)</f>
        <v>3.6166666666666658</v>
      </c>
      <c r="AA34" s="41">
        <f>AVERAGE(AA9:AA33,AA9:AA32)</f>
        <v>0</v>
      </c>
      <c r="AB34" s="41">
        <f>AVERAGE(AB9:AB33,AB9:AB32)</f>
        <v>71.747499999999988</v>
      </c>
      <c r="AC34" s="41">
        <f t="shared" si="14"/>
        <v>0</v>
      </c>
      <c r="AD34" s="41">
        <f t="shared" si="14"/>
        <v>75.805918367346933</v>
      </c>
      <c r="AE34" s="41">
        <f t="shared" si="14"/>
        <v>0</v>
      </c>
      <c r="AF34" s="41">
        <f t="shared" ref="AF34:AM34" si="15">AVERAGE(AF9:AF33,AF9:AF32)</f>
        <v>0.46749973118279564</v>
      </c>
      <c r="AG34" s="41">
        <f t="shared" si="15"/>
        <v>0.101765725806452</v>
      </c>
      <c r="AH34" s="41">
        <f t="shared" si="15"/>
        <v>10.475008517224062</v>
      </c>
      <c r="AI34" s="41">
        <f t="shared" si="15"/>
        <v>5.6154562063422864</v>
      </c>
      <c r="AJ34" s="41">
        <f t="shared" si="15"/>
        <v>188.62040214887674</v>
      </c>
      <c r="AK34" s="41">
        <f t="shared" si="15"/>
        <v>17.457795312919039</v>
      </c>
      <c r="AL34" s="41">
        <f t="shared" si="15"/>
        <v>75.188626606133454</v>
      </c>
      <c r="AM34" s="128">
        <f t="shared" si="15"/>
        <v>147.29330771791834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7" t="s">
        <v>15</v>
      </c>
      <c r="B36" s="208"/>
      <c r="C36" s="208"/>
      <c r="D36" s="208"/>
      <c r="E36" s="208"/>
      <c r="F36" s="209"/>
      <c r="G36" s="111"/>
      <c r="H36" s="198" t="s">
        <v>93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200"/>
      <c r="W36" s="198" t="s">
        <v>94</v>
      </c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200"/>
      <c r="AL36" s="198" t="s">
        <v>95</v>
      </c>
      <c r="AM36" s="199"/>
      <c r="AN36" s="199"/>
      <c r="AO36" s="199"/>
      <c r="AP36" s="199"/>
      <c r="AQ36" s="199"/>
      <c r="AR36" s="199"/>
      <c r="AS36" s="200"/>
    </row>
    <row r="37" spans="1:45" ht="23.25" customHeight="1" x14ac:dyDescent="0.25">
      <c r="A37" s="196" t="s">
        <v>92</v>
      </c>
      <c r="B37" s="197"/>
      <c r="C37" s="197"/>
      <c r="D37" s="196" t="s">
        <v>99</v>
      </c>
      <c r="E37" s="197"/>
      <c r="F37" s="201"/>
      <c r="G37" s="112"/>
      <c r="H37" s="193" t="s">
        <v>19</v>
      </c>
      <c r="I37" s="194"/>
      <c r="J37" s="194"/>
      <c r="K37" s="194"/>
      <c r="L37" s="195"/>
      <c r="M37" s="210" t="s">
        <v>17</v>
      </c>
      <c r="N37" s="194"/>
      <c r="O37" s="194"/>
      <c r="P37" s="194"/>
      <c r="Q37" s="195"/>
      <c r="R37" s="210" t="s">
        <v>18</v>
      </c>
      <c r="S37" s="194"/>
      <c r="T37" s="194"/>
      <c r="U37" s="194"/>
      <c r="V37" s="211"/>
      <c r="W37" s="193" t="s">
        <v>96</v>
      </c>
      <c r="X37" s="194"/>
      <c r="Y37" s="194"/>
      <c r="Z37" s="194"/>
      <c r="AA37" s="195"/>
      <c r="AB37" s="210" t="s">
        <v>16</v>
      </c>
      <c r="AC37" s="194"/>
      <c r="AD37" s="194"/>
      <c r="AE37" s="194"/>
      <c r="AF37" s="195"/>
      <c r="AG37" s="210" t="s">
        <v>74</v>
      </c>
      <c r="AH37" s="194"/>
      <c r="AI37" s="194"/>
      <c r="AJ37" s="194"/>
      <c r="AK37" s="211"/>
      <c r="AL37" s="193" t="s">
        <v>91</v>
      </c>
      <c r="AM37" s="194"/>
      <c r="AN37" s="194"/>
      <c r="AO37" s="195"/>
      <c r="AP37" s="210" t="s">
        <v>97</v>
      </c>
      <c r="AQ37" s="194"/>
      <c r="AR37" s="194"/>
      <c r="AS37" s="211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5"/>
      <c r="H38" s="96" t="s">
        <v>24</v>
      </c>
      <c r="I38" s="6"/>
      <c r="J38" s="131">
        <v>0</v>
      </c>
      <c r="K38" s="130"/>
      <c r="L38" s="8" t="s">
        <v>21</v>
      </c>
      <c r="M38" s="5" t="s">
        <v>24</v>
      </c>
      <c r="N38" s="6"/>
      <c r="O38" s="110">
        <v>0</v>
      </c>
      <c r="P38" s="109"/>
      <c r="Q38" s="8" t="s">
        <v>21</v>
      </c>
      <c r="R38" s="96" t="s">
        <v>24</v>
      </c>
      <c r="S38" s="6"/>
      <c r="T38" s="110">
        <v>0</v>
      </c>
      <c r="U38" s="109"/>
      <c r="V38" s="8" t="s">
        <v>21</v>
      </c>
      <c r="W38" s="96" t="s">
        <v>24</v>
      </c>
      <c r="X38" s="6"/>
      <c r="Y38" s="131">
        <v>218.71</v>
      </c>
      <c r="Z38" s="130"/>
      <c r="AA38" s="8" t="s">
        <v>21</v>
      </c>
      <c r="AB38" s="5" t="s">
        <v>23</v>
      </c>
      <c r="AC38" s="30"/>
      <c r="AD38" s="131">
        <v>1146.3</v>
      </c>
      <c r="AE38" s="130"/>
      <c r="AF38" s="7" t="s">
        <v>21</v>
      </c>
      <c r="AG38" s="5" t="s">
        <v>24</v>
      </c>
      <c r="AH38" s="6"/>
      <c r="AI38" s="131">
        <v>0</v>
      </c>
      <c r="AJ38" s="130"/>
      <c r="AK38" s="97" t="s">
        <v>21</v>
      </c>
      <c r="AL38" s="96" t="s">
        <v>24</v>
      </c>
      <c r="AM38" s="130">
        <v>88.26</v>
      </c>
      <c r="AN38" s="132"/>
      <c r="AO38" s="8" t="s">
        <v>21</v>
      </c>
      <c r="AP38" s="5" t="s">
        <v>24</v>
      </c>
      <c r="AQ38" s="130">
        <v>1681.2</v>
      </c>
      <c r="AR38" s="130"/>
      <c r="AS38" s="107" t="s">
        <v>21</v>
      </c>
    </row>
    <row r="39" spans="1:45" ht="15.75" thickBot="1" x14ac:dyDescent="0.3">
      <c r="A39" s="9" t="s">
        <v>22</v>
      </c>
      <c r="B39" s="10">
        <v>4573.8900000000003</v>
      </c>
      <c r="C39" s="11" t="s">
        <v>21</v>
      </c>
      <c r="D39" s="9" t="s">
        <v>71</v>
      </c>
      <c r="E39" s="10">
        <v>3018</v>
      </c>
      <c r="F39" s="12" t="s">
        <v>21</v>
      </c>
      <c r="G39" s="95"/>
      <c r="H39" s="98" t="s">
        <v>25</v>
      </c>
      <c r="I39" s="99"/>
      <c r="J39" s="100">
        <v>0</v>
      </c>
      <c r="K39" s="101" t="s">
        <v>62</v>
      </c>
      <c r="L39" s="102"/>
      <c r="M39" s="103" t="s">
        <v>25</v>
      </c>
      <c r="N39" s="99"/>
      <c r="O39" s="100">
        <v>0</v>
      </c>
      <c r="P39" s="101" t="s">
        <v>62</v>
      </c>
      <c r="Q39" s="102">
        <v>0</v>
      </c>
      <c r="R39" s="98" t="s">
        <v>25</v>
      </c>
      <c r="S39" s="99"/>
      <c r="T39" s="100">
        <v>0</v>
      </c>
      <c r="U39" s="99" t="s">
        <v>62</v>
      </c>
      <c r="V39" s="105">
        <v>0</v>
      </c>
      <c r="W39" s="98" t="s">
        <v>25</v>
      </c>
      <c r="X39" s="99"/>
      <c r="Y39" s="100">
        <v>31.89</v>
      </c>
      <c r="Z39" s="99" t="s">
        <v>62</v>
      </c>
      <c r="AA39" s="105">
        <v>0.54166666666666663</v>
      </c>
      <c r="AB39" s="103" t="s">
        <v>25</v>
      </c>
      <c r="AC39" s="106"/>
      <c r="AD39" s="100">
        <v>60.52</v>
      </c>
      <c r="AE39" s="101" t="s">
        <v>72</v>
      </c>
      <c r="AF39" s="105">
        <v>0.19722222222222222</v>
      </c>
      <c r="AG39" s="103" t="s">
        <v>25</v>
      </c>
      <c r="AH39" s="99"/>
      <c r="AI39" s="100"/>
      <c r="AJ39" s="99" t="s">
        <v>75</v>
      </c>
      <c r="AK39" s="104"/>
      <c r="AL39" s="98" t="s">
        <v>25</v>
      </c>
      <c r="AM39" s="99">
        <v>14.7</v>
      </c>
      <c r="AN39" s="100" t="s">
        <v>75</v>
      </c>
      <c r="AO39" s="108">
        <v>0.58333333333333337</v>
      </c>
      <c r="AP39" s="103" t="s">
        <v>25</v>
      </c>
      <c r="AQ39" s="99">
        <v>86.02</v>
      </c>
      <c r="AR39" s="101" t="s">
        <v>72</v>
      </c>
      <c r="AS39" s="104">
        <v>0.54166666666666663</v>
      </c>
    </row>
    <row r="40" spans="1:45" ht="16.5" thickTop="1" thickBot="1" x14ac:dyDescent="0.3">
      <c r="AM40" s="129"/>
    </row>
    <row r="41" spans="1:45" ht="24" customHeight="1" thickTop="1" thickBot="1" x14ac:dyDescent="0.3">
      <c r="A41" s="179" t="s">
        <v>26</v>
      </c>
      <c r="B41" s="179"/>
      <c r="C41" s="179"/>
      <c r="D41" s="180"/>
      <c r="E41" s="181" t="s">
        <v>27</v>
      </c>
      <c r="F41" s="182"/>
      <c r="G41" s="183"/>
    </row>
    <row r="42" spans="1:45" ht="25.5" customHeight="1" thickTop="1" thickBot="1" x14ac:dyDescent="0.3">
      <c r="A42" s="184" t="s">
        <v>28</v>
      </c>
      <c r="B42" s="185"/>
      <c r="C42" s="185"/>
      <c r="D42" s="186"/>
      <c r="E42" s="43">
        <v>511.75</v>
      </c>
      <c r="F42" s="44" t="s">
        <v>69</v>
      </c>
      <c r="G42" s="47">
        <v>0.79166666666666663</v>
      </c>
    </row>
    <row r="43" spans="1:45" ht="32.25" customHeight="1" thickBot="1" x14ac:dyDescent="0.3">
      <c r="A43" s="187" t="s">
        <v>70</v>
      </c>
      <c r="B43" s="188"/>
      <c r="C43" s="188"/>
      <c r="D43" s="189"/>
      <c r="E43" s="212" t="s">
        <v>103</v>
      </c>
      <c r="F43" s="213"/>
      <c r="G43" s="77">
        <v>45.27</v>
      </c>
    </row>
    <row r="44" spans="1:45" ht="32.25" customHeight="1" thickBot="1" x14ac:dyDescent="0.3">
      <c r="A44" s="187" t="s">
        <v>29</v>
      </c>
      <c r="B44" s="188"/>
      <c r="C44" s="188"/>
      <c r="D44" s="189"/>
      <c r="E44" s="212" t="s">
        <v>104</v>
      </c>
      <c r="F44" s="213"/>
      <c r="G44" s="77">
        <v>73.69</v>
      </c>
    </row>
    <row r="45" spans="1:45" ht="29.25" customHeight="1" thickBot="1" x14ac:dyDescent="0.3">
      <c r="A45" s="190" t="s">
        <v>30</v>
      </c>
      <c r="B45" s="191"/>
      <c r="C45" s="191"/>
      <c r="D45" s="192"/>
      <c r="E45" s="45">
        <v>258.24</v>
      </c>
      <c r="F45" s="81" t="s">
        <v>72</v>
      </c>
      <c r="G45" s="48">
        <v>0.875</v>
      </c>
    </row>
    <row r="46" spans="1:45" ht="34.5" customHeight="1" thickBot="1" x14ac:dyDescent="0.3">
      <c r="A46" s="174" t="s">
        <v>31</v>
      </c>
      <c r="B46" s="175"/>
      <c r="C46" s="175"/>
      <c r="D46" s="176"/>
      <c r="E46" s="46">
        <v>258.22000000000003</v>
      </c>
      <c r="F46" s="78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</row>
    <row r="80" spans="39:41" x14ac:dyDescent="0.25">
      <c r="AM80" s="137"/>
      <c r="AN80" s="137"/>
      <c r="AO80" s="137"/>
    </row>
    <row r="81" spans="39:41" x14ac:dyDescent="0.25">
      <c r="AM81" s="137"/>
      <c r="AN81" s="137"/>
      <c r="AO81" s="137"/>
    </row>
    <row r="82" spans="39:41" ht="15.75" customHeight="1" x14ac:dyDescent="0.25">
      <c r="AM82" s="94"/>
      <c r="AN82" s="94"/>
      <c r="AO82" s="83"/>
    </row>
  </sheetData>
  <sheetProtection selectLockedCells="1" selectUnlockedCells="1"/>
  <mergeCells count="53">
    <mergeCell ref="E43:F43"/>
    <mergeCell ref="E44:F44"/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 AVR 23 </vt:lpstr>
      <vt:lpstr>'19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2023-04-20T07:20:18Z</dcterms:modified>
</cp:coreProperties>
</file>