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3D9DAD78-BB19-4108-8AFF-D850180A16EC}" xr6:coauthVersionLast="47" xr6:coauthVersionMax="47" xr10:uidLastSave="{00000000-0000-0000-0000-000000000000}"/>
  <bookViews>
    <workbookView xWindow="30" yWindow="60" windowWidth="13995" windowHeight="15600" xr2:uid="{00000000-000D-0000-FFFF-FFFF00000000}"/>
  </bookViews>
  <sheets>
    <sheet name="02 JUN 23 " sheetId="3" r:id="rId1"/>
  </sheets>
  <definedNames>
    <definedName name="_xlnm.Print_Area" localSheetId="0">'02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<sst xmlns="http://schemas.openxmlformats.org/spreadsheetml/2006/main" count="140" uniqueCount="108">
  <si>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</si>
  <si>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</si>
  <si>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</si>
  <si>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</si>
  <si>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</si>
  <si>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</si>
  <si>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</si>
  <si>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</si>
  <si>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</si>
  <si>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</si>
  <si>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</si>
  <si>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</si>
  <si>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</si>
  <si>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</si>
  <si>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</si>
  <si>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</si>
  <si>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</si>
  <si>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</si>
  <si>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</si>
  <si>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</si>
  <si>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</si>
  <si>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</si>
  <si>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</si>
  <si>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</si>
  <si>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</si>
  <si>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</si>
  <si>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</si>
  <si>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</si>
  <si>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</si>
  <si>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</si>
  <si>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</si>
  <si>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</si>
  <si>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</si>
  <si>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</si>
  <si>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</si>
  <si>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</si>
  <si>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</si>
  <si>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</si>
  <si>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</si>
  <si>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</si>
  <si>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</si>
  <si>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</si>
  <si>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</si>
  <si>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</si>
  <si>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</si>
  <si>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</si>
  <si>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</si>
  <si>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</si>
  <si>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</si>
  <si>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</si>
  <si>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</si>
  <si>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</si>
  <si>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</si>
  <si>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</si>
  <si>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</si>
  <si>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</si>
  <si>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</si>
  <si>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</si>
  <si>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</si>
  <si>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</si>
  <si>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</si>
  <si>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</si>
  <si>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</si>
  <si>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</si>
  <si>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</si>
  <si>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</si>
  <si>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</si>
  <si>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</si>
  <si>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</si>
  <si>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</si>
  <si>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</si>
  <si>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</si>
  <si>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</si>
  <si>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</si>
  <si>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</si>
  <si>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</si>
  <si>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</si>
  <si>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</si>
  <si>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</si>
  <si>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</si>
  <si>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</si>
  <si>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</si>
  <si>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</si>
  <si>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</si>
  <si>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</si>
  <si>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</si>
  <si>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</si>
  <si>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</si>
  <si>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</si>
  <si>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</si>
  <si>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</si>
  <si>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</si>
  <si>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</si>
  <si>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</si>
  <si>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</si>
  <si>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</si>
  <si>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</si>
  <si>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</si>
  <si>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</si>
  <si>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</si>
  <si>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</si>
  <si>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</si>
  <si>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</si>
  <si>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</si>
  <si>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FOFANA</t>
  </si>
  <si>
    <t>MONTCHO et BOKO</t>
  </si>
  <si>
    <t>BOKO et FOFANA</t>
  </si>
  <si>
    <t>23h46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</si>
</sst>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'02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'!$B$9:$B$32</c:f>
              <c:numCache>
                <c:formatCode>General</c:formatCode>
                <c:ptCount val="24"/>
                <c:pt idx="0">
                  <c:v>124.86</c:v>
                </c:pt>
                <c:pt idx="1">
                  <c:v>107.57</c:v>
                </c:pt>
                <c:pt idx="2">
                  <c:v>96.929999999999993</c:v>
                </c:pt>
                <c:pt idx="3">
                  <c:v>98.13</c:v>
                </c:pt>
                <c:pt idx="4">
                  <c:v>69.989999999999995</c:v>
                </c:pt>
                <c:pt idx="5">
                  <c:v>67.58</c:v>
                </c:pt>
                <c:pt idx="6">
                  <c:v>77.62</c:v>
                </c:pt>
                <c:pt idx="7">
                  <c:v>140.54</c:v>
                </c:pt>
                <c:pt idx="8">
                  <c:v>159.66</c:v>
                </c:pt>
                <c:pt idx="9">
                  <c:v>146.56</c:v>
                </c:pt>
                <c:pt idx="10">
                  <c:v>123.74</c:v>
                </c:pt>
                <c:pt idx="11">
                  <c:v>167.38</c:v>
                </c:pt>
                <c:pt idx="12">
                  <c:v>213.95999999999998</c:v>
                </c:pt>
                <c:pt idx="13">
                  <c:v>225.98000000000002</c:v>
                </c:pt>
                <c:pt idx="14">
                  <c:v>182.24</c:v>
                </c:pt>
                <c:pt idx="15">
                  <c:v>107.45</c:v>
                </c:pt>
                <c:pt idx="16">
                  <c:v>103.06</c:v>
                </c:pt>
                <c:pt idx="17">
                  <c:v>101.92</c:v>
                </c:pt>
                <c:pt idx="18">
                  <c:v>141.41</c:v>
                </c:pt>
                <c:pt idx="19">
                  <c:v>145.13999999999999</c:v>
                </c:pt>
                <c:pt idx="20">
                  <c:v>151.87</c:v>
                </c:pt>
                <c:pt idx="21">
                  <c:v>148.12</c:v>
                </c:pt>
                <c:pt idx="22">
                  <c:v>130.13999999999999</c:v>
                </c:pt>
                <c:pt idx="23">
                  <c:v>118.53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'02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'!$C$9:$C$32</c:f>
              <c:numCache>
                <c:formatCode>General</c:formatCode>
                <c:ptCount val="24"/>
                <c:pt idx="0">
                  <c:v>49.955462061605544</c:v>
                </c:pt>
                <c:pt idx="1">
                  <c:v>46.385132734506598</c:v>
                </c:pt>
                <c:pt idx="2">
                  <c:v>39.822858823764108</c:v>
                </c:pt>
                <c:pt idx="3">
                  <c:v>43.23284446867595</c:v>
                </c:pt>
                <c:pt idx="4">
                  <c:v>13.227555582642182</c:v>
                </c:pt>
                <c:pt idx="5">
                  <c:v>24.399937266649175</c:v>
                </c:pt>
                <c:pt idx="6">
                  <c:v>31.25740133670871</c:v>
                </c:pt>
                <c:pt idx="7">
                  <c:v>62.395520482582526</c:v>
                </c:pt>
                <c:pt idx="8">
                  <c:v>59.303098501540518</c:v>
                </c:pt>
                <c:pt idx="9">
                  <c:v>56.412607284198913</c:v>
                </c:pt>
                <c:pt idx="10">
                  <c:v>42.22070215559549</c:v>
                </c:pt>
                <c:pt idx="11">
                  <c:v>70.874032166966614</c:v>
                </c:pt>
                <c:pt idx="12">
                  <c:v>98.339239699966015</c:v>
                </c:pt>
                <c:pt idx="13">
                  <c:v>104.752062972207</c:v>
                </c:pt>
                <c:pt idx="14">
                  <c:v>71.743633754272992</c:v>
                </c:pt>
                <c:pt idx="15">
                  <c:v>34.311222780158673</c:v>
                </c:pt>
                <c:pt idx="16">
                  <c:v>32.590655228708926</c:v>
                </c:pt>
                <c:pt idx="17">
                  <c:v>35.826852129991551</c:v>
                </c:pt>
                <c:pt idx="18">
                  <c:v>60.449190513631677</c:v>
                </c:pt>
                <c:pt idx="19">
                  <c:v>65.671772285513782</c:v>
                </c:pt>
                <c:pt idx="20">
                  <c:v>80.0397740798239</c:v>
                </c:pt>
                <c:pt idx="21">
                  <c:v>83.820242647541306</c:v>
                </c:pt>
                <c:pt idx="22">
                  <c:v>64.1815280991202</c:v>
                </c:pt>
                <c:pt idx="23">
                  <c:v>72.937839223068281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'02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'!$D$9:$D$32</c:f>
              <c:numCache>
                <c:formatCode>0.00</c:formatCode>
                <c:ptCount val="24"/>
                <c:pt idx="0">
                  <c:v>86.281558759980612</c:v>
                </c:pt>
                <c:pt idx="1">
                  <c:v>72.948506982580241</c:v>
                </c:pt>
                <c:pt idx="2">
                  <c:v>68.955669866730801</c:v>
                </c:pt>
                <c:pt idx="3">
                  <c:v>66.76628067936862</c:v>
                </c:pt>
                <c:pt idx="4">
                  <c:v>69.344589021411338</c:v>
                </c:pt>
                <c:pt idx="5">
                  <c:v>55.794963905583685</c:v>
                </c:pt>
                <c:pt idx="6">
                  <c:v>58.705927350312194</c:v>
                </c:pt>
                <c:pt idx="7">
                  <c:v>69.517369387642802</c:v>
                </c:pt>
                <c:pt idx="8">
                  <c:v>90.962085004952201</c:v>
                </c:pt>
                <c:pt idx="9">
                  <c:v>80.800173165622539</c:v>
                </c:pt>
                <c:pt idx="10">
                  <c:v>92.073921386664708</c:v>
                </c:pt>
                <c:pt idx="11">
                  <c:v>105.50012175632533</c:v>
                </c:pt>
                <c:pt idx="12">
                  <c:v>122.54383273802897</c:v>
                </c:pt>
                <c:pt idx="13">
                  <c:v>128.11881048498901</c:v>
                </c:pt>
                <c:pt idx="14">
                  <c:v>118.73339099347004</c:v>
                </c:pt>
                <c:pt idx="15">
                  <c:v>84.131692737089423</c:v>
                </c:pt>
                <c:pt idx="16">
                  <c:v>81.80997334181049</c:v>
                </c:pt>
                <c:pt idx="17">
                  <c:v>77.352772896338109</c:v>
                </c:pt>
                <c:pt idx="18">
                  <c:v>91.512362023051892</c:v>
                </c:pt>
                <c:pt idx="19">
                  <c:v>90.000461444061528</c:v>
                </c:pt>
                <c:pt idx="20">
                  <c:v>82.688839454981832</c:v>
                </c:pt>
                <c:pt idx="21">
                  <c:v>75.22192665413769</c:v>
                </c:pt>
                <c:pt idx="22">
                  <c:v>77.134303675998297</c:v>
                </c:pt>
                <c:pt idx="23">
                  <c:v>57.076809747309639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'02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'!$E$9:$E$32</c:f>
              <c:numCache>
                <c:formatCode>0.00</c:formatCode>
                <c:ptCount val="24"/>
                <c:pt idx="0">
                  <c:v>-11.37702082158615</c:v>
                </c:pt>
                <c:pt idx="1">
                  <c:v>-11.763639717086786</c:v>
                </c:pt>
                <c:pt idx="2">
                  <c:v>-11.848528690494916</c:v>
                </c:pt>
                <c:pt idx="3">
                  <c:v>-11.869125148044585</c:v>
                </c:pt>
                <c:pt idx="4">
                  <c:v>-12.582144604053482</c:v>
                </c:pt>
                <c:pt idx="5">
                  <c:v>-12.61490117223282</c:v>
                </c:pt>
                <c:pt idx="6">
                  <c:v>-12.343328687020872</c:v>
                </c:pt>
                <c:pt idx="7">
                  <c:v>8.6271101297746924</c:v>
                </c:pt>
                <c:pt idx="8">
                  <c:v>9.3948164935072924</c:v>
                </c:pt>
                <c:pt idx="9">
                  <c:v>9.3472195501785933</c:v>
                </c:pt>
                <c:pt idx="10">
                  <c:v>-10.55462354226017</c:v>
                </c:pt>
                <c:pt idx="11">
                  <c:v>-8.9941539232919396</c:v>
                </c:pt>
                <c:pt idx="12">
                  <c:v>-6.9230724379950104</c:v>
                </c:pt>
                <c:pt idx="13">
                  <c:v>-6.8908734571959869</c:v>
                </c:pt>
                <c:pt idx="14">
                  <c:v>-16.005921639784944</c:v>
                </c:pt>
                <c:pt idx="15">
                  <c:v>-10.992915517248051</c:v>
                </c:pt>
                <c:pt idx="16">
                  <c:v>-11.340628570519428</c:v>
                </c:pt>
                <c:pt idx="17">
                  <c:v>-11.259625026329626</c:v>
                </c:pt>
                <c:pt idx="18">
                  <c:v>-10.551552536683527</c:v>
                </c:pt>
                <c:pt idx="19">
                  <c:v>-10.532233729575307</c:v>
                </c:pt>
                <c:pt idx="20">
                  <c:v>-10.858613534805691</c:v>
                </c:pt>
                <c:pt idx="21">
                  <c:v>-10.922169301679013</c:v>
                </c:pt>
                <c:pt idx="22">
                  <c:v>-11.175831775118489</c:v>
                </c:pt>
                <c:pt idx="23">
                  <c:v>-11.48464897037794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'02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'!$Q$9:$Q$32</c:f>
              <c:numCache>
                <c:formatCode>0.00</c:formatCode>
                <c:ptCount val="24"/>
                <c:pt idx="0">
                  <c:v>20.149999999999999</c:v>
                </c:pt>
                <c:pt idx="1">
                  <c:v>20.260000000000002</c:v>
                </c:pt>
                <c:pt idx="2">
                  <c:v>19.97</c:v>
                </c:pt>
                <c:pt idx="3">
                  <c:v>19.95</c:v>
                </c:pt>
                <c:pt idx="4">
                  <c:v>20.03</c:v>
                </c:pt>
                <c:pt idx="5">
                  <c:v>20.03</c:v>
                </c:pt>
                <c:pt idx="6">
                  <c:v>20.03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19.95</c:v>
                </c:pt>
                <c:pt idx="11">
                  <c:v>20.07</c:v>
                </c:pt>
                <c:pt idx="12">
                  <c:v>20.07</c:v>
                </c:pt>
                <c:pt idx="13">
                  <c:v>20.07</c:v>
                </c:pt>
                <c:pt idx="14">
                  <c:v>20.04</c:v>
                </c:pt>
                <c:pt idx="15">
                  <c:v>19.97</c:v>
                </c:pt>
                <c:pt idx="16">
                  <c:v>20.22</c:v>
                </c:pt>
                <c:pt idx="17">
                  <c:v>20.09</c:v>
                </c:pt>
                <c:pt idx="18">
                  <c:v>20.09</c:v>
                </c:pt>
                <c:pt idx="19">
                  <c:v>20.09</c:v>
                </c:pt>
                <c:pt idx="20">
                  <c:v>20.100000000000001</c:v>
                </c:pt>
                <c:pt idx="21">
                  <c:v>20.100000000000001</c:v>
                </c:pt>
                <c:pt idx="22">
                  <c:v>20.100000000000001</c:v>
                </c:pt>
                <c:pt idx="23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'02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'!$AE$9:$AE$32</c:f>
              <c:numCache>
                <c:formatCode>0.00</c:formatCode>
                <c:ptCount val="24"/>
                <c:pt idx="0">
                  <c:v>87.12</c:v>
                </c:pt>
                <c:pt idx="1">
                  <c:v>89.48</c:v>
                </c:pt>
                <c:pt idx="2">
                  <c:v>86.25</c:v>
                </c:pt>
                <c:pt idx="3">
                  <c:v>83.79</c:v>
                </c:pt>
                <c:pt idx="4">
                  <c:v>87.53</c:v>
                </c:pt>
                <c:pt idx="5">
                  <c:v>88.67</c:v>
                </c:pt>
                <c:pt idx="6">
                  <c:v>88.04</c:v>
                </c:pt>
                <c:pt idx="7">
                  <c:v>81.150000000000006</c:v>
                </c:pt>
                <c:pt idx="8">
                  <c:v>89.25</c:v>
                </c:pt>
                <c:pt idx="9">
                  <c:v>95.43</c:v>
                </c:pt>
                <c:pt idx="10">
                  <c:v>105.75</c:v>
                </c:pt>
                <c:pt idx="11">
                  <c:v>108.76</c:v>
                </c:pt>
                <c:pt idx="12">
                  <c:v>118.85</c:v>
                </c:pt>
                <c:pt idx="13">
                  <c:v>106.12</c:v>
                </c:pt>
                <c:pt idx="14">
                  <c:v>106.53</c:v>
                </c:pt>
                <c:pt idx="15">
                  <c:v>106.04</c:v>
                </c:pt>
                <c:pt idx="16">
                  <c:v>106.38</c:v>
                </c:pt>
                <c:pt idx="17">
                  <c:v>105.87</c:v>
                </c:pt>
                <c:pt idx="18">
                  <c:v>90.33</c:v>
                </c:pt>
                <c:pt idx="19">
                  <c:v>88.35</c:v>
                </c:pt>
                <c:pt idx="20">
                  <c:v>71.150000000000006</c:v>
                </c:pt>
                <c:pt idx="21">
                  <c:v>70.94</c:v>
                </c:pt>
                <c:pt idx="22">
                  <c:v>80.08</c:v>
                </c:pt>
                <c:pt idx="23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'02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'!$AK$9:$AK$32</c:f>
              <c:numCache>
                <c:formatCode>0.00</c:formatCode>
                <c:ptCount val="24"/>
                <c:pt idx="0">
                  <c:v>137.07546206160555</c:v>
                </c:pt>
                <c:pt idx="1">
                  <c:v>135.8651327345066</c:v>
                </c:pt>
                <c:pt idx="2">
                  <c:v>126.07285882376411</c:v>
                </c:pt>
                <c:pt idx="3">
                  <c:v>127.02284446867596</c:v>
                </c:pt>
                <c:pt idx="4">
                  <c:v>100.75755558264218</c:v>
                </c:pt>
                <c:pt idx="5">
                  <c:v>113.06993726664918</c:v>
                </c:pt>
                <c:pt idx="6">
                  <c:v>119.29740133670872</c:v>
                </c:pt>
                <c:pt idx="7">
                  <c:v>143.54552048258253</c:v>
                </c:pt>
                <c:pt idx="8">
                  <c:v>148.55309850154052</c:v>
                </c:pt>
                <c:pt idx="9">
                  <c:v>151.84260728419892</c:v>
                </c:pt>
                <c:pt idx="10">
                  <c:v>147.97070215559549</c:v>
                </c:pt>
                <c:pt idx="11">
                  <c:v>179.63403216696662</c:v>
                </c:pt>
                <c:pt idx="12">
                  <c:v>217.18923969996601</c:v>
                </c:pt>
                <c:pt idx="13">
                  <c:v>210.872062972207</c:v>
                </c:pt>
                <c:pt idx="14">
                  <c:v>178.27363375427299</c:v>
                </c:pt>
                <c:pt idx="15">
                  <c:v>140.35122278015868</c:v>
                </c:pt>
                <c:pt idx="16">
                  <c:v>138.97065522870892</c:v>
                </c:pt>
                <c:pt idx="17">
                  <c:v>141.69685212999156</c:v>
                </c:pt>
                <c:pt idx="18">
                  <c:v>150.77919051363168</c:v>
                </c:pt>
                <c:pt idx="19">
                  <c:v>154.02177228551378</c:v>
                </c:pt>
                <c:pt idx="20">
                  <c:v>151.18977407982391</c:v>
                </c:pt>
                <c:pt idx="21">
                  <c:v>154.7602426475413</c:v>
                </c:pt>
                <c:pt idx="22">
                  <c:v>144.2615280991202</c:v>
                </c:pt>
                <c:pt idx="23">
                  <c:v>153.01783922306828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'02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'!$AM$9:$AM$32</c:f>
              <c:numCache>
                <c:formatCode>0.00</c:formatCode>
                <c:ptCount val="24"/>
                <c:pt idx="0">
                  <c:v>152.38155875998061</c:v>
                </c:pt>
                <c:pt idx="1">
                  <c:v>143.98850698258025</c:v>
                </c:pt>
                <c:pt idx="2">
                  <c:v>140.7656698667308</c:v>
                </c:pt>
                <c:pt idx="3">
                  <c:v>138.40628067936862</c:v>
                </c:pt>
                <c:pt idx="4">
                  <c:v>142.69458902141133</c:v>
                </c:pt>
                <c:pt idx="5">
                  <c:v>129.24496390558369</c:v>
                </c:pt>
                <c:pt idx="6">
                  <c:v>132.44592735031219</c:v>
                </c:pt>
                <c:pt idx="7">
                  <c:v>140.8473693876428</c:v>
                </c:pt>
                <c:pt idx="8">
                  <c:v>162.4920850049522</c:v>
                </c:pt>
                <c:pt idx="9">
                  <c:v>157.55017316562254</c:v>
                </c:pt>
                <c:pt idx="10">
                  <c:v>163.0939213866647</c:v>
                </c:pt>
                <c:pt idx="11">
                  <c:v>189.77012175632532</c:v>
                </c:pt>
                <c:pt idx="12">
                  <c:v>224.11383273802898</c:v>
                </c:pt>
                <c:pt idx="13">
                  <c:v>231.54881048498902</c:v>
                </c:pt>
                <c:pt idx="14">
                  <c:v>216.37339099347003</c:v>
                </c:pt>
                <c:pt idx="15">
                  <c:v>156.19169273708943</c:v>
                </c:pt>
                <c:pt idx="16">
                  <c:v>154.17997334181049</c:v>
                </c:pt>
                <c:pt idx="17">
                  <c:v>149.75277289633812</c:v>
                </c:pt>
                <c:pt idx="18">
                  <c:v>165.25236202305189</c:v>
                </c:pt>
                <c:pt idx="19">
                  <c:v>162.68046144406154</c:v>
                </c:pt>
                <c:pt idx="20">
                  <c:v>154.52883945498183</c:v>
                </c:pt>
                <c:pt idx="21">
                  <c:v>148.75192665413769</c:v>
                </c:pt>
                <c:pt idx="22">
                  <c:v>150.4443036759983</c:v>
                </c:pt>
                <c:pt idx="23">
                  <c:v>130.96680974730964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'02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'!$F$9:$F$32</c:f>
              <c:numCache>
                <c:formatCode>General</c:formatCode>
                <c:ptCount val="24"/>
                <c:pt idx="0">
                  <c:v>182.34</c:v>
                </c:pt>
                <c:pt idx="1">
                  <c:v>170.86</c:v>
                </c:pt>
                <c:pt idx="2">
                  <c:v>179.86</c:v>
                </c:pt>
                <c:pt idx="3">
                  <c:v>174.03</c:v>
                </c:pt>
                <c:pt idx="4">
                  <c:v>171.01</c:v>
                </c:pt>
                <c:pt idx="5">
                  <c:v>150.56</c:v>
                </c:pt>
                <c:pt idx="6">
                  <c:v>142.35</c:v>
                </c:pt>
                <c:pt idx="7">
                  <c:v>129.27000000000001</c:v>
                </c:pt>
                <c:pt idx="8">
                  <c:v>126.92</c:v>
                </c:pt>
                <c:pt idx="9">
                  <c:v>129.68</c:v>
                </c:pt>
                <c:pt idx="10">
                  <c:v>121.48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159.77000000000001</c:v>
                </c:pt>
                <c:pt idx="16">
                  <c:v>173.4</c:v>
                </c:pt>
                <c:pt idx="17">
                  <c:v>174.36</c:v>
                </c:pt>
                <c:pt idx="18">
                  <c:v>200.41</c:v>
                </c:pt>
                <c:pt idx="19">
                  <c:v>192.81</c:v>
                </c:pt>
                <c:pt idx="20">
                  <c:v>194.43</c:v>
                </c:pt>
                <c:pt idx="21">
                  <c:v>194.58</c:v>
                </c:pt>
                <c:pt idx="22">
                  <c:v>195.47</c:v>
                </c:pt>
                <c:pt idx="23">
                  <c:v>194.09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'02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'!$G$9:$G$32</c:f>
              <c:numCache>
                <c:formatCode>0.00</c:formatCode>
                <c:ptCount val="24"/>
                <c:pt idx="0">
                  <c:v>73.048141594537398</c:v>
                </c:pt>
                <c:pt idx="1">
                  <c:v>65.556448505842994</c:v>
                </c:pt>
                <c:pt idx="2">
                  <c:v>72.393725217838053</c:v>
                </c:pt>
                <c:pt idx="3">
                  <c:v>69.700392249287077</c:v>
                </c:pt>
                <c:pt idx="4">
                  <c:v>70.920207265228967</c:v>
                </c:pt>
                <c:pt idx="5">
                  <c:v>68.684772007067053</c:v>
                </c:pt>
                <c:pt idx="6">
                  <c:v>65.695199931440598</c:v>
                </c:pt>
                <c:pt idx="7">
                  <c:v>63.920160380957192</c:v>
                </c:pt>
                <c:pt idx="8">
                  <c:v>61.317455448072046</c:v>
                </c:pt>
                <c:pt idx="9">
                  <c:v>62.397413591243684</c:v>
                </c:pt>
                <c:pt idx="10">
                  <c:v>53.738745007984662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66.341672115209761</c:v>
                </c:pt>
                <c:pt idx="16">
                  <c:v>78.296306839937316</c:v>
                </c:pt>
                <c:pt idx="17">
                  <c:v>73.247520564449815</c:v>
                </c:pt>
                <c:pt idx="18">
                  <c:v>88.175080913944186</c:v>
                </c:pt>
                <c:pt idx="19">
                  <c:v>83.212294476116128</c:v>
                </c:pt>
                <c:pt idx="20">
                  <c:v>82.434103787373886</c:v>
                </c:pt>
                <c:pt idx="21">
                  <c:v>83.847304888328893</c:v>
                </c:pt>
                <c:pt idx="22">
                  <c:v>85.001171743552561</c:v>
                </c:pt>
                <c:pt idx="23">
                  <c:v>81.886045367292084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'02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'!$H$9:$H$32</c:f>
              <c:numCache>
                <c:formatCode>0.00</c:formatCode>
                <c:ptCount val="24"/>
                <c:pt idx="0">
                  <c:v>102.23279192760958</c:v>
                </c:pt>
                <c:pt idx="1">
                  <c:v>98.68071852800351</c:v>
                </c:pt>
                <c:pt idx="2">
                  <c:v>100.50144697284517</c:v>
                </c:pt>
                <c:pt idx="3">
                  <c:v>97.58631666180699</c:v>
                </c:pt>
                <c:pt idx="4">
                  <c:v>93.461259859016195</c:v>
                </c:pt>
                <c:pt idx="5">
                  <c:v>75.986541886144479</c:v>
                </c:pt>
                <c:pt idx="6">
                  <c:v>70.689355490609543</c:v>
                </c:pt>
                <c:pt idx="7">
                  <c:v>59.072800854835208</c:v>
                </c:pt>
                <c:pt idx="8">
                  <c:v>58.934872292649885</c:v>
                </c:pt>
                <c:pt idx="9">
                  <c:v>60.479636224475264</c:v>
                </c:pt>
                <c:pt idx="10">
                  <c:v>61.173141149883449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87.05819074486557</c:v>
                </c:pt>
                <c:pt idx="16">
                  <c:v>88.278703305892847</c:v>
                </c:pt>
                <c:pt idx="17">
                  <c:v>94.356648538141613</c:v>
                </c:pt>
                <c:pt idx="18">
                  <c:v>104.48920131418005</c:v>
                </c:pt>
                <c:pt idx="19">
                  <c:v>102.14078428936391</c:v>
                </c:pt>
                <c:pt idx="20">
                  <c:v>104.47741573891304</c:v>
                </c:pt>
                <c:pt idx="21">
                  <c:v>103.20851470776184</c:v>
                </c:pt>
                <c:pt idx="22">
                  <c:v>102.9108282645024</c:v>
                </c:pt>
                <c:pt idx="23">
                  <c:v>104.69839400037309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'02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'!$I$9:$I$32</c:f>
              <c:numCache>
                <c:formatCode>0.00</c:formatCode>
                <c:ptCount val="24"/>
                <c:pt idx="0">
                  <c:v>7.0590664778530128</c:v>
                </c:pt>
                <c:pt idx="1">
                  <c:v>6.6228329661535144</c:v>
                </c:pt>
                <c:pt idx="2">
                  <c:v>6.9648278093167777</c:v>
                </c:pt>
                <c:pt idx="3">
                  <c:v>6.7432910889059245</c:v>
                </c:pt>
                <c:pt idx="4">
                  <c:v>6.6285328757548472</c:v>
                </c:pt>
                <c:pt idx="5">
                  <c:v>5.8886861067884739</c:v>
                </c:pt>
                <c:pt idx="6">
                  <c:v>5.9654445779498291</c:v>
                </c:pt>
                <c:pt idx="7">
                  <c:v>6.2770387642076217</c:v>
                </c:pt>
                <c:pt idx="8">
                  <c:v>6.6676722592780822</c:v>
                </c:pt>
                <c:pt idx="9">
                  <c:v>6.8029501842810634</c:v>
                </c:pt>
                <c:pt idx="10">
                  <c:v>6.5681138421318837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6.370137139924684</c:v>
                </c:pt>
                <c:pt idx="16">
                  <c:v>6.8249898541698473</c:v>
                </c:pt>
                <c:pt idx="17">
                  <c:v>6.7558308974086048</c:v>
                </c:pt>
                <c:pt idx="18">
                  <c:v>7.7457177718757508</c:v>
                </c:pt>
                <c:pt idx="19">
                  <c:v>7.4569212345199718</c:v>
                </c:pt>
                <c:pt idx="20">
                  <c:v>7.5184804737130877</c:v>
                </c:pt>
                <c:pt idx="21">
                  <c:v>7.5241804039093028</c:v>
                </c:pt>
                <c:pt idx="22">
                  <c:v>7.5579999919450289</c:v>
                </c:pt>
                <c:pt idx="23">
                  <c:v>7.5055606323348387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'02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3.7</c:v>
                </c:pt>
                <c:pt idx="7">
                  <c:v>8.9</c:v>
                </c:pt>
                <c:pt idx="8">
                  <c:v>13.4</c:v>
                </c:pt>
                <c:pt idx="9">
                  <c:v>12.6</c:v>
                </c:pt>
                <c:pt idx="10">
                  <c:v>17.7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</c:v>
                </c:pt>
                <c:pt idx="16">
                  <c:v>1.2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'02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'02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'02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'02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JUN 23 '!$AJ$9:$AJ$32</c:f>
              <c:numCache>
                <c:formatCode>0.00</c:formatCode>
                <c:ptCount val="24"/>
                <c:pt idx="0">
                  <c:v>73.048141594537398</c:v>
                </c:pt>
                <c:pt idx="1">
                  <c:v>65.556448505842994</c:v>
                </c:pt>
                <c:pt idx="2">
                  <c:v>72.393725217838053</c:v>
                </c:pt>
                <c:pt idx="3">
                  <c:v>69.700392249287077</c:v>
                </c:pt>
                <c:pt idx="4">
                  <c:v>70.920207265228967</c:v>
                </c:pt>
                <c:pt idx="5">
                  <c:v>69.384772007067056</c:v>
                </c:pt>
                <c:pt idx="6">
                  <c:v>69.395199931440601</c:v>
                </c:pt>
                <c:pt idx="7">
                  <c:v>72.820160380957191</c:v>
                </c:pt>
                <c:pt idx="8">
                  <c:v>74.717455448072045</c:v>
                </c:pt>
                <c:pt idx="9">
                  <c:v>74.997413591243685</c:v>
                </c:pt>
                <c:pt idx="10">
                  <c:v>71.438745007984664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68.841672115209761</c:v>
                </c:pt>
                <c:pt idx="16">
                  <c:v>79.496306839937319</c:v>
                </c:pt>
                <c:pt idx="17">
                  <c:v>73.247520564449815</c:v>
                </c:pt>
                <c:pt idx="18">
                  <c:v>88.175080913944186</c:v>
                </c:pt>
                <c:pt idx="19">
                  <c:v>83.212294476116128</c:v>
                </c:pt>
                <c:pt idx="20">
                  <c:v>82.434103787373886</c:v>
                </c:pt>
                <c:pt idx="21">
                  <c:v>83.847304888328893</c:v>
                </c:pt>
                <c:pt idx="22">
                  <c:v>85.001171743552561</c:v>
                </c:pt>
                <c:pt idx="23">
                  <c:v>81.886045367292084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'02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'02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JUN 23 '!$AL$9:$AL$32</c:f>
              <c:numCache>
                <c:formatCode>0.00</c:formatCode>
                <c:ptCount val="24"/>
                <c:pt idx="0">
                  <c:v>102.23279192760958</c:v>
                </c:pt>
                <c:pt idx="1">
                  <c:v>98.68071852800351</c:v>
                </c:pt>
                <c:pt idx="2">
                  <c:v>100.50144697284517</c:v>
                </c:pt>
                <c:pt idx="3">
                  <c:v>97.58631666180699</c:v>
                </c:pt>
                <c:pt idx="4">
                  <c:v>93.461259859016195</c:v>
                </c:pt>
                <c:pt idx="5">
                  <c:v>76.266541886144481</c:v>
                </c:pt>
                <c:pt idx="6">
                  <c:v>78.199355490609548</c:v>
                </c:pt>
                <c:pt idx="7">
                  <c:v>82.662800854835211</c:v>
                </c:pt>
                <c:pt idx="8">
                  <c:v>90.654872292649884</c:v>
                </c:pt>
                <c:pt idx="9">
                  <c:v>93.799636224475265</c:v>
                </c:pt>
                <c:pt idx="10">
                  <c:v>91.413141149883444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88.998190744865568</c:v>
                </c:pt>
                <c:pt idx="16">
                  <c:v>89.858703305892845</c:v>
                </c:pt>
                <c:pt idx="17">
                  <c:v>94.356648538141613</c:v>
                </c:pt>
                <c:pt idx="18">
                  <c:v>104.48920131418005</c:v>
                </c:pt>
                <c:pt idx="19">
                  <c:v>102.14078428936391</c:v>
                </c:pt>
                <c:pt idx="20">
                  <c:v>104.47741573891304</c:v>
                </c:pt>
                <c:pt idx="21">
                  <c:v>103.20851470776184</c:v>
                </c:pt>
                <c:pt idx="22">
                  <c:v>102.9108282645024</c:v>
                </c:pt>
                <c:pt idx="23">
                  <c:v>104.69839400037309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R25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45079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124.86</v>
      </c>
      <c r="C9" s="51">
        <f t="shared" ref="C9:C32" si="0">AK9-AE9</f>
        <v>49.955462061605544</v>
      </c>
      <c r="D9" s="52">
        <f t="shared" ref="D9:D32" si="1">AM9-Y9</f>
        <v>86.281558759980612</v>
      </c>
      <c r="E9" s="59">
        <f t="shared" ref="E9:E32" si="2">(AG9+AI9)-Q9</f>
        <v>-11.37702082158615</v>
      </c>
      <c r="F9" s="76">
        <v>182.34</v>
      </c>
      <c r="G9" s="52">
        <f t="shared" ref="G9:G32" si="3">AJ9-AD9</f>
        <v>73.048141594537398</v>
      </c>
      <c r="H9" s="52">
        <f t="shared" ref="H9:H32" si="4">AL9-X9</f>
        <v>102.23279192760958</v>
      </c>
      <c r="I9" s="53">
        <f t="shared" ref="I9:I32" si="5">(AH9+AF9)-P9</f>
        <v>7.0590664778530128</v>
      </c>
      <c r="J9" s="58">
        <v>0</v>
      </c>
      <c r="K9" s="84">
        <v>20.149999999999999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20.149999999999999</v>
      </c>
      <c r="R9" s="91">
        <v>0</v>
      </c>
      <c r="S9" s="84">
        <v>0</v>
      </c>
      <c r="T9" s="84">
        <v>0</v>
      </c>
      <c r="U9" s="84">
        <v>66.099999999999994</v>
      </c>
      <c r="V9" s="68">
        <v>0</v>
      </c>
      <c r="W9" s="90">
        <v>0</v>
      </c>
      <c r="X9" s="94">
        <f>R9+T9+V9</f>
        <v>0</v>
      </c>
      <c r="Y9" s="95">
        <f>S9+U9+W9</f>
        <v>66.099999999999994</v>
      </c>
      <c r="Z9" s="91">
        <v>0</v>
      </c>
      <c r="AA9" s="84">
        <v>0</v>
      </c>
      <c r="AB9" s="84">
        <v>0</v>
      </c>
      <c r="AC9" s="84">
        <v>87.12</v>
      </c>
      <c r="AD9" s="96">
        <f>Z9+AB9</f>
        <v>0</v>
      </c>
      <c r="AE9" s="52">
        <f>AA9+AC9</f>
        <v>87.12</v>
      </c>
      <c r="AF9" s="116">
        <v>0.13518709677419349</v>
      </c>
      <c r="AG9" s="117">
        <v>0.43407836021505375</v>
      </c>
      <c r="AH9" s="54">
        <f t="shared" ref="AH9:AH32" si="6">(F9+P9+X9+AD9)-(AJ9+AL9+AF9)</f>
        <v>6.9238793810788195</v>
      </c>
      <c r="AI9" s="63">
        <f t="shared" ref="AI9:AI32" si="7">(B9+Q9+Y9+AE9)-(AM9+AK9+AG9)</f>
        <v>8.3389008181987947</v>
      </c>
      <c r="AJ9" s="64">
        <v>73.048141594537398</v>
      </c>
      <c r="AK9" s="61">
        <v>137.07546206160555</v>
      </c>
      <c r="AL9" s="66">
        <v>102.23279192760958</v>
      </c>
      <c r="AM9" s="61">
        <v>152.38155875998061</v>
      </c>
      <c r="AS9" s="121"/>
      <c r="BA9" s="42"/>
      <c r="BB9" s="42"/>
    </row>
    <row r="10" spans="1:54" ht="15.75" x14ac:dyDescent="0.25">
      <c r="A10" s="25">
        <v>2</v>
      </c>
      <c r="B10" s="69">
        <v>107.57</v>
      </c>
      <c r="C10" s="51">
        <f t="shared" si="0"/>
        <v>46.385132734506598</v>
      </c>
      <c r="D10" s="52">
        <f t="shared" si="1"/>
        <v>72.948506982580241</v>
      </c>
      <c r="E10" s="59">
        <f t="shared" si="2"/>
        <v>-11.763639717086786</v>
      </c>
      <c r="F10" s="68">
        <v>170.86</v>
      </c>
      <c r="G10" s="52">
        <f t="shared" si="3"/>
        <v>65.556448505842994</v>
      </c>
      <c r="H10" s="52">
        <f t="shared" si="4"/>
        <v>98.68071852800351</v>
      </c>
      <c r="I10" s="53">
        <f t="shared" si="5"/>
        <v>6.6228329661535144</v>
      </c>
      <c r="J10" s="58">
        <v>0</v>
      </c>
      <c r="K10" s="81">
        <v>20.260000000000002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20.260000000000002</v>
      </c>
      <c r="R10" s="91">
        <v>0</v>
      </c>
      <c r="S10" s="84">
        <v>0</v>
      </c>
      <c r="T10" s="84">
        <v>0</v>
      </c>
      <c r="U10" s="84">
        <v>71.040000000000006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71.040000000000006</v>
      </c>
      <c r="Z10" s="91">
        <v>0</v>
      </c>
      <c r="AA10" s="84">
        <v>0</v>
      </c>
      <c r="AB10" s="84">
        <v>0</v>
      </c>
      <c r="AC10" s="84">
        <v>89.48</v>
      </c>
      <c r="AD10" s="96">
        <f t="shared" ref="AD10:AD32" si="12">Z10+AB10</f>
        <v>0</v>
      </c>
      <c r="AE10" s="52">
        <f t="shared" ref="AE10:AE32" si="13">AA10+AC10</f>
        <v>89.48</v>
      </c>
      <c r="AF10" s="118">
        <v>0.13518709677419349</v>
      </c>
      <c r="AG10" s="117">
        <v>0.43407836021505375</v>
      </c>
      <c r="AH10" s="54">
        <f t="shared" si="6"/>
        <v>6.4876458693793211</v>
      </c>
      <c r="AI10" s="63">
        <f t="shared" si="7"/>
        <v>8.0622819226981619</v>
      </c>
      <c r="AJ10" s="64">
        <v>65.556448505842994</v>
      </c>
      <c r="AK10" s="61">
        <v>135.8651327345066</v>
      </c>
      <c r="AL10" s="66">
        <v>98.68071852800351</v>
      </c>
      <c r="AM10" s="61">
        <v>143.98850698258025</v>
      </c>
      <c r="AS10" s="121"/>
      <c r="BA10" s="42"/>
      <c r="BB10" s="42"/>
    </row>
    <row r="11" spans="1:54" ht="15" customHeight="1" x14ac:dyDescent="0.25">
      <c r="A11" s="25">
        <v>3</v>
      </c>
      <c r="B11" s="69">
        <v>96.929999999999993</v>
      </c>
      <c r="C11" s="51">
        <f t="shared" si="0"/>
        <v>39.822858823764108</v>
      </c>
      <c r="D11" s="52">
        <f t="shared" si="1"/>
        <v>68.955669866730801</v>
      </c>
      <c r="E11" s="59">
        <f t="shared" si="2"/>
        <v>-11.848528690494916</v>
      </c>
      <c r="F11" s="68">
        <v>179.86</v>
      </c>
      <c r="G11" s="52">
        <f t="shared" si="3"/>
        <v>72.393725217838053</v>
      </c>
      <c r="H11" s="52">
        <f t="shared" si="4"/>
        <v>100.50144697284517</v>
      </c>
      <c r="I11" s="53">
        <f t="shared" si="5"/>
        <v>6.9648278093167777</v>
      </c>
      <c r="J11" s="58">
        <v>0</v>
      </c>
      <c r="K11" s="81">
        <v>19.97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19.97</v>
      </c>
      <c r="R11" s="91">
        <v>0</v>
      </c>
      <c r="S11" s="84">
        <v>0</v>
      </c>
      <c r="T11" s="84">
        <v>0</v>
      </c>
      <c r="U11" s="84">
        <v>71.81</v>
      </c>
      <c r="V11" s="84">
        <v>0</v>
      </c>
      <c r="W11" s="84">
        <v>0</v>
      </c>
      <c r="X11" s="94">
        <f t="shared" si="10"/>
        <v>0</v>
      </c>
      <c r="Y11" s="95">
        <f t="shared" si="11"/>
        <v>71.81</v>
      </c>
      <c r="Z11" s="91">
        <v>0</v>
      </c>
      <c r="AA11" s="84">
        <v>0</v>
      </c>
      <c r="AB11" s="84">
        <v>0</v>
      </c>
      <c r="AC11" s="84">
        <v>86.25</v>
      </c>
      <c r="AD11" s="96">
        <f t="shared" si="12"/>
        <v>0</v>
      </c>
      <c r="AE11" s="52">
        <f t="shared" si="13"/>
        <v>86.25</v>
      </c>
      <c r="AF11" s="118">
        <v>0.13518709677419349</v>
      </c>
      <c r="AG11" s="117">
        <v>0.43407836021505375</v>
      </c>
      <c r="AH11" s="54">
        <f t="shared" si="6"/>
        <v>6.8296407125425844</v>
      </c>
      <c r="AI11" s="63">
        <f t="shared" si="7"/>
        <v>7.6873929492900288</v>
      </c>
      <c r="AJ11" s="64">
        <v>72.393725217838053</v>
      </c>
      <c r="AK11" s="61">
        <v>126.07285882376411</v>
      </c>
      <c r="AL11" s="66">
        <v>100.50144697284517</v>
      </c>
      <c r="AM11" s="61">
        <v>140.7656698667308</v>
      </c>
      <c r="AS11" s="121"/>
      <c r="BA11" s="42"/>
      <c r="BB11" s="42"/>
    </row>
    <row r="12" spans="1:54" ht="15" customHeight="1" x14ac:dyDescent="0.25">
      <c r="A12" s="25">
        <v>4</v>
      </c>
      <c r="B12" s="69">
        <v>98.13</v>
      </c>
      <c r="C12" s="51">
        <f t="shared" si="0"/>
        <v>43.23284446867595</v>
      </c>
      <c r="D12" s="52">
        <f t="shared" si="1"/>
        <v>66.76628067936862</v>
      </c>
      <c r="E12" s="59">
        <f t="shared" si="2"/>
        <v>-11.869125148044585</v>
      </c>
      <c r="F12" s="68">
        <v>174.03</v>
      </c>
      <c r="G12" s="52">
        <f t="shared" si="3"/>
        <v>69.700392249287077</v>
      </c>
      <c r="H12" s="52">
        <f t="shared" si="4"/>
        <v>97.58631666180699</v>
      </c>
      <c r="I12" s="53">
        <f t="shared" si="5"/>
        <v>6.7432910889059245</v>
      </c>
      <c r="J12" s="58">
        <v>0</v>
      </c>
      <c r="K12" s="81">
        <v>19.95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19.95</v>
      </c>
      <c r="R12" s="91">
        <v>0</v>
      </c>
      <c r="S12" s="84">
        <v>0</v>
      </c>
      <c r="T12" s="84">
        <v>0</v>
      </c>
      <c r="U12" s="84">
        <v>71.64</v>
      </c>
      <c r="V12" s="84">
        <v>0</v>
      </c>
      <c r="W12" s="84">
        <v>0</v>
      </c>
      <c r="X12" s="94">
        <f t="shared" si="10"/>
        <v>0</v>
      </c>
      <c r="Y12" s="95">
        <f t="shared" si="11"/>
        <v>71.64</v>
      </c>
      <c r="Z12" s="91">
        <v>0</v>
      </c>
      <c r="AA12" s="84">
        <v>0</v>
      </c>
      <c r="AB12" s="84">
        <v>0</v>
      </c>
      <c r="AC12" s="84">
        <v>83.79</v>
      </c>
      <c r="AD12" s="96">
        <f t="shared" si="12"/>
        <v>0</v>
      </c>
      <c r="AE12" s="52">
        <f t="shared" si="13"/>
        <v>83.79</v>
      </c>
      <c r="AF12" s="118">
        <v>0.13518709677419349</v>
      </c>
      <c r="AG12" s="117">
        <v>0.43407836021505375</v>
      </c>
      <c r="AH12" s="54">
        <f t="shared" si="6"/>
        <v>6.6081039921317313</v>
      </c>
      <c r="AI12" s="63">
        <f t="shared" si="7"/>
        <v>7.6467964917403606</v>
      </c>
      <c r="AJ12" s="64">
        <v>69.700392249287077</v>
      </c>
      <c r="AK12" s="61">
        <v>127.02284446867596</v>
      </c>
      <c r="AL12" s="66">
        <v>97.58631666180699</v>
      </c>
      <c r="AM12" s="61">
        <v>138.40628067936862</v>
      </c>
      <c r="AS12" s="121"/>
      <c r="BA12" s="42"/>
      <c r="BB12" s="42"/>
    </row>
    <row r="13" spans="1:54" ht="15.75" x14ac:dyDescent="0.25">
      <c r="A13" s="25">
        <v>5</v>
      </c>
      <c r="B13" s="69">
        <v>69.989999999999995</v>
      </c>
      <c r="C13" s="51">
        <f t="shared" si="0"/>
        <v>13.227555582642182</v>
      </c>
      <c r="D13" s="52">
        <f t="shared" si="1"/>
        <v>69.344589021411338</v>
      </c>
      <c r="E13" s="59">
        <f t="shared" si="2"/>
        <v>-12.582144604053482</v>
      </c>
      <c r="F13" s="68">
        <v>171.01</v>
      </c>
      <c r="G13" s="52">
        <f t="shared" si="3"/>
        <v>70.920207265228967</v>
      </c>
      <c r="H13" s="52">
        <f t="shared" si="4"/>
        <v>93.461259859016195</v>
      </c>
      <c r="I13" s="53">
        <f t="shared" si="5"/>
        <v>6.6285328757548472</v>
      </c>
      <c r="J13" s="58">
        <v>0</v>
      </c>
      <c r="K13" s="81">
        <v>20.03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20.03</v>
      </c>
      <c r="R13" s="91">
        <v>0</v>
      </c>
      <c r="S13" s="84">
        <v>0</v>
      </c>
      <c r="T13" s="84">
        <v>0</v>
      </c>
      <c r="U13" s="84">
        <v>73.349999999999994</v>
      </c>
      <c r="V13" s="84">
        <v>0</v>
      </c>
      <c r="W13" s="84">
        <v>0</v>
      </c>
      <c r="X13" s="94">
        <f t="shared" si="10"/>
        <v>0</v>
      </c>
      <c r="Y13" s="95">
        <f t="shared" si="11"/>
        <v>73.349999999999994</v>
      </c>
      <c r="Z13" s="91">
        <v>0</v>
      </c>
      <c r="AA13" s="84">
        <v>0</v>
      </c>
      <c r="AB13" s="84">
        <v>0</v>
      </c>
      <c r="AC13" s="84">
        <v>87.53</v>
      </c>
      <c r="AD13" s="96">
        <f t="shared" si="12"/>
        <v>0</v>
      </c>
      <c r="AE13" s="52">
        <f t="shared" si="13"/>
        <v>87.53</v>
      </c>
      <c r="AF13" s="118">
        <v>0.13518709677419349</v>
      </c>
      <c r="AG13" s="117">
        <v>0.43407836021505375</v>
      </c>
      <c r="AH13" s="54">
        <f t="shared" si="6"/>
        <v>6.4933457789806539</v>
      </c>
      <c r="AI13" s="63">
        <f t="shared" si="7"/>
        <v>7.013777035731465</v>
      </c>
      <c r="AJ13" s="64">
        <v>70.920207265228967</v>
      </c>
      <c r="AK13" s="61">
        <v>100.75755558264218</v>
      </c>
      <c r="AL13" s="66">
        <v>93.461259859016195</v>
      </c>
      <c r="AM13" s="61">
        <v>142.69458902141133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67.58</v>
      </c>
      <c r="C14" s="51">
        <f t="shared" si="0"/>
        <v>24.399937266649175</v>
      </c>
      <c r="D14" s="52">
        <f t="shared" si="1"/>
        <v>55.794963905583685</v>
      </c>
      <c r="E14" s="59">
        <f t="shared" si="2"/>
        <v>-12.61490117223282</v>
      </c>
      <c r="F14" s="68">
        <v>150.56</v>
      </c>
      <c r="G14" s="52">
        <f t="shared" si="3"/>
        <v>68.684772007067053</v>
      </c>
      <c r="H14" s="52">
        <f t="shared" si="4"/>
        <v>75.986541886144479</v>
      </c>
      <c r="I14" s="53">
        <f t="shared" si="5"/>
        <v>5.8886861067884739</v>
      </c>
      <c r="J14" s="58">
        <v>0</v>
      </c>
      <c r="K14" s="81">
        <v>20.03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20.03</v>
      </c>
      <c r="R14" s="91">
        <v>0.28000000000000003</v>
      </c>
      <c r="S14" s="84">
        <v>0</v>
      </c>
      <c r="T14" s="84">
        <v>0</v>
      </c>
      <c r="U14" s="84">
        <v>73.45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73.45</v>
      </c>
      <c r="Z14" s="91">
        <v>0.7</v>
      </c>
      <c r="AA14" s="84">
        <v>0</v>
      </c>
      <c r="AB14" s="84">
        <v>0</v>
      </c>
      <c r="AC14" s="84">
        <v>88.67</v>
      </c>
      <c r="AD14" s="96">
        <f t="shared" si="12"/>
        <v>0.7</v>
      </c>
      <c r="AE14" s="52">
        <f t="shared" si="13"/>
        <v>88.67</v>
      </c>
      <c r="AF14" s="118">
        <v>0.13518709677419349</v>
      </c>
      <c r="AG14" s="117">
        <v>0.43407836021505375</v>
      </c>
      <c r="AH14" s="54">
        <f t="shared" si="6"/>
        <v>5.7534990100142807</v>
      </c>
      <c r="AI14" s="63">
        <f t="shared" si="7"/>
        <v>6.9810204675521277</v>
      </c>
      <c r="AJ14" s="64">
        <v>69.384772007067056</v>
      </c>
      <c r="AK14" s="61">
        <v>113.06993726664918</v>
      </c>
      <c r="AL14" s="66">
        <v>76.266541886144481</v>
      </c>
      <c r="AM14" s="61">
        <v>129.24496390558369</v>
      </c>
      <c r="AS14" s="121"/>
      <c r="BA14" s="42"/>
      <c r="BB14" s="42"/>
    </row>
    <row r="15" spans="1:54" ht="15.75" x14ac:dyDescent="0.25">
      <c r="A15" s="25">
        <v>7</v>
      </c>
      <c r="B15" s="69">
        <v>77.62</v>
      </c>
      <c r="C15" s="51">
        <f t="shared" si="0"/>
        <v>31.25740133670871</v>
      </c>
      <c r="D15" s="52">
        <f t="shared" si="1"/>
        <v>58.705927350312194</v>
      </c>
      <c r="E15" s="59">
        <f t="shared" si="2"/>
        <v>-12.343328687020872</v>
      </c>
      <c r="F15" s="68">
        <v>142.35</v>
      </c>
      <c r="G15" s="52">
        <f t="shared" si="3"/>
        <v>65.695199931440598</v>
      </c>
      <c r="H15" s="52">
        <f t="shared" si="4"/>
        <v>70.689355490609543</v>
      </c>
      <c r="I15" s="53">
        <f t="shared" si="5"/>
        <v>5.9654445779498291</v>
      </c>
      <c r="J15" s="58">
        <v>0</v>
      </c>
      <c r="K15" s="81">
        <v>20.03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20.03</v>
      </c>
      <c r="R15" s="91">
        <v>7.51</v>
      </c>
      <c r="S15" s="84">
        <v>0</v>
      </c>
      <c r="T15" s="84">
        <v>0</v>
      </c>
      <c r="U15" s="84">
        <v>73.739999999999995</v>
      </c>
      <c r="V15" s="84">
        <v>0</v>
      </c>
      <c r="W15" s="84">
        <v>0</v>
      </c>
      <c r="X15" s="94">
        <f t="shared" si="10"/>
        <v>7.51</v>
      </c>
      <c r="Y15" s="95">
        <f t="shared" si="11"/>
        <v>73.739999999999995</v>
      </c>
      <c r="Z15" s="91">
        <v>3.7</v>
      </c>
      <c r="AA15" s="84">
        <v>0</v>
      </c>
      <c r="AB15" s="84">
        <v>0</v>
      </c>
      <c r="AC15" s="84">
        <v>88.04</v>
      </c>
      <c r="AD15" s="96">
        <f t="shared" si="12"/>
        <v>3.7</v>
      </c>
      <c r="AE15" s="52">
        <f t="shared" si="13"/>
        <v>88.04</v>
      </c>
      <c r="AF15" s="118">
        <v>0.13518709677419349</v>
      </c>
      <c r="AG15" s="117">
        <v>0.43407836021505375</v>
      </c>
      <c r="AH15" s="54">
        <f t="shared" si="6"/>
        <v>5.8302574811756358</v>
      </c>
      <c r="AI15" s="63">
        <f t="shared" si="7"/>
        <v>7.2525929527640756</v>
      </c>
      <c r="AJ15" s="64">
        <v>69.395199931440601</v>
      </c>
      <c r="AK15" s="61">
        <v>119.29740133670872</v>
      </c>
      <c r="AL15" s="66">
        <v>78.199355490609548</v>
      </c>
      <c r="AM15" s="61">
        <v>132.44592735031219</v>
      </c>
      <c r="AS15" s="121"/>
      <c r="BA15" s="42"/>
      <c r="BB15" s="42"/>
    </row>
    <row r="16" spans="1:54" ht="15.75" x14ac:dyDescent="0.25">
      <c r="A16" s="25">
        <v>8</v>
      </c>
      <c r="B16" s="69">
        <v>140.54</v>
      </c>
      <c r="C16" s="51">
        <f t="shared" si="0"/>
        <v>62.395520482582526</v>
      </c>
      <c r="D16" s="52">
        <f t="shared" si="1"/>
        <v>69.517369387642802</v>
      </c>
      <c r="E16" s="59">
        <f t="shared" si="2"/>
        <v>8.6271101297746924</v>
      </c>
      <c r="F16" s="68">
        <v>129.27000000000001</v>
      </c>
      <c r="G16" s="52">
        <f t="shared" si="3"/>
        <v>63.920160380957192</v>
      </c>
      <c r="H16" s="52">
        <f t="shared" si="4"/>
        <v>59.072800854835208</v>
      </c>
      <c r="I16" s="53">
        <f t="shared" si="5"/>
        <v>6.2770387642076217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23.59</v>
      </c>
      <c r="S16" s="84">
        <v>0</v>
      </c>
      <c r="T16" s="84">
        <v>0</v>
      </c>
      <c r="U16" s="84">
        <v>71.33</v>
      </c>
      <c r="V16" s="84">
        <v>0</v>
      </c>
      <c r="W16" s="84">
        <v>0</v>
      </c>
      <c r="X16" s="94">
        <f t="shared" si="10"/>
        <v>23.59</v>
      </c>
      <c r="Y16" s="95">
        <f t="shared" si="11"/>
        <v>71.33</v>
      </c>
      <c r="Z16" s="91">
        <v>8.9</v>
      </c>
      <c r="AA16" s="84">
        <v>0</v>
      </c>
      <c r="AB16" s="84">
        <v>0</v>
      </c>
      <c r="AC16" s="84">
        <v>81.150000000000006</v>
      </c>
      <c r="AD16" s="96">
        <f t="shared" si="12"/>
        <v>8.9</v>
      </c>
      <c r="AE16" s="52">
        <f t="shared" si="13"/>
        <v>81.150000000000006</v>
      </c>
      <c r="AF16" s="118">
        <v>0.13518709677419349</v>
      </c>
      <c r="AG16" s="117">
        <v>0.43407836021505375</v>
      </c>
      <c r="AH16" s="54">
        <f t="shared" si="6"/>
        <v>6.1418516674334285</v>
      </c>
      <c r="AI16" s="63">
        <f t="shared" si="7"/>
        <v>8.1930317695596386</v>
      </c>
      <c r="AJ16" s="64">
        <v>72.820160380957191</v>
      </c>
      <c r="AK16" s="61">
        <v>143.54552048258253</v>
      </c>
      <c r="AL16" s="66">
        <v>82.662800854835211</v>
      </c>
      <c r="AM16" s="61">
        <v>140.8473693876428</v>
      </c>
      <c r="AS16" s="121"/>
      <c r="BA16" s="42"/>
      <c r="BB16" s="42"/>
    </row>
    <row r="17" spans="1:54" ht="15.75" x14ac:dyDescent="0.25">
      <c r="A17" s="25">
        <v>9</v>
      </c>
      <c r="B17" s="69">
        <v>159.66</v>
      </c>
      <c r="C17" s="51">
        <f t="shared" si="0"/>
        <v>59.303098501540518</v>
      </c>
      <c r="D17" s="52">
        <f t="shared" si="1"/>
        <v>90.962085004952201</v>
      </c>
      <c r="E17" s="59">
        <f t="shared" si="2"/>
        <v>9.3948164935072924</v>
      </c>
      <c r="F17" s="68">
        <v>126.92</v>
      </c>
      <c r="G17" s="52">
        <f t="shared" si="3"/>
        <v>61.317455448072046</v>
      </c>
      <c r="H17" s="52">
        <f t="shared" si="4"/>
        <v>58.934872292649885</v>
      </c>
      <c r="I17" s="53">
        <f t="shared" si="5"/>
        <v>6.6676722592780822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31.72</v>
      </c>
      <c r="S17" s="84">
        <v>0</v>
      </c>
      <c r="T17" s="84">
        <v>0</v>
      </c>
      <c r="U17" s="84">
        <v>71.53</v>
      </c>
      <c r="V17" s="84">
        <v>0</v>
      </c>
      <c r="W17" s="84">
        <v>0</v>
      </c>
      <c r="X17" s="94">
        <f t="shared" si="10"/>
        <v>31.72</v>
      </c>
      <c r="Y17" s="95">
        <f t="shared" si="11"/>
        <v>71.53</v>
      </c>
      <c r="Z17" s="91">
        <v>13.4</v>
      </c>
      <c r="AA17" s="84">
        <v>0</v>
      </c>
      <c r="AB17" s="84">
        <v>0</v>
      </c>
      <c r="AC17" s="84">
        <v>89.25</v>
      </c>
      <c r="AD17" s="96">
        <f t="shared" si="12"/>
        <v>13.4</v>
      </c>
      <c r="AE17" s="52">
        <f t="shared" si="13"/>
        <v>89.25</v>
      </c>
      <c r="AF17" s="118">
        <v>0.13518709677419349</v>
      </c>
      <c r="AG17" s="117">
        <v>0.43407836021505375</v>
      </c>
      <c r="AH17" s="54">
        <f t="shared" si="6"/>
        <v>6.5324851625038889</v>
      </c>
      <c r="AI17" s="63">
        <f t="shared" si="7"/>
        <v>8.9607381332922387</v>
      </c>
      <c r="AJ17" s="64">
        <v>74.717455448072045</v>
      </c>
      <c r="AK17" s="61">
        <v>148.55309850154052</v>
      </c>
      <c r="AL17" s="66">
        <v>90.654872292649884</v>
      </c>
      <c r="AM17" s="61">
        <v>162.4920850049522</v>
      </c>
      <c r="AS17" s="121"/>
      <c r="BA17" s="42"/>
      <c r="BB17" s="42"/>
    </row>
    <row r="18" spans="1:54" ht="15.75" x14ac:dyDescent="0.25">
      <c r="A18" s="25">
        <v>10</v>
      </c>
      <c r="B18" s="69">
        <v>146.56</v>
      </c>
      <c r="C18" s="51">
        <f t="shared" si="0"/>
        <v>56.412607284198913</v>
      </c>
      <c r="D18" s="52">
        <f t="shared" si="1"/>
        <v>80.800173165622539</v>
      </c>
      <c r="E18" s="59">
        <f t="shared" si="2"/>
        <v>9.3472195501785933</v>
      </c>
      <c r="F18" s="68">
        <v>129.68</v>
      </c>
      <c r="G18" s="52">
        <f t="shared" si="3"/>
        <v>62.397413591243684</v>
      </c>
      <c r="H18" s="52">
        <f t="shared" si="4"/>
        <v>60.479636224475264</v>
      </c>
      <c r="I18" s="53">
        <f t="shared" si="5"/>
        <v>6.8029501842810634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33.32</v>
      </c>
      <c r="S18" s="84">
        <v>0</v>
      </c>
      <c r="T18" s="84">
        <v>0</v>
      </c>
      <c r="U18" s="84">
        <v>76.75</v>
      </c>
      <c r="V18" s="84">
        <v>0</v>
      </c>
      <c r="W18" s="84">
        <v>0</v>
      </c>
      <c r="X18" s="94">
        <f t="shared" si="10"/>
        <v>33.32</v>
      </c>
      <c r="Y18" s="95">
        <f t="shared" si="11"/>
        <v>76.75</v>
      </c>
      <c r="Z18" s="91">
        <v>12.6</v>
      </c>
      <c r="AA18" s="84">
        <v>0</v>
      </c>
      <c r="AB18" s="84">
        <v>0</v>
      </c>
      <c r="AC18" s="84">
        <v>95.43</v>
      </c>
      <c r="AD18" s="96">
        <f t="shared" si="12"/>
        <v>12.6</v>
      </c>
      <c r="AE18" s="52">
        <f t="shared" si="13"/>
        <v>95.43</v>
      </c>
      <c r="AF18" s="118">
        <v>0.13518709677419349</v>
      </c>
      <c r="AG18" s="117">
        <v>0.43407836021505375</v>
      </c>
      <c r="AH18" s="54">
        <f t="shared" si="6"/>
        <v>6.6677630875068701</v>
      </c>
      <c r="AI18" s="63">
        <f t="shared" si="7"/>
        <v>8.9131411899635395</v>
      </c>
      <c r="AJ18" s="64">
        <v>74.997413591243685</v>
      </c>
      <c r="AK18" s="61">
        <v>151.84260728419892</v>
      </c>
      <c r="AL18" s="66">
        <v>93.799636224475265</v>
      </c>
      <c r="AM18" s="61">
        <v>157.55017316562254</v>
      </c>
      <c r="AS18" s="121"/>
      <c r="BA18" s="42"/>
      <c r="BB18" s="42"/>
    </row>
    <row r="19" spans="1:54" ht="15.75" x14ac:dyDescent="0.25">
      <c r="A19" s="25">
        <v>11</v>
      </c>
      <c r="B19" s="69">
        <v>123.74</v>
      </c>
      <c r="C19" s="51">
        <f t="shared" si="0"/>
        <v>42.22070215559549</v>
      </c>
      <c r="D19" s="52">
        <f t="shared" si="1"/>
        <v>92.073921386664708</v>
      </c>
      <c r="E19" s="59">
        <f t="shared" si="2"/>
        <v>-10.55462354226017</v>
      </c>
      <c r="F19" s="68">
        <v>121.48</v>
      </c>
      <c r="G19" s="52">
        <f t="shared" si="3"/>
        <v>53.738745007984662</v>
      </c>
      <c r="H19" s="52">
        <f t="shared" si="4"/>
        <v>61.173141149883449</v>
      </c>
      <c r="I19" s="53">
        <f t="shared" si="5"/>
        <v>6.5681138421318837</v>
      </c>
      <c r="J19" s="58">
        <v>0</v>
      </c>
      <c r="K19" s="81">
        <v>19.95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19.95</v>
      </c>
      <c r="R19" s="91">
        <v>30.24</v>
      </c>
      <c r="S19" s="84">
        <v>0</v>
      </c>
      <c r="T19" s="84">
        <v>0</v>
      </c>
      <c r="U19" s="84">
        <v>71.02</v>
      </c>
      <c r="V19" s="84">
        <v>0</v>
      </c>
      <c r="W19" s="84">
        <v>0</v>
      </c>
      <c r="X19" s="94">
        <f t="shared" si="10"/>
        <v>30.24</v>
      </c>
      <c r="Y19" s="95">
        <f t="shared" si="11"/>
        <v>71.02</v>
      </c>
      <c r="Z19" s="91">
        <v>17.7</v>
      </c>
      <c r="AA19" s="84">
        <v>0</v>
      </c>
      <c r="AB19" s="84">
        <v>0</v>
      </c>
      <c r="AC19" s="84">
        <v>105.75</v>
      </c>
      <c r="AD19" s="96">
        <f t="shared" si="12"/>
        <v>17.7</v>
      </c>
      <c r="AE19" s="52">
        <f t="shared" si="13"/>
        <v>105.75</v>
      </c>
      <c r="AF19" s="118">
        <v>0.13518709677419349</v>
      </c>
      <c r="AG19" s="117">
        <v>0.43407836021505375</v>
      </c>
      <c r="AH19" s="54">
        <f t="shared" si="6"/>
        <v>6.4329267453576904</v>
      </c>
      <c r="AI19" s="63">
        <f t="shared" si="7"/>
        <v>8.9612980975247751</v>
      </c>
      <c r="AJ19" s="64">
        <v>71.438745007984664</v>
      </c>
      <c r="AK19" s="61">
        <v>147.97070215559549</v>
      </c>
      <c r="AL19" s="66">
        <v>91.413141149883444</v>
      </c>
      <c r="AM19" s="61">
        <v>163.0939213866647</v>
      </c>
      <c r="AS19" s="121"/>
      <c r="BA19" s="42"/>
      <c r="BB19" s="42"/>
    </row>
    <row r="20" spans="1:54" ht="15.75" x14ac:dyDescent="0.25">
      <c r="A20" s="25">
        <v>12</v>
      </c>
      <c r="B20" s="69">
        <v>167.38</v>
      </c>
      <c r="C20" s="51">
        <f t="shared" si="0"/>
        <v>70.874032166966614</v>
      </c>
      <c r="D20" s="52">
        <f t="shared" si="1"/>
        <v>105.50012175632533</v>
      </c>
      <c r="E20" s="59">
        <f t="shared" si="2"/>
        <v>-8.9941539232919396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20.07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20.07</v>
      </c>
      <c r="R20" s="91">
        <v>0</v>
      </c>
      <c r="S20" s="84">
        <v>13.5</v>
      </c>
      <c r="T20" s="84">
        <v>0</v>
      </c>
      <c r="U20" s="84">
        <v>70.77</v>
      </c>
      <c r="V20" s="84">
        <v>0</v>
      </c>
      <c r="W20" s="84">
        <v>0</v>
      </c>
      <c r="X20" s="94">
        <f t="shared" si="10"/>
        <v>0</v>
      </c>
      <c r="Y20" s="95">
        <f t="shared" si="11"/>
        <v>84.27</v>
      </c>
      <c r="Z20" s="91">
        <v>0</v>
      </c>
      <c r="AA20" s="84">
        <v>0</v>
      </c>
      <c r="AB20" s="84">
        <v>0</v>
      </c>
      <c r="AC20" s="84">
        <v>108.76</v>
      </c>
      <c r="AD20" s="96">
        <f t="shared" si="12"/>
        <v>0</v>
      </c>
      <c r="AE20" s="52">
        <f t="shared" si="13"/>
        <v>108.76</v>
      </c>
      <c r="AF20" s="118">
        <v>0.13518709677419349</v>
      </c>
      <c r="AG20" s="117">
        <v>0.43407836021505375</v>
      </c>
      <c r="AH20" s="54">
        <f t="shared" si="6"/>
        <v>-0.13518709677419349</v>
      </c>
      <c r="AI20" s="63">
        <f t="shared" si="7"/>
        <v>10.641767716493007</v>
      </c>
      <c r="AJ20" s="64">
        <v>0</v>
      </c>
      <c r="AK20" s="61">
        <v>179.63403216696662</v>
      </c>
      <c r="AL20" s="66">
        <v>0</v>
      </c>
      <c r="AM20" s="61">
        <v>189.77012175632532</v>
      </c>
      <c r="AS20" s="121"/>
      <c r="BA20" s="42"/>
      <c r="BB20" s="42"/>
    </row>
    <row r="21" spans="1:54" ht="15.75" x14ac:dyDescent="0.25">
      <c r="A21" s="25">
        <v>13</v>
      </c>
      <c r="B21" s="69">
        <v>213.95999999999998</v>
      </c>
      <c r="C21" s="51">
        <f t="shared" si="0"/>
        <v>98.339239699966015</v>
      </c>
      <c r="D21" s="52">
        <f t="shared" si="1"/>
        <v>122.54383273802897</v>
      </c>
      <c r="E21" s="59">
        <f t="shared" si="2"/>
        <v>-6.9230724379950104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20.07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20.07</v>
      </c>
      <c r="R21" s="91">
        <v>0</v>
      </c>
      <c r="S21" s="84">
        <v>30.810000000000002</v>
      </c>
      <c r="T21" s="84">
        <v>0</v>
      </c>
      <c r="U21" s="84">
        <v>70.760000000000005</v>
      </c>
      <c r="V21" s="84">
        <v>0</v>
      </c>
      <c r="W21" s="84">
        <v>0</v>
      </c>
      <c r="X21" s="94">
        <f t="shared" si="10"/>
        <v>0</v>
      </c>
      <c r="Y21" s="95">
        <f t="shared" si="11"/>
        <v>101.57000000000001</v>
      </c>
      <c r="Z21" s="91">
        <v>0</v>
      </c>
      <c r="AA21" s="84">
        <v>10.1</v>
      </c>
      <c r="AB21" s="84">
        <v>0</v>
      </c>
      <c r="AC21" s="84">
        <v>108.75</v>
      </c>
      <c r="AD21" s="96">
        <f t="shared" si="12"/>
        <v>0</v>
      </c>
      <c r="AE21" s="52">
        <f t="shared" si="13"/>
        <v>118.85</v>
      </c>
      <c r="AF21" s="118">
        <v>0.13518709677419349</v>
      </c>
      <c r="AG21" s="117">
        <v>0.43407836021505375</v>
      </c>
      <c r="AH21" s="54">
        <f t="shared" si="6"/>
        <v>-0.13518709677419349</v>
      </c>
      <c r="AI21" s="63">
        <f t="shared" si="7"/>
        <v>12.712849201789936</v>
      </c>
      <c r="AJ21" s="64">
        <v>0</v>
      </c>
      <c r="AK21" s="61">
        <v>217.18923969996601</v>
      </c>
      <c r="AL21" s="66">
        <v>0</v>
      </c>
      <c r="AM21" s="61">
        <v>224.11383273802898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225.98000000000002</v>
      </c>
      <c r="C22" s="51">
        <f t="shared" si="0"/>
        <v>104.752062972207</v>
      </c>
      <c r="D22" s="52">
        <f t="shared" si="1"/>
        <v>128.11881048498901</v>
      </c>
      <c r="E22" s="59">
        <f t="shared" si="2"/>
        <v>-6.8908734571959869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20.07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20.07</v>
      </c>
      <c r="R22" s="91">
        <v>0</v>
      </c>
      <c r="S22" s="84">
        <v>18.34</v>
      </c>
      <c r="T22" s="84">
        <v>0</v>
      </c>
      <c r="U22" s="84">
        <v>85.09</v>
      </c>
      <c r="V22" s="84">
        <v>0</v>
      </c>
      <c r="W22" s="84">
        <v>0</v>
      </c>
      <c r="X22" s="94">
        <f t="shared" si="10"/>
        <v>0</v>
      </c>
      <c r="Y22" s="95">
        <f t="shared" si="11"/>
        <v>103.43</v>
      </c>
      <c r="Z22" s="91">
        <v>0</v>
      </c>
      <c r="AA22" s="84">
        <v>1.9</v>
      </c>
      <c r="AB22" s="84">
        <v>0</v>
      </c>
      <c r="AC22" s="84">
        <v>104.22</v>
      </c>
      <c r="AD22" s="96">
        <f t="shared" si="12"/>
        <v>0</v>
      </c>
      <c r="AE22" s="52">
        <f t="shared" si="13"/>
        <v>106.12</v>
      </c>
      <c r="AF22" s="118">
        <v>0.13518709677419349</v>
      </c>
      <c r="AG22" s="117">
        <v>0.43407836021505375</v>
      </c>
      <c r="AH22" s="54">
        <f t="shared" si="6"/>
        <v>-0.13518709677419349</v>
      </c>
      <c r="AI22" s="63">
        <f t="shared" si="7"/>
        <v>12.74504818258896</v>
      </c>
      <c r="AJ22" s="64">
        <v>0</v>
      </c>
      <c r="AK22" s="61">
        <v>210.872062972207</v>
      </c>
      <c r="AL22" s="66">
        <v>0</v>
      </c>
      <c r="AM22" s="61">
        <v>231.54881048498902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182.24</v>
      </c>
      <c r="C23" s="51">
        <f t="shared" si="0"/>
        <v>71.743633754272992</v>
      </c>
      <c r="D23" s="52">
        <f t="shared" si="1"/>
        <v>118.73339099347004</v>
      </c>
      <c r="E23" s="59">
        <f t="shared" si="2"/>
        <v>-16.005921639784944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20.04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20.04</v>
      </c>
      <c r="R23" s="91">
        <v>0</v>
      </c>
      <c r="S23" s="84">
        <v>25.259999999999998</v>
      </c>
      <c r="T23" s="84">
        <v>0</v>
      </c>
      <c r="U23" s="84">
        <v>72.38</v>
      </c>
      <c r="V23" s="84">
        <v>0</v>
      </c>
      <c r="W23" s="84">
        <v>0</v>
      </c>
      <c r="X23" s="94">
        <f t="shared" si="10"/>
        <v>0</v>
      </c>
      <c r="Y23" s="95">
        <f t="shared" si="11"/>
        <v>97.639999999999986</v>
      </c>
      <c r="Z23" s="91">
        <v>0</v>
      </c>
      <c r="AA23" s="84">
        <v>0</v>
      </c>
      <c r="AB23" s="84">
        <v>0</v>
      </c>
      <c r="AC23" s="84">
        <v>106.53</v>
      </c>
      <c r="AD23" s="96">
        <f t="shared" si="12"/>
        <v>0</v>
      </c>
      <c r="AE23" s="52">
        <f t="shared" si="13"/>
        <v>106.53</v>
      </c>
      <c r="AF23" s="118">
        <v>0.13518709677419349</v>
      </c>
      <c r="AG23" s="117">
        <v>0.43407836021505375</v>
      </c>
      <c r="AH23" s="54">
        <f t="shared" si="6"/>
        <v>-0.13518709677419349</v>
      </c>
      <c r="AI23" s="63">
        <v>3.6</v>
      </c>
      <c r="AJ23" s="64">
        <v>0</v>
      </c>
      <c r="AK23" s="61">
        <v>178.27363375427299</v>
      </c>
      <c r="AL23" s="66">
        <v>0</v>
      </c>
      <c r="AM23" s="61">
        <v>216.37339099347003</v>
      </c>
      <c r="AS23" s="121"/>
      <c r="BA23" s="42"/>
      <c r="BB23" s="42"/>
    </row>
    <row r="24" spans="1:54" ht="15.75" x14ac:dyDescent="0.25">
      <c r="A24" s="25">
        <v>16</v>
      </c>
      <c r="B24" s="69">
        <v>107.45</v>
      </c>
      <c r="C24" s="51">
        <f t="shared" si="0"/>
        <v>34.311222780158673</v>
      </c>
      <c r="D24" s="52">
        <f t="shared" si="1"/>
        <v>84.131692737089423</v>
      </c>
      <c r="E24" s="59">
        <f t="shared" si="2"/>
        <v>-10.992915517248051</v>
      </c>
      <c r="F24" s="68">
        <v>159.77000000000001</v>
      </c>
      <c r="G24" s="52">
        <f t="shared" si="3"/>
        <v>66.341672115209761</v>
      </c>
      <c r="H24" s="52">
        <f t="shared" si="4"/>
        <v>87.05819074486557</v>
      </c>
      <c r="I24" s="53">
        <f t="shared" si="5"/>
        <v>6.370137139924684</v>
      </c>
      <c r="J24" s="58">
        <v>0</v>
      </c>
      <c r="K24" s="81">
        <v>19.97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19.97</v>
      </c>
      <c r="R24" s="91">
        <v>1.94</v>
      </c>
      <c r="S24" s="84">
        <v>0</v>
      </c>
      <c r="T24" s="84">
        <v>0</v>
      </c>
      <c r="U24" s="84">
        <v>72.06</v>
      </c>
      <c r="V24" s="84">
        <v>0</v>
      </c>
      <c r="W24" s="84">
        <v>0</v>
      </c>
      <c r="X24" s="94">
        <f t="shared" si="10"/>
        <v>1.94</v>
      </c>
      <c r="Y24" s="95">
        <f t="shared" si="11"/>
        <v>72.06</v>
      </c>
      <c r="Z24" s="91">
        <v>2.5</v>
      </c>
      <c r="AA24" s="84">
        <v>0</v>
      </c>
      <c r="AB24" s="84">
        <v>0</v>
      </c>
      <c r="AC24" s="84">
        <v>106.04</v>
      </c>
      <c r="AD24" s="96">
        <f t="shared" si="12"/>
        <v>2.5</v>
      </c>
      <c r="AE24" s="52">
        <f t="shared" si="13"/>
        <v>106.04</v>
      </c>
      <c r="AF24" s="118">
        <v>0.13518709677419349</v>
      </c>
      <c r="AG24" s="117">
        <v>0.43407836021505375</v>
      </c>
      <c r="AH24" s="54">
        <f t="shared" si="6"/>
        <v>6.2349500431504907</v>
      </c>
      <c r="AI24" s="63">
        <f t="shared" si="7"/>
        <v>8.5430061225368945</v>
      </c>
      <c r="AJ24" s="64">
        <v>68.841672115209761</v>
      </c>
      <c r="AK24" s="61">
        <v>140.35122278015868</v>
      </c>
      <c r="AL24" s="66">
        <v>88.998190744865568</v>
      </c>
      <c r="AM24" s="61">
        <v>156.19169273708943</v>
      </c>
      <c r="AS24" s="121"/>
      <c r="BA24" s="42"/>
      <c r="BB24" s="42"/>
    </row>
    <row r="25" spans="1:54" ht="15.75" x14ac:dyDescent="0.25">
      <c r="A25" s="25">
        <v>17</v>
      </c>
      <c r="B25" s="69">
        <v>103.06</v>
      </c>
      <c r="C25" s="51">
        <f t="shared" si="0"/>
        <v>32.590655228708926</v>
      </c>
      <c r="D25" s="52">
        <f t="shared" si="1"/>
        <v>81.80997334181049</v>
      </c>
      <c r="E25" s="59">
        <f t="shared" si="2"/>
        <v>-11.340628570519428</v>
      </c>
      <c r="F25" s="68">
        <v>173.4</v>
      </c>
      <c r="G25" s="52">
        <f t="shared" si="3"/>
        <v>78.296306839937316</v>
      </c>
      <c r="H25" s="52">
        <f t="shared" si="4"/>
        <v>88.278703305892847</v>
      </c>
      <c r="I25" s="53">
        <f t="shared" si="5"/>
        <v>6.8249898541698473</v>
      </c>
      <c r="J25" s="58">
        <v>0</v>
      </c>
      <c r="K25" s="81">
        <v>20.22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20.22</v>
      </c>
      <c r="R25" s="91">
        <v>1.58</v>
      </c>
      <c r="S25" s="84">
        <v>0</v>
      </c>
      <c r="T25" s="84">
        <v>0</v>
      </c>
      <c r="U25" s="84">
        <v>72.37</v>
      </c>
      <c r="V25" s="84">
        <v>0</v>
      </c>
      <c r="W25" s="84">
        <v>0</v>
      </c>
      <c r="X25" s="94">
        <f t="shared" si="10"/>
        <v>1.58</v>
      </c>
      <c r="Y25" s="95">
        <f t="shared" si="11"/>
        <v>72.37</v>
      </c>
      <c r="Z25" s="91">
        <v>1.2</v>
      </c>
      <c r="AA25" s="84">
        <v>0</v>
      </c>
      <c r="AB25" s="84">
        <v>0</v>
      </c>
      <c r="AC25" s="84">
        <v>106.38</v>
      </c>
      <c r="AD25" s="96">
        <f t="shared" si="12"/>
        <v>1.2</v>
      </c>
      <c r="AE25" s="52">
        <f t="shared" si="13"/>
        <v>106.38</v>
      </c>
      <c r="AF25" s="118">
        <v>0.13518709677419349</v>
      </c>
      <c r="AG25" s="117">
        <v>0.43407836021505375</v>
      </c>
      <c r="AH25" s="54">
        <f t="shared" si="6"/>
        <v>6.689802757395654</v>
      </c>
      <c r="AI25" s="63">
        <f t="shared" si="7"/>
        <v>8.4452930692655173</v>
      </c>
      <c r="AJ25" s="64">
        <v>79.496306839937319</v>
      </c>
      <c r="AK25" s="61">
        <v>138.97065522870892</v>
      </c>
      <c r="AL25" s="66">
        <v>89.858703305892845</v>
      </c>
      <c r="AM25" s="61">
        <v>154.17997334181049</v>
      </c>
      <c r="AS25" s="121"/>
      <c r="BA25" s="42"/>
      <c r="BB25" s="42"/>
    </row>
    <row r="26" spans="1:54" ht="15.75" x14ac:dyDescent="0.25">
      <c r="A26" s="25">
        <v>18</v>
      </c>
      <c r="B26" s="69">
        <v>101.92</v>
      </c>
      <c r="C26" s="51">
        <f t="shared" si="0"/>
        <v>35.826852129991551</v>
      </c>
      <c r="D26" s="52">
        <f t="shared" si="1"/>
        <v>77.352772896338109</v>
      </c>
      <c r="E26" s="59">
        <f t="shared" si="2"/>
        <v>-11.259625026329626</v>
      </c>
      <c r="F26" s="68">
        <v>174.36</v>
      </c>
      <c r="G26" s="52">
        <f t="shared" si="3"/>
        <v>73.247520564449815</v>
      </c>
      <c r="H26" s="52">
        <f t="shared" si="4"/>
        <v>94.356648538141613</v>
      </c>
      <c r="I26" s="53">
        <f t="shared" si="5"/>
        <v>6.7558308974086048</v>
      </c>
      <c r="J26" s="58">
        <v>0</v>
      </c>
      <c r="K26" s="81">
        <v>20.09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20.09</v>
      </c>
      <c r="R26" s="91">
        <v>0</v>
      </c>
      <c r="S26" s="84">
        <v>0</v>
      </c>
      <c r="T26" s="84">
        <v>0</v>
      </c>
      <c r="U26" s="84">
        <v>72.400000000000006</v>
      </c>
      <c r="V26" s="84">
        <v>0</v>
      </c>
      <c r="W26" s="84">
        <v>0</v>
      </c>
      <c r="X26" s="94">
        <f t="shared" si="10"/>
        <v>0</v>
      </c>
      <c r="Y26" s="95">
        <f t="shared" si="11"/>
        <v>72.400000000000006</v>
      </c>
      <c r="Z26" s="91">
        <v>0</v>
      </c>
      <c r="AA26" s="84">
        <v>0</v>
      </c>
      <c r="AB26" s="84">
        <v>0</v>
      </c>
      <c r="AC26" s="84">
        <v>105.87</v>
      </c>
      <c r="AD26" s="96">
        <f t="shared" si="12"/>
        <v>0</v>
      </c>
      <c r="AE26" s="52">
        <f t="shared" si="13"/>
        <v>105.87</v>
      </c>
      <c r="AF26" s="118">
        <v>0.13518709677419349</v>
      </c>
      <c r="AG26" s="117">
        <v>0.43407836021505375</v>
      </c>
      <c r="AH26" s="54">
        <f t="shared" si="6"/>
        <v>6.6206438006344115</v>
      </c>
      <c r="AI26" s="63">
        <f t="shared" si="7"/>
        <v>8.3962966134553199</v>
      </c>
      <c r="AJ26" s="64">
        <v>73.247520564449815</v>
      </c>
      <c r="AK26" s="61">
        <v>141.69685212999156</v>
      </c>
      <c r="AL26" s="128">
        <v>94.356648538141613</v>
      </c>
      <c r="AM26" s="61">
        <v>149.75277289633812</v>
      </c>
      <c r="AS26" s="121"/>
      <c r="BA26" s="42"/>
      <c r="BB26" s="42"/>
    </row>
    <row r="27" spans="1:54" ht="15.75" x14ac:dyDescent="0.25">
      <c r="A27" s="25">
        <v>19</v>
      </c>
      <c r="B27" s="69">
        <v>141.41</v>
      </c>
      <c r="C27" s="51">
        <f t="shared" si="0"/>
        <v>60.449190513631677</v>
      </c>
      <c r="D27" s="52">
        <f t="shared" si="1"/>
        <v>91.512362023051892</v>
      </c>
      <c r="E27" s="59">
        <f t="shared" si="2"/>
        <v>-10.551552536683527</v>
      </c>
      <c r="F27" s="68">
        <v>200.41</v>
      </c>
      <c r="G27" s="52">
        <f t="shared" si="3"/>
        <v>88.175080913944186</v>
      </c>
      <c r="H27" s="52">
        <f t="shared" si="4"/>
        <v>104.48920131418005</v>
      </c>
      <c r="I27" s="53">
        <f t="shared" si="5"/>
        <v>7.7457177718757508</v>
      </c>
      <c r="J27" s="58">
        <v>0</v>
      </c>
      <c r="K27" s="81">
        <v>20.09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20.09</v>
      </c>
      <c r="R27" s="91">
        <v>0</v>
      </c>
      <c r="S27" s="84">
        <v>0</v>
      </c>
      <c r="T27" s="84">
        <v>0</v>
      </c>
      <c r="U27" s="84">
        <v>73.739999999999995</v>
      </c>
      <c r="V27" s="84">
        <v>0</v>
      </c>
      <c r="W27" s="84">
        <v>0</v>
      </c>
      <c r="X27" s="94">
        <f t="shared" si="10"/>
        <v>0</v>
      </c>
      <c r="Y27" s="95">
        <f t="shared" si="11"/>
        <v>73.739999999999995</v>
      </c>
      <c r="Z27" s="91">
        <v>0</v>
      </c>
      <c r="AA27" s="84">
        <v>0</v>
      </c>
      <c r="AB27" s="84">
        <v>0</v>
      </c>
      <c r="AC27" s="84">
        <v>90.33</v>
      </c>
      <c r="AD27" s="96">
        <f t="shared" si="12"/>
        <v>0</v>
      </c>
      <c r="AE27" s="52">
        <f t="shared" si="13"/>
        <v>90.33</v>
      </c>
      <c r="AF27" s="118">
        <v>0.13518709677419349</v>
      </c>
      <c r="AG27" s="117">
        <v>0.43407836021505375</v>
      </c>
      <c r="AH27" s="54">
        <f t="shared" si="6"/>
        <v>7.6105306751015576</v>
      </c>
      <c r="AI27" s="63">
        <f t="shared" si="7"/>
        <v>9.1043691031014191</v>
      </c>
      <c r="AJ27" s="64">
        <v>88.175080913944186</v>
      </c>
      <c r="AK27" s="61">
        <v>150.77919051363168</v>
      </c>
      <c r="AL27" s="128">
        <v>104.48920131418005</v>
      </c>
      <c r="AM27" s="61">
        <v>165.25236202305189</v>
      </c>
      <c r="AS27" s="121"/>
      <c r="BA27" s="42"/>
      <c r="BB27" s="42"/>
    </row>
    <row r="28" spans="1:54" ht="15.75" x14ac:dyDescent="0.25">
      <c r="A28" s="25">
        <v>20</v>
      </c>
      <c r="B28" s="69">
        <v>145.13999999999999</v>
      </c>
      <c r="C28" s="51">
        <f t="shared" si="0"/>
        <v>65.671772285513782</v>
      </c>
      <c r="D28" s="52">
        <f t="shared" si="1"/>
        <v>90.000461444061528</v>
      </c>
      <c r="E28" s="59">
        <f t="shared" si="2"/>
        <v>-10.532233729575307</v>
      </c>
      <c r="F28" s="68">
        <v>192.81</v>
      </c>
      <c r="G28" s="52">
        <f t="shared" si="3"/>
        <v>83.212294476116128</v>
      </c>
      <c r="H28" s="52">
        <f t="shared" si="4"/>
        <v>102.14078428936391</v>
      </c>
      <c r="I28" s="53">
        <f t="shared" si="5"/>
        <v>7.4569212345199718</v>
      </c>
      <c r="J28" s="58">
        <v>0</v>
      </c>
      <c r="K28" s="81">
        <v>20.09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20.09</v>
      </c>
      <c r="R28" s="91">
        <v>0</v>
      </c>
      <c r="S28" s="84">
        <v>0</v>
      </c>
      <c r="T28" s="84">
        <v>0</v>
      </c>
      <c r="U28" s="84">
        <v>72.680000000000007</v>
      </c>
      <c r="V28" s="84">
        <v>0</v>
      </c>
      <c r="W28" s="84">
        <v>0</v>
      </c>
      <c r="X28" s="94">
        <f t="shared" si="10"/>
        <v>0</v>
      </c>
      <c r="Y28" s="95">
        <f t="shared" si="11"/>
        <v>72.680000000000007</v>
      </c>
      <c r="Z28" s="91">
        <v>0</v>
      </c>
      <c r="AA28" s="84">
        <v>0</v>
      </c>
      <c r="AB28" s="84">
        <v>0</v>
      </c>
      <c r="AC28" s="84">
        <v>88.35</v>
      </c>
      <c r="AD28" s="96">
        <f t="shared" si="12"/>
        <v>0</v>
      </c>
      <c r="AE28" s="52">
        <f t="shared" si="13"/>
        <v>88.35</v>
      </c>
      <c r="AF28" s="118">
        <v>0.13518709677419349</v>
      </c>
      <c r="AG28" s="117">
        <v>0.43407836021505375</v>
      </c>
      <c r="AH28" s="54">
        <f t="shared" si="6"/>
        <v>7.3217341377457785</v>
      </c>
      <c r="AI28" s="63">
        <f t="shared" si="7"/>
        <v>9.1236879102096395</v>
      </c>
      <c r="AJ28" s="64">
        <v>83.212294476116128</v>
      </c>
      <c r="AK28" s="61">
        <v>154.02177228551378</v>
      </c>
      <c r="AL28" s="128">
        <v>102.14078428936391</v>
      </c>
      <c r="AM28" s="61">
        <v>162.68046144406154</v>
      </c>
      <c r="AS28" s="121"/>
      <c r="BA28" s="42"/>
      <c r="BB28" s="42"/>
    </row>
    <row r="29" spans="1:54" ht="15.75" x14ac:dyDescent="0.25">
      <c r="A29" s="25">
        <v>21</v>
      </c>
      <c r="B29" s="69">
        <v>151.87</v>
      </c>
      <c r="C29" s="51">
        <f t="shared" si="0"/>
        <v>80.0397740798239</v>
      </c>
      <c r="D29" s="52">
        <f t="shared" si="1"/>
        <v>82.688839454981832</v>
      </c>
      <c r="E29" s="59">
        <f t="shared" si="2"/>
        <v>-10.858613534805691</v>
      </c>
      <c r="F29" s="68">
        <v>194.43</v>
      </c>
      <c r="G29" s="52">
        <f t="shared" si="3"/>
        <v>82.434103787373886</v>
      </c>
      <c r="H29" s="52">
        <f t="shared" si="4"/>
        <v>104.47741573891304</v>
      </c>
      <c r="I29" s="53">
        <f t="shared" si="5"/>
        <v>7.5184804737130877</v>
      </c>
      <c r="J29" s="58">
        <v>0</v>
      </c>
      <c r="K29" s="81">
        <v>20.100000000000001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20.100000000000001</v>
      </c>
      <c r="R29" s="91">
        <v>0</v>
      </c>
      <c r="S29" s="84">
        <v>0</v>
      </c>
      <c r="T29" s="84">
        <v>0</v>
      </c>
      <c r="U29" s="84">
        <v>71.84</v>
      </c>
      <c r="V29" s="84">
        <v>0</v>
      </c>
      <c r="W29" s="84">
        <v>0</v>
      </c>
      <c r="X29" s="94">
        <f t="shared" si="10"/>
        <v>0</v>
      </c>
      <c r="Y29" s="95">
        <f t="shared" si="11"/>
        <v>71.84</v>
      </c>
      <c r="Z29" s="91">
        <v>0</v>
      </c>
      <c r="AA29" s="84">
        <v>0</v>
      </c>
      <c r="AB29" s="84">
        <v>0</v>
      </c>
      <c r="AC29" s="84">
        <v>71.150000000000006</v>
      </c>
      <c r="AD29" s="96">
        <f t="shared" si="12"/>
        <v>0</v>
      </c>
      <c r="AE29" s="52">
        <f t="shared" si="13"/>
        <v>71.150000000000006</v>
      </c>
      <c r="AF29" s="118">
        <v>0.13518709677419349</v>
      </c>
      <c r="AG29" s="117">
        <v>0.43407836021505375</v>
      </c>
      <c r="AH29" s="54">
        <f t="shared" si="6"/>
        <v>7.3832933769388944</v>
      </c>
      <c r="AI29" s="63">
        <f t="shared" si="7"/>
        <v>8.8073081049792563</v>
      </c>
      <c r="AJ29" s="64">
        <v>82.434103787373886</v>
      </c>
      <c r="AK29" s="61">
        <v>151.18977407982391</v>
      </c>
      <c r="AL29" s="128">
        <v>104.47741573891304</v>
      </c>
      <c r="AM29" s="61">
        <v>154.52883945498183</v>
      </c>
      <c r="AS29" s="121"/>
      <c r="BA29" s="42"/>
      <c r="BB29" s="42"/>
    </row>
    <row r="30" spans="1:54" ht="15.75" x14ac:dyDescent="0.25">
      <c r="A30" s="25">
        <v>22</v>
      </c>
      <c r="B30" s="69">
        <v>148.12</v>
      </c>
      <c r="C30" s="51">
        <f t="shared" si="0"/>
        <v>83.820242647541306</v>
      </c>
      <c r="D30" s="52">
        <f t="shared" si="1"/>
        <v>75.22192665413769</v>
      </c>
      <c r="E30" s="59">
        <f t="shared" si="2"/>
        <v>-10.922169301679013</v>
      </c>
      <c r="F30" s="68">
        <v>194.58</v>
      </c>
      <c r="G30" s="52">
        <f t="shared" si="3"/>
        <v>83.847304888328893</v>
      </c>
      <c r="H30" s="52">
        <f t="shared" si="4"/>
        <v>103.20851470776184</v>
      </c>
      <c r="I30" s="53">
        <f t="shared" si="5"/>
        <v>7.5241804039093028</v>
      </c>
      <c r="J30" s="58">
        <v>0</v>
      </c>
      <c r="K30" s="81">
        <v>20.100000000000001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20.100000000000001</v>
      </c>
      <c r="R30" s="91">
        <v>0</v>
      </c>
      <c r="S30" s="84">
        <v>0</v>
      </c>
      <c r="T30" s="84">
        <v>0</v>
      </c>
      <c r="U30" s="84">
        <v>73.53</v>
      </c>
      <c r="V30" s="84">
        <v>0</v>
      </c>
      <c r="W30" s="84">
        <v>0</v>
      </c>
      <c r="X30" s="94">
        <f t="shared" si="10"/>
        <v>0</v>
      </c>
      <c r="Y30" s="95">
        <f t="shared" si="11"/>
        <v>73.53</v>
      </c>
      <c r="Z30" s="91">
        <v>0</v>
      </c>
      <c r="AA30" s="84">
        <v>0</v>
      </c>
      <c r="AB30" s="84">
        <v>0</v>
      </c>
      <c r="AC30" s="84">
        <v>70.94</v>
      </c>
      <c r="AD30" s="96">
        <f t="shared" si="12"/>
        <v>0</v>
      </c>
      <c r="AE30" s="52">
        <f t="shared" si="13"/>
        <v>70.94</v>
      </c>
      <c r="AF30" s="118">
        <v>0.13518709677419349</v>
      </c>
      <c r="AG30" s="117">
        <v>0.43407836021505375</v>
      </c>
      <c r="AH30" s="54">
        <f t="shared" si="6"/>
        <v>7.3889933071351095</v>
      </c>
      <c r="AI30" s="63">
        <f t="shared" si="7"/>
        <v>8.743752338105935</v>
      </c>
      <c r="AJ30" s="64">
        <v>83.847304888328893</v>
      </c>
      <c r="AK30" s="61">
        <v>154.7602426475413</v>
      </c>
      <c r="AL30" s="128">
        <v>103.20851470776184</v>
      </c>
      <c r="AM30" s="61">
        <v>148.75192665413769</v>
      </c>
      <c r="AS30" s="121"/>
      <c r="BA30" s="42"/>
      <c r="BB30" s="42"/>
    </row>
    <row r="31" spans="1:54" ht="15.75" x14ac:dyDescent="0.25">
      <c r="A31" s="25">
        <v>23</v>
      </c>
      <c r="B31" s="69">
        <v>130.13999999999999</v>
      </c>
      <c r="C31" s="51">
        <f t="shared" si="0"/>
        <v>64.1815280991202</v>
      </c>
      <c r="D31" s="52">
        <f t="shared" si="1"/>
        <v>77.134303675998297</v>
      </c>
      <c r="E31" s="59">
        <f t="shared" si="2"/>
        <v>-11.175831775118489</v>
      </c>
      <c r="F31" s="68">
        <v>195.47</v>
      </c>
      <c r="G31" s="52">
        <f t="shared" si="3"/>
        <v>85.001171743552561</v>
      </c>
      <c r="H31" s="52">
        <f t="shared" si="4"/>
        <v>102.9108282645024</v>
      </c>
      <c r="I31" s="53">
        <f t="shared" si="5"/>
        <v>7.5579999919450289</v>
      </c>
      <c r="J31" s="58">
        <v>0</v>
      </c>
      <c r="K31" s="81">
        <v>20.100000000000001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20.100000000000001</v>
      </c>
      <c r="R31" s="91">
        <v>0</v>
      </c>
      <c r="S31" s="84">
        <v>0</v>
      </c>
      <c r="T31" s="84">
        <v>0</v>
      </c>
      <c r="U31" s="84">
        <v>73.31</v>
      </c>
      <c r="V31" s="84">
        <v>0</v>
      </c>
      <c r="W31" s="84">
        <v>0</v>
      </c>
      <c r="X31" s="94">
        <f t="shared" si="10"/>
        <v>0</v>
      </c>
      <c r="Y31" s="95">
        <f t="shared" si="11"/>
        <v>73.31</v>
      </c>
      <c r="Z31" s="91">
        <v>0</v>
      </c>
      <c r="AA31" s="84">
        <v>0</v>
      </c>
      <c r="AB31" s="84">
        <v>0</v>
      </c>
      <c r="AC31" s="84">
        <v>80.08</v>
      </c>
      <c r="AD31" s="96">
        <f t="shared" si="12"/>
        <v>0</v>
      </c>
      <c r="AE31" s="52">
        <f t="shared" si="13"/>
        <v>80.08</v>
      </c>
      <c r="AF31" s="118">
        <v>0.13518709677419349</v>
      </c>
      <c r="AG31" s="117">
        <v>0.43407836021505375</v>
      </c>
      <c r="AH31" s="54">
        <f t="shared" si="6"/>
        <v>7.4228128951708356</v>
      </c>
      <c r="AI31" s="63">
        <f t="shared" si="7"/>
        <v>8.4900898646664587</v>
      </c>
      <c r="AJ31" s="64">
        <v>85.001171743552561</v>
      </c>
      <c r="AK31" s="61">
        <v>144.2615280991202</v>
      </c>
      <c r="AL31" s="128">
        <v>102.9108282645024</v>
      </c>
      <c r="AM31" s="61">
        <v>150.4443036759983</v>
      </c>
      <c r="AS31" s="121"/>
      <c r="BA31" s="42"/>
      <c r="BB31" s="42"/>
    </row>
    <row r="32" spans="1:54" ht="16.5" thickBot="1" x14ac:dyDescent="0.3">
      <c r="A32" s="26">
        <v>24</v>
      </c>
      <c r="B32" s="70">
        <v>118.53</v>
      </c>
      <c r="C32" s="55">
        <f t="shared" si="0"/>
        <v>72.937839223068281</v>
      </c>
      <c r="D32" s="52">
        <f t="shared" si="1"/>
        <v>57.076809747309639</v>
      </c>
      <c r="E32" s="59">
        <f t="shared" si="2"/>
        <v>-11.48464897037794</v>
      </c>
      <c r="F32" s="71">
        <v>194.09</v>
      </c>
      <c r="G32" s="56">
        <f t="shared" si="3"/>
        <v>81.886045367292084</v>
      </c>
      <c r="H32" s="52">
        <f t="shared" si="4"/>
        <v>104.69839400037309</v>
      </c>
      <c r="I32" s="53">
        <f t="shared" si="5"/>
        <v>7.5055606323348387</v>
      </c>
      <c r="J32" s="58">
        <v>0</v>
      </c>
      <c r="K32" s="81">
        <v>20.100000000000001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20.100000000000001</v>
      </c>
      <c r="R32" s="91">
        <v>0</v>
      </c>
      <c r="S32" s="84">
        <v>0</v>
      </c>
      <c r="T32" s="84">
        <v>0</v>
      </c>
      <c r="U32" s="84">
        <v>73.89</v>
      </c>
      <c r="V32" s="84">
        <v>0</v>
      </c>
      <c r="W32" s="84">
        <v>0</v>
      </c>
      <c r="X32" s="94">
        <f t="shared" si="10"/>
        <v>0</v>
      </c>
      <c r="Y32" s="95">
        <f t="shared" si="11"/>
        <v>73.89</v>
      </c>
      <c r="Z32" s="92">
        <v>0</v>
      </c>
      <c r="AA32" s="93">
        <v>0</v>
      </c>
      <c r="AB32" s="93">
        <v>0</v>
      </c>
      <c r="AC32" s="93">
        <v>80.08</v>
      </c>
      <c r="AD32" s="96">
        <f t="shared" si="12"/>
        <v>0</v>
      </c>
      <c r="AE32" s="52">
        <f t="shared" si="13"/>
        <v>80.08</v>
      </c>
      <c r="AF32" s="118">
        <v>0.13518709677419349</v>
      </c>
      <c r="AG32" s="117">
        <v>0.43407836021505375</v>
      </c>
      <c r="AH32" s="54">
        <f t="shared" si="6"/>
        <v>7.3703735355606455</v>
      </c>
      <c r="AI32" s="63">
        <f t="shared" si="7"/>
        <v>8.1812726694070079</v>
      </c>
      <c r="AJ32" s="65">
        <v>81.886045367292084</v>
      </c>
      <c r="AK32" s="62">
        <v>153.01783922306828</v>
      </c>
      <c r="AL32" s="129">
        <v>104.69839400037309</v>
      </c>
      <c r="AM32" s="62">
        <v>130.96680974730964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225.98000000000002</v>
      </c>
      <c r="C33" s="40">
        <f t="shared" ref="C33:AE33" si="14">MAX(C9:C32)</f>
        <v>104.752062972207</v>
      </c>
      <c r="D33" s="40">
        <f t="shared" si="14"/>
        <v>128.11881048498901</v>
      </c>
      <c r="E33" s="40">
        <f t="shared" si="14"/>
        <v>9.3948164935072924</v>
      </c>
      <c r="F33" s="40">
        <f t="shared" si="14"/>
        <v>200.41</v>
      </c>
      <c r="G33" s="40">
        <f t="shared" si="14"/>
        <v>88.175080913944186</v>
      </c>
      <c r="H33" s="40">
        <f t="shared" si="14"/>
        <v>104.69839400037309</v>
      </c>
      <c r="I33" s="40">
        <f t="shared" si="14"/>
        <v>7.7457177718757508</v>
      </c>
      <c r="J33" s="40">
        <f t="shared" si="14"/>
        <v>0</v>
      </c>
      <c r="K33" s="40">
        <f t="shared" si="14"/>
        <v>20.260000000000002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20.260000000000002</v>
      </c>
      <c r="R33" s="40">
        <f t="shared" si="14"/>
        <v>33.32</v>
      </c>
      <c r="S33" s="40">
        <f t="shared" si="14"/>
        <v>30.810000000000002</v>
      </c>
      <c r="T33" s="40">
        <f t="shared" si="14"/>
        <v>0</v>
      </c>
      <c r="U33" s="40">
        <f t="shared" si="14"/>
        <v>85.09</v>
      </c>
      <c r="V33" s="40">
        <f t="shared" si="14"/>
        <v>0</v>
      </c>
      <c r="W33" s="40">
        <f t="shared" si="14"/>
        <v>0</v>
      </c>
      <c r="X33" s="40">
        <f t="shared" si="14"/>
        <v>33.32</v>
      </c>
      <c r="Y33" s="40">
        <f t="shared" si="14"/>
        <v>103.43</v>
      </c>
      <c r="Z33" s="40">
        <f>MAX(Z9:Z32)</f>
        <v>17.7</v>
      </c>
      <c r="AA33" s="40">
        <f>MAX(AA9:AA32)</f>
        <v>10.1</v>
      </c>
      <c r="AB33" s="40">
        <f>MAX(AB9:AB32)</f>
        <v>0</v>
      </c>
      <c r="AC33" s="40">
        <f t="shared" si="14"/>
        <v>108.76</v>
      </c>
      <c r="AD33" s="40">
        <f t="shared" si="14"/>
        <v>17.7</v>
      </c>
      <c r="AE33" s="40">
        <f t="shared" si="14"/>
        <v>118.85</v>
      </c>
      <c r="AF33" s="40">
        <f t="shared" ref="AF33:AM33" si="15">MAX(AF9:AF32)</f>
        <v>0.13518709677419349</v>
      </c>
      <c r="AG33" s="40">
        <f t="shared" si="15"/>
        <v>0.43407836021505375</v>
      </c>
      <c r="AH33" s="40">
        <f t="shared" si="15"/>
        <v>7.6105306751015576</v>
      </c>
      <c r="AI33" s="40">
        <f t="shared" si="15"/>
        <v>12.74504818258896</v>
      </c>
      <c r="AJ33" s="40">
        <f t="shared" si="15"/>
        <v>88.175080913944186</v>
      </c>
      <c r="AK33" s="40">
        <f t="shared" si="15"/>
        <v>217.18923969996601</v>
      </c>
      <c r="AL33" s="40">
        <f t="shared" si="15"/>
        <v>104.69839400037309</v>
      </c>
      <c r="AM33" s="130">
        <f t="shared" si="15"/>
        <v>231.54881048498902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133.19877551020409</v>
      </c>
      <c r="C34" s="41">
        <f t="shared" ref="C34:AE34" si="16">AVERAGE(C9:C33,C9:C32)</f>
        <v>57.001110112879338</v>
      </c>
      <c r="D34" s="41">
        <f t="shared" si="16"/>
        <v>84.409622395956589</v>
      </c>
      <c r="E34" s="41">
        <f t="shared" si="16"/>
        <v>-8.1966938115579779</v>
      </c>
      <c r="F34" s="41">
        <f t="shared" si="16"/>
        <v>141.13816326530616</v>
      </c>
      <c r="G34" s="41">
        <f t="shared" si="16"/>
        <v>60.975579687864325</v>
      </c>
      <c r="H34" s="41">
        <f t="shared" si="16"/>
        <v>74.39864325518613</v>
      </c>
      <c r="I34" s="41">
        <f t="shared" si="16"/>
        <v>5.768209560749388</v>
      </c>
      <c r="J34" s="41">
        <f t="shared" si="16"/>
        <v>0</v>
      </c>
      <c r="K34" s="41">
        <f t="shared" si="16"/>
        <v>17.616734693877557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17.616734693877557</v>
      </c>
      <c r="R34" s="41">
        <f t="shared" si="16"/>
        <v>5.993469387755102</v>
      </c>
      <c r="S34" s="41">
        <f t="shared" si="16"/>
        <v>4.2169387755102044</v>
      </c>
      <c r="T34" s="41">
        <f t="shared" si="16"/>
        <v>0</v>
      </c>
      <c r="U34" s="41">
        <f t="shared" si="16"/>
        <v>73.025510204081613</v>
      </c>
      <c r="V34" s="41">
        <f t="shared" si="16"/>
        <v>0</v>
      </c>
      <c r="W34" s="41">
        <f t="shared" si="16"/>
        <v>0</v>
      </c>
      <c r="X34" s="41">
        <f t="shared" si="16"/>
        <v>5.993469387755102</v>
      </c>
      <c r="Y34" s="41">
        <f t="shared" si="16"/>
        <v>76.987959183673453</v>
      </c>
      <c r="Z34" s="41">
        <f>AVERAGE(Z9:Z33,Z9:Z32)</f>
        <v>2.8387755102040817</v>
      </c>
      <c r="AA34" s="41">
        <f>AVERAGE(AA9:AA33,AA9:AA32)</f>
        <v>0.69591836734693879</v>
      </c>
      <c r="AB34" s="41">
        <f>AVERAGE(AB9:AB33,AB9:AB32)</f>
        <v>0</v>
      </c>
      <c r="AC34" s="41">
        <f t="shared" si="16"/>
        <v>92.421224489795904</v>
      </c>
      <c r="AD34" s="41">
        <f t="shared" si="16"/>
        <v>2.8387755102040817</v>
      </c>
      <c r="AE34" s="41">
        <f t="shared" si="16"/>
        <v>93.116938775510192</v>
      </c>
      <c r="AF34" s="41">
        <f t="shared" ref="AF34:AM34" si="17">AVERAGE(AF9:AF33,AF9:AF32)</f>
        <v>0.13518709677419335</v>
      </c>
      <c r="AG34" s="41">
        <f t="shared" si="17"/>
        <v>0.43407836021505375</v>
      </c>
      <c r="AH34" s="41">
        <f t="shared" si="17"/>
        <v>5.6330224639751956</v>
      </c>
      <c r="AI34" s="41">
        <f t="shared" si="17"/>
        <v>8.6497239516820024</v>
      </c>
      <c r="AJ34" s="41">
        <f t="shared" si="17"/>
        <v>63.453130708272518</v>
      </c>
      <c r="AK34" s="41">
        <f t="shared" si="17"/>
        <v>149.98717494405807</v>
      </c>
      <c r="AL34" s="41">
        <f t="shared" si="17"/>
        <v>79.712112642941236</v>
      </c>
      <c r="AM34" s="131">
        <f t="shared" si="17"/>
        <v>161.39758157963007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422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209.34</v>
      </c>
      <c r="Z38" s="132"/>
      <c r="AA38" s="8" t="s">
        <v>21</v>
      </c>
      <c r="AB38" s="5" t="s">
        <v>23</v>
      </c>
      <c r="AC38" s="30"/>
      <c r="AD38" s="133">
        <v>1785.1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81.819999999999993</v>
      </c>
      <c r="AN38" s="134"/>
      <c r="AO38" s="8" t="s">
        <v>21</v>
      </c>
      <c r="AP38" s="5" t="s">
        <v>24</v>
      </c>
      <c r="AQ38" s="132">
        <v>2133.6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3397.52</v>
      </c>
      <c r="C39" s="11" t="s">
        <v>21</v>
      </c>
      <c r="D39" s="9" t="s">
        <v>72</v>
      </c>
      <c r="E39" s="10">
        <v>3259</v>
      </c>
      <c r="F39" s="12" t="s">
        <v>21</v>
      </c>
      <c r="G39" s="98"/>
      <c r="H39" s="101" t="s">
        <v>25</v>
      </c>
      <c r="I39" s="102"/>
      <c r="J39" s="103">
        <v>20.03</v>
      </c>
      <c r="K39" s="104" t="s">
        <v>63</v>
      </c>
      <c r="L39" s="105">
        <v>8.3333333333333329E-2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33.32</v>
      </c>
      <c r="Z39" s="102" t="s">
        <v>63</v>
      </c>
      <c r="AA39" s="108">
        <v>0.41666666666666669</v>
      </c>
      <c r="AB39" s="106" t="s">
        <v>25</v>
      </c>
      <c r="AC39" s="109"/>
      <c r="AD39" s="103">
        <v>77.27</v>
      </c>
      <c r="AE39" s="104" t="s">
        <v>63</v>
      </c>
      <c r="AF39" s="108" t="s">
        <v>107</v>
      </c>
      <c r="AG39" s="106" t="s">
        <v>25</v>
      </c>
      <c r="AH39" s="102"/>
      <c r="AI39" s="103"/>
      <c r="AJ39" s="102" t="s">
        <v>76</v>
      </c>
      <c r="AK39" s="107"/>
      <c r="AL39" s="101" t="s">
        <v>25</v>
      </c>
      <c r="AM39" s="102">
        <v>17.7</v>
      </c>
      <c r="AN39" s="103" t="s">
        <v>76</v>
      </c>
      <c r="AO39" s="111">
        <v>0.5</v>
      </c>
      <c r="AP39" s="106" t="s">
        <v>25</v>
      </c>
      <c r="AQ39" s="102">
        <v>106.53</v>
      </c>
      <c r="AR39" s="104" t="s">
        <v>62</v>
      </c>
      <c r="AS39" s="107">
        <v>0.66666666666666663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525.98</v>
      </c>
      <c r="F42" s="44" t="s">
        <v>70</v>
      </c>
      <c r="G42" s="47">
        <v>0.79166666666666663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73.739999999999995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90.33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282.27999999999997</v>
      </c>
      <c r="F45" s="83" t="s">
        <v>73</v>
      </c>
      <c r="G45" s="48">
        <v>0.54166666666666663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247.05</v>
      </c>
      <c r="F46" s="80" t="s">
        <v>73</v>
      </c>
      <c r="G46" s="60">
        <v>0.79166666666666663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 JUN 23 </vt:lpstr>
      <vt:lpstr>'02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2023-06-06T08:08:14Z</dcterms:modified>
</cp:coreProperties>
</file>