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5-MAI 2023\"/>
    </mc:Choice>
  </mc:AlternateContent>
  <xr:revisionPtr revIDLastSave="0" documentId="13_ncr:1_{2A7C5376-FD50-447A-B167-9C6126A408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2 MAI 23 " sheetId="3" r:id="rId1"/>
  </sheets>
  <definedNames>
    <definedName name="_xlnm.Print_Area" localSheetId="0">'02 MAI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3" i="3" l="1"/>
  <c r="Z34" i="3" s="1"/>
  <c r="AA33" i="3"/>
  <c r="AA34" i="3" s="1"/>
  <c r="AB33" i="3"/>
  <c r="AB34" i="3" s="1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G14" i="3" s="1"/>
  <c r="AE14" i="3"/>
  <c r="AD15" i="3"/>
  <c r="G15" i="3" s="1"/>
  <c r="AE15" i="3"/>
  <c r="AD16" i="3"/>
  <c r="G16" i="3" s="1"/>
  <c r="AE16" i="3"/>
  <c r="AD17" i="3"/>
  <c r="G17" i="3" s="1"/>
  <c r="AE17" i="3"/>
  <c r="AD18" i="3"/>
  <c r="G18" i="3" s="1"/>
  <c r="AE18" i="3"/>
  <c r="AD19" i="3"/>
  <c r="G19" i="3" s="1"/>
  <c r="AE19" i="3"/>
  <c r="AD20" i="3"/>
  <c r="G20" i="3" s="1"/>
  <c r="AE20" i="3"/>
  <c r="AD21" i="3"/>
  <c r="G21" i="3" s="1"/>
  <c r="AE21" i="3"/>
  <c r="AD22" i="3"/>
  <c r="G22" i="3" s="1"/>
  <c r="AE22" i="3"/>
  <c r="AD23" i="3"/>
  <c r="G23" i="3" s="1"/>
  <c r="AE23" i="3"/>
  <c r="AD24" i="3"/>
  <c r="G24" i="3" s="1"/>
  <c r="AE24" i="3"/>
  <c r="AD25" i="3"/>
  <c r="G25" i="3" s="1"/>
  <c r="AE25" i="3"/>
  <c r="AD26" i="3"/>
  <c r="G26" i="3" s="1"/>
  <c r="AE26" i="3"/>
  <c r="C26" i="3" s="1"/>
  <c r="AD27" i="3"/>
  <c r="G27" i="3" s="1"/>
  <c r="AE27" i="3"/>
  <c r="C27" i="3" s="1"/>
  <c r="AD28" i="3"/>
  <c r="G28" i="3" s="1"/>
  <c r="AE28" i="3"/>
  <c r="C28" i="3" s="1"/>
  <c r="AD29" i="3"/>
  <c r="G29" i="3" s="1"/>
  <c r="AE29" i="3"/>
  <c r="C29" i="3" s="1"/>
  <c r="AD30" i="3"/>
  <c r="G30" i="3" s="1"/>
  <c r="AE30" i="3"/>
  <c r="C30" i="3" s="1"/>
  <c r="AD31" i="3"/>
  <c r="G31" i="3" s="1"/>
  <c r="AE31" i="3"/>
  <c r="C31" i="3" s="1"/>
  <c r="AD32" i="3"/>
  <c r="G32" i="3" s="1"/>
  <c r="AE32" i="3"/>
  <c r="C32" i="3" s="1"/>
  <c r="AE9" i="3"/>
  <c r="AD9" i="3"/>
  <c r="G9" i="3" s="1"/>
  <c r="X10" i="3"/>
  <c r="H10" i="3" s="1"/>
  <c r="Y10" i="3"/>
  <c r="D10" i="3" s="1"/>
  <c r="X11" i="3"/>
  <c r="H11" i="3" s="1"/>
  <c r="Y11" i="3"/>
  <c r="D11" i="3" s="1"/>
  <c r="X12" i="3"/>
  <c r="H12" i="3" s="1"/>
  <c r="Y12" i="3"/>
  <c r="D12" i="3" s="1"/>
  <c r="X13" i="3"/>
  <c r="H13" i="3" s="1"/>
  <c r="Y13" i="3"/>
  <c r="D13" i="3" s="1"/>
  <c r="X14" i="3"/>
  <c r="H14" i="3" s="1"/>
  <c r="Y14" i="3"/>
  <c r="D14" i="3" s="1"/>
  <c r="X15" i="3"/>
  <c r="H15" i="3" s="1"/>
  <c r="Y15" i="3"/>
  <c r="D15" i="3" s="1"/>
  <c r="X16" i="3"/>
  <c r="H16" i="3" s="1"/>
  <c r="Y16" i="3"/>
  <c r="D16" i="3" s="1"/>
  <c r="X17" i="3"/>
  <c r="H17" i="3" s="1"/>
  <c r="Y17" i="3"/>
  <c r="D17" i="3" s="1"/>
  <c r="X18" i="3"/>
  <c r="H18" i="3" s="1"/>
  <c r="Y18" i="3"/>
  <c r="D18" i="3" s="1"/>
  <c r="X19" i="3"/>
  <c r="H19" i="3" s="1"/>
  <c r="Y19" i="3"/>
  <c r="D19" i="3" s="1"/>
  <c r="X20" i="3"/>
  <c r="H20" i="3" s="1"/>
  <c r="Y20" i="3"/>
  <c r="D20" i="3" s="1"/>
  <c r="X21" i="3"/>
  <c r="H21" i="3" s="1"/>
  <c r="Y21" i="3"/>
  <c r="D21" i="3" s="1"/>
  <c r="X22" i="3"/>
  <c r="H22" i="3" s="1"/>
  <c r="Y22" i="3"/>
  <c r="D22" i="3" s="1"/>
  <c r="X23" i="3"/>
  <c r="H23" i="3" s="1"/>
  <c r="Y23" i="3"/>
  <c r="D23" i="3" s="1"/>
  <c r="X24" i="3"/>
  <c r="H24" i="3" s="1"/>
  <c r="Y24" i="3"/>
  <c r="D24" i="3" s="1"/>
  <c r="X25" i="3"/>
  <c r="H25" i="3" s="1"/>
  <c r="Y25" i="3"/>
  <c r="D25" i="3" s="1"/>
  <c r="X26" i="3"/>
  <c r="H26" i="3" s="1"/>
  <c r="Y26" i="3"/>
  <c r="D26" i="3" s="1"/>
  <c r="X27" i="3"/>
  <c r="H27" i="3" s="1"/>
  <c r="Y27" i="3"/>
  <c r="D27" i="3" s="1"/>
  <c r="X28" i="3"/>
  <c r="H28" i="3" s="1"/>
  <c r="Y28" i="3"/>
  <c r="D28" i="3" s="1"/>
  <c r="X29" i="3"/>
  <c r="H29" i="3" s="1"/>
  <c r="Y29" i="3"/>
  <c r="D29" i="3" s="1"/>
  <c r="X30" i="3"/>
  <c r="H30" i="3" s="1"/>
  <c r="Y30" i="3"/>
  <c r="D30" i="3" s="1"/>
  <c r="X31" i="3"/>
  <c r="H31" i="3" s="1"/>
  <c r="Y31" i="3"/>
  <c r="D31" i="3" s="1"/>
  <c r="X32" i="3"/>
  <c r="H32" i="3" s="1"/>
  <c r="Y32" i="3"/>
  <c r="D32" i="3" s="1"/>
  <c r="Y9" i="3"/>
  <c r="X9" i="3"/>
  <c r="F33" i="3"/>
  <c r="F34" i="3" s="1"/>
  <c r="J33" i="3"/>
  <c r="J34" i="3" s="1"/>
  <c r="K33" i="3"/>
  <c r="K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3" i="3"/>
  <c r="AC34" i="3" s="1"/>
  <c r="AF33" i="3"/>
  <c r="AF34" i="3" s="1"/>
  <c r="AG33" i="3"/>
  <c r="AG34" i="3" s="1"/>
  <c r="AJ33" i="3"/>
  <c r="AJ34" i="3" s="1"/>
  <c r="AK33" i="3"/>
  <c r="AK34" i="3" s="1"/>
  <c r="AL33" i="3"/>
  <c r="AL34" i="3" s="1"/>
  <c r="AM33" i="3"/>
  <c r="AM34" i="3" s="1"/>
  <c r="B33" i="3"/>
  <c r="B34" i="3" s="1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AI31" i="3" l="1"/>
  <c r="E31" i="3" s="1"/>
  <c r="AI27" i="3"/>
  <c r="E27" i="3" s="1"/>
  <c r="AH9" i="3"/>
  <c r="I9" i="3" s="1"/>
  <c r="C15" i="3"/>
  <c r="AI15" i="3"/>
  <c r="E15" i="3" s="1"/>
  <c r="C13" i="3"/>
  <c r="AI13" i="3"/>
  <c r="E13" i="3" s="1"/>
  <c r="C23" i="3"/>
  <c r="E23" i="3"/>
  <c r="C9" i="3"/>
  <c r="AI9" i="3"/>
  <c r="E9" i="3" s="1"/>
  <c r="C24" i="3"/>
  <c r="AI24" i="3"/>
  <c r="E24" i="3" s="1"/>
  <c r="C22" i="3"/>
  <c r="AI22" i="3"/>
  <c r="E22" i="3" s="1"/>
  <c r="C20" i="3"/>
  <c r="AI20" i="3"/>
  <c r="E20" i="3" s="1"/>
  <c r="C18" i="3"/>
  <c r="AI18" i="3"/>
  <c r="E18" i="3" s="1"/>
  <c r="C16" i="3"/>
  <c r="AI16" i="3"/>
  <c r="E16" i="3" s="1"/>
  <c r="C14" i="3"/>
  <c r="AI14" i="3"/>
  <c r="E14" i="3" s="1"/>
  <c r="C12" i="3"/>
  <c r="AI12" i="3"/>
  <c r="E12" i="3" s="1"/>
  <c r="C10" i="3"/>
  <c r="AI10" i="3"/>
  <c r="E10" i="3" s="1"/>
  <c r="C25" i="3"/>
  <c r="AI25" i="3"/>
  <c r="E25" i="3" s="1"/>
  <c r="C21" i="3"/>
  <c r="AI21" i="3"/>
  <c r="E21" i="3" s="1"/>
  <c r="C19" i="3"/>
  <c r="AI19" i="3"/>
  <c r="E19" i="3" s="1"/>
  <c r="C17" i="3"/>
  <c r="AI17" i="3"/>
  <c r="E17" i="3" s="1"/>
  <c r="C11" i="3"/>
  <c r="AI11" i="3"/>
  <c r="E11" i="3" s="1"/>
  <c r="AI28" i="3"/>
  <c r="E28" i="3" s="1"/>
  <c r="AI32" i="3"/>
  <c r="E32" i="3" s="1"/>
  <c r="AI26" i="3"/>
  <c r="E26" i="3" s="1"/>
  <c r="AI30" i="3"/>
  <c r="E30" i="3" s="1"/>
  <c r="AH23" i="3"/>
  <c r="I23" i="3" s="1"/>
  <c r="AH26" i="3"/>
  <c r="I26" i="3" s="1"/>
  <c r="AH16" i="3"/>
  <c r="I16" i="3" s="1"/>
  <c r="AH25" i="3"/>
  <c r="I25" i="3" s="1"/>
  <c r="AH10" i="3"/>
  <c r="I10" i="3" s="1"/>
  <c r="AH32" i="3"/>
  <c r="I32" i="3" s="1"/>
  <c r="AH14" i="3"/>
  <c r="I14" i="3" s="1"/>
  <c r="AH30" i="3"/>
  <c r="I30" i="3" s="1"/>
  <c r="AH11" i="3"/>
  <c r="I11" i="3" s="1"/>
  <c r="AH27" i="3"/>
  <c r="I27" i="3" s="1"/>
  <c r="AH17" i="3"/>
  <c r="I17" i="3" s="1"/>
  <c r="AH24" i="3"/>
  <c r="I24" i="3" s="1"/>
  <c r="AI29" i="3"/>
  <c r="E29" i="3" s="1"/>
  <c r="AH18" i="3"/>
  <c r="I18" i="3" s="1"/>
  <c r="AH28" i="3"/>
  <c r="I28" i="3" s="1"/>
  <c r="AH15" i="3"/>
  <c r="I15" i="3" s="1"/>
  <c r="AH31" i="3"/>
  <c r="I31" i="3" s="1"/>
  <c r="AH21" i="3"/>
  <c r="I21" i="3" s="1"/>
  <c r="AH22" i="3"/>
  <c r="I22" i="3" s="1"/>
  <c r="AH13" i="3"/>
  <c r="I13" i="3" s="1"/>
  <c r="AH19" i="3"/>
  <c r="I19" i="3" s="1"/>
  <c r="AH20" i="3"/>
  <c r="I20" i="3" s="1"/>
  <c r="AH12" i="3"/>
  <c r="I12" i="3" s="1"/>
  <c r="AH29" i="3"/>
  <c r="I29" i="3" s="1"/>
  <c r="X33" i="3"/>
  <c r="X34" i="3" s="1"/>
  <c r="D9" i="3"/>
  <c r="Y33" i="3"/>
  <c r="Y34" i="3" s="1"/>
  <c r="H9" i="3"/>
  <c r="Q33" i="3"/>
  <c r="Q34" i="3" s="1"/>
  <c r="G33" i="3"/>
  <c r="G34" i="3" s="1"/>
  <c r="AE33" i="3"/>
  <c r="AE34" i="3" s="1"/>
  <c r="AD33" i="3"/>
  <c r="AD34" i="3" s="1"/>
  <c r="C33" i="3" l="1"/>
  <c r="C34" i="3" s="1"/>
  <c r="AI33" i="3"/>
  <c r="AI34" i="3" s="1"/>
  <c r="AH33" i="3"/>
  <c r="AH34" i="3" s="1"/>
  <c r="D33" i="3"/>
  <c r="D34" i="3" s="1"/>
  <c r="H33" i="3"/>
  <c r="H34" i="3" s="1"/>
  <c r="E33" i="3"/>
  <c r="E34" i="3" s="1"/>
  <c r="I33" i="3"/>
  <c r="I34" i="3" s="1"/>
</calcChain>
</file>

<file path=xl/sharedStrings.xml><?xml version="1.0" encoding="utf-8"?>
<sst xmlns="http://schemas.openxmlformats.org/spreadsheetml/2006/main" count="139" uniqueCount="107">
  <si>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</si>
  <si>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</si>
  <si>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</si>
  <si>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</si>
  <si>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</si>
  <si>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</si>
  <si>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</si>
  <si>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</si>
  <si>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</si>
  <si>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</si>
  <si>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</si>
  <si>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</si>
  <si>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</si>
  <si>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</si>
  <si>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</si>
  <si>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</si>
  <si>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</si>
  <si>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</si>
  <si>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</si>
  <si>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</si>
  <si>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</si>
  <si>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</si>
  <si>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</si>
  <si>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</si>
  <si>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</si>
  <si>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</si>
  <si>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</si>
  <si>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</si>
  <si>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</si>
  <si>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</si>
  <si>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</si>
  <si>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</si>
  <si>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</si>
  <si>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</si>
  <si>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</si>
  <si>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</si>
  <si>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</si>
  <si>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</si>
  <si>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</si>
  <si>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</si>
  <si>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</si>
  <si>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</si>
  <si>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</si>
  <si>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</si>
  <si>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</si>
  <si>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</si>
  <si>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</si>
  <si>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</si>
  <si>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</si>
  <si>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</si>
  <si>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</si>
  <si>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</si>
  <si>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</si>
  <si>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</si>
  <si>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</si>
  <si>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</si>
  <si>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</si>
  <si>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</si>
  <si>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</si>
  <si>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</si>
  <si>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</si>
  <si>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</si>
  <si>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     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</si>
  <si>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</si>
  <si>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</si>
  <si>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</si>
  <si>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</si>
  <si>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</si>
  <si>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</si>
  <si>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</si>
  <si>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</si>
  <si>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</si>
  <si>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</si>
  <si>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</si>
  <si>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</si>
  <si>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</si>
  <si>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</si>
  <si>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</si>
  <si>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</si>
  <si>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</si>
  <si>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</si>
  <si>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</si>
  <si>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</si>
  <si>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</si>
  <si>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</si>
  <si>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</si>
  <si>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</si>
  <si>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</si>
  <si>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</si>
  <si>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</si>
  <si>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</si>
  <si>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</si>
  <si>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</si>
  <si>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</si>
  <si>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</si>
  <si>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</si>
  <si>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</si>
  <si>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</si>
  <si>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</si>
  <si>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</si>
  <si>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</si>
  <si>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</si>
  <si>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</si>
  <si>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</si>
  <si>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TAGBA et FOFANA</t>
  </si>
  <si>
    <t>TETE et BOKO</t>
  </si>
  <si>
    <t>DOSSA et TETE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</si>
</sst>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4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'02 MAI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'02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MAI 23 '!$B$9:$B$32</c:f>
              <c:numCache>
                <c:formatCode>General</c:formatCode>
                <c:ptCount val="24"/>
                <c:pt idx="0">
                  <c:v>81.040000000000006</c:v>
                </c:pt>
                <c:pt idx="1">
                  <c:v>81.09</c:v>
                </c:pt>
                <c:pt idx="2">
                  <c:v>79.319999999999993</c:v>
                </c:pt>
                <c:pt idx="3">
                  <c:v>75.349999999999994</c:v>
                </c:pt>
                <c:pt idx="4">
                  <c:v>82.12</c:v>
                </c:pt>
                <c:pt idx="5">
                  <c:v>75.929999999999993</c:v>
                </c:pt>
                <c:pt idx="6">
                  <c:v>79.58</c:v>
                </c:pt>
                <c:pt idx="7">
                  <c:v>99.02</c:v>
                </c:pt>
                <c:pt idx="8">
                  <c:v>117.62</c:v>
                </c:pt>
                <c:pt idx="9">
                  <c:v>109.19</c:v>
                </c:pt>
                <c:pt idx="10">
                  <c:v>115.56</c:v>
                </c:pt>
                <c:pt idx="11">
                  <c:v>112.96000000000001</c:v>
                </c:pt>
                <c:pt idx="12">
                  <c:v>88.64</c:v>
                </c:pt>
                <c:pt idx="13">
                  <c:v>106.61</c:v>
                </c:pt>
                <c:pt idx="14">
                  <c:v>118.89</c:v>
                </c:pt>
                <c:pt idx="15">
                  <c:v>115.37</c:v>
                </c:pt>
                <c:pt idx="16">
                  <c:v>123.15</c:v>
                </c:pt>
                <c:pt idx="17">
                  <c:v>89.47</c:v>
                </c:pt>
                <c:pt idx="18">
                  <c:v>98.18</c:v>
                </c:pt>
                <c:pt idx="19">
                  <c:v>95.89</c:v>
                </c:pt>
                <c:pt idx="20">
                  <c:v>104.32</c:v>
                </c:pt>
                <c:pt idx="21">
                  <c:v>102.64</c:v>
                </c:pt>
                <c:pt idx="22">
                  <c:v>91.04</c:v>
                </c:pt>
                <c:pt idx="23">
                  <c:v>81.36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'02 MAI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'02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MAI 23 '!$C$9:$C$32</c:f>
              <c:numCache>
                <c:formatCode>General</c:formatCode>
                <c:ptCount val="24"/>
                <c:pt idx="0">
                  <c:v>4.5165339968358555</c:v>
                </c:pt>
                <c:pt idx="1">
                  <c:v>5.4295552730992336</c:v>
                </c:pt>
                <c:pt idx="2">
                  <c:v>5.6140108520847152</c:v>
                </c:pt>
                <c:pt idx="3">
                  <c:v>5.895543155909909</c:v>
                </c:pt>
                <c:pt idx="4">
                  <c:v>5.4489791225213127</c:v>
                </c:pt>
                <c:pt idx="5">
                  <c:v>5.7499160092560997</c:v>
                </c:pt>
                <c:pt idx="6">
                  <c:v>6.3231045380903712</c:v>
                </c:pt>
                <c:pt idx="7">
                  <c:v>7.8487725056646722</c:v>
                </c:pt>
                <c:pt idx="8">
                  <c:v>7.5870360769988716</c:v>
                </c:pt>
                <c:pt idx="9">
                  <c:v>8.8496107026822379</c:v>
                </c:pt>
                <c:pt idx="10">
                  <c:v>7.140064422543805</c:v>
                </c:pt>
                <c:pt idx="11">
                  <c:v>6.6252361879439912</c:v>
                </c:pt>
                <c:pt idx="12">
                  <c:v>8.0330355972915033</c:v>
                </c:pt>
                <c:pt idx="13">
                  <c:v>2.2536977856184262</c:v>
                </c:pt>
                <c:pt idx="14">
                  <c:v>2.2052634396956892</c:v>
                </c:pt>
                <c:pt idx="15">
                  <c:v>8.2476108164060591</c:v>
                </c:pt>
                <c:pt idx="16">
                  <c:v>7.7523945166547454</c:v>
                </c:pt>
                <c:pt idx="17">
                  <c:v>6.8099796487984428</c:v>
                </c:pt>
                <c:pt idx="18">
                  <c:v>8.8697022245733272</c:v>
                </c:pt>
                <c:pt idx="19">
                  <c:v>7.2764164007495387</c:v>
                </c:pt>
                <c:pt idx="20">
                  <c:v>4.2066259115434033</c:v>
                </c:pt>
                <c:pt idx="21">
                  <c:v>5.1683979902194563</c:v>
                </c:pt>
                <c:pt idx="22">
                  <c:v>9.8316631947786224</c:v>
                </c:pt>
                <c:pt idx="23">
                  <c:v>1.2046365713009641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'02 MAI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'02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MAI 23 '!$D$9:$D$32</c:f>
              <c:numCache>
                <c:formatCode>0.00</c:formatCode>
                <c:ptCount val="24"/>
                <c:pt idx="0">
                  <c:v>92.937187329165809</c:v>
                </c:pt>
                <c:pt idx="1">
                  <c:v>92.072766078269211</c:v>
                </c:pt>
                <c:pt idx="2">
                  <c:v>90.198669011141803</c:v>
                </c:pt>
                <c:pt idx="3">
                  <c:v>86.058294535243405</c:v>
                </c:pt>
                <c:pt idx="4">
                  <c:v>93.085302193328189</c:v>
                </c:pt>
                <c:pt idx="5">
                  <c:v>86.734362667244184</c:v>
                </c:pt>
                <c:pt idx="6">
                  <c:v>89.704776162894916</c:v>
                </c:pt>
                <c:pt idx="7">
                  <c:v>107.08011686233877</c:v>
                </c:pt>
                <c:pt idx="8">
                  <c:v>125.44965978742685</c:v>
                </c:pt>
                <c:pt idx="9">
                  <c:v>116.03288192223397</c:v>
                </c:pt>
                <c:pt idx="10">
                  <c:v>123.99451010511629</c:v>
                </c:pt>
                <c:pt idx="11">
                  <c:v>121.51901880463771</c:v>
                </c:pt>
                <c:pt idx="12">
                  <c:v>96.466850346970716</c:v>
                </c:pt>
                <c:pt idx="13">
                  <c:v>119.74631524168515</c:v>
                </c:pt>
                <c:pt idx="14">
                  <c:v>131.55815527944344</c:v>
                </c:pt>
                <c:pt idx="15">
                  <c:v>122.28140491146382</c:v>
                </c:pt>
                <c:pt idx="16">
                  <c:v>130.30602385455217</c:v>
                </c:pt>
                <c:pt idx="17">
                  <c:v>97.675397627812202</c:v>
                </c:pt>
                <c:pt idx="18">
                  <c:v>104.1044772644338</c:v>
                </c:pt>
                <c:pt idx="19">
                  <c:v>103.46320255219317</c:v>
                </c:pt>
                <c:pt idx="20">
                  <c:v>114.92059521233324</c:v>
                </c:pt>
                <c:pt idx="21">
                  <c:v>112.31830277859856</c:v>
                </c:pt>
                <c:pt idx="22">
                  <c:v>96.004078031335979</c:v>
                </c:pt>
                <c:pt idx="23">
                  <c:v>95.224382092499212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'02 MAI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'02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MAI 23 '!$E$9:$E$32</c:f>
              <c:numCache>
                <c:formatCode>0.00</c:formatCode>
                <c:ptCount val="24"/>
                <c:pt idx="0">
                  <c:v>-16.41372132600166</c:v>
                </c:pt>
                <c:pt idx="1">
                  <c:v>-16.41232135136843</c:v>
                </c:pt>
                <c:pt idx="2">
                  <c:v>-16.492679863226538</c:v>
                </c:pt>
                <c:pt idx="3">
                  <c:v>-16.603837691153313</c:v>
                </c:pt>
                <c:pt idx="4">
                  <c:v>-16.414281315849504</c:v>
                </c:pt>
                <c:pt idx="5">
                  <c:v>-16.554278676500285</c:v>
                </c:pt>
                <c:pt idx="6">
                  <c:v>-16.447880700985291</c:v>
                </c:pt>
                <c:pt idx="7">
                  <c:v>-15.90888936800344</c:v>
                </c:pt>
                <c:pt idx="8">
                  <c:v>-15.416695864425755</c:v>
                </c:pt>
                <c:pt idx="9">
                  <c:v>-15.69249262491622</c:v>
                </c:pt>
                <c:pt idx="10">
                  <c:v>-15.57457452766009</c:v>
                </c:pt>
                <c:pt idx="11">
                  <c:v>-15.184254992581668</c:v>
                </c:pt>
                <c:pt idx="12">
                  <c:v>-15.859885944262214</c:v>
                </c:pt>
                <c:pt idx="13">
                  <c:v>-15.390013027303571</c:v>
                </c:pt>
                <c:pt idx="14">
                  <c:v>-16.235501747311829</c:v>
                </c:pt>
                <c:pt idx="15">
                  <c:v>-15.159015727869861</c:v>
                </c:pt>
                <c:pt idx="16">
                  <c:v>-14.908418371206881</c:v>
                </c:pt>
                <c:pt idx="17">
                  <c:v>-15.015377276610639</c:v>
                </c:pt>
                <c:pt idx="18">
                  <c:v>-14.79417948900711</c:v>
                </c:pt>
                <c:pt idx="19">
                  <c:v>-14.849618952942695</c:v>
                </c:pt>
                <c:pt idx="20">
                  <c:v>-14.807221123876637</c:v>
                </c:pt>
                <c:pt idx="21">
                  <c:v>-14.846700768818003</c:v>
                </c:pt>
                <c:pt idx="22">
                  <c:v>-14.795741226114608</c:v>
                </c:pt>
                <c:pt idx="23">
                  <c:v>-15.069018663800158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'02 MAI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'02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MAI 23 '!$Q$9:$Q$32</c:f>
              <c:numCache>
                <c:formatCode>0.00</c:formatCode>
                <c:ptCount val="24"/>
                <c:pt idx="0">
                  <c:v>20.170000000000002</c:v>
                </c:pt>
                <c:pt idx="1">
                  <c:v>20.170000000000002</c:v>
                </c:pt>
                <c:pt idx="2">
                  <c:v>20.170000000000002</c:v>
                </c:pt>
                <c:pt idx="3">
                  <c:v>20.170000000000002</c:v>
                </c:pt>
                <c:pt idx="4">
                  <c:v>20.170000000000002</c:v>
                </c:pt>
                <c:pt idx="5">
                  <c:v>20.170000000000002</c:v>
                </c:pt>
                <c:pt idx="6">
                  <c:v>20.170000000000002</c:v>
                </c:pt>
                <c:pt idx="7">
                  <c:v>20.170000000000002</c:v>
                </c:pt>
                <c:pt idx="8">
                  <c:v>20.2</c:v>
                </c:pt>
                <c:pt idx="9">
                  <c:v>20.2</c:v>
                </c:pt>
                <c:pt idx="10">
                  <c:v>20.239999999999998</c:v>
                </c:pt>
                <c:pt idx="11">
                  <c:v>19.89</c:v>
                </c:pt>
                <c:pt idx="12">
                  <c:v>19.89</c:v>
                </c:pt>
                <c:pt idx="13">
                  <c:v>19.93</c:v>
                </c:pt>
                <c:pt idx="14">
                  <c:v>19.93</c:v>
                </c:pt>
                <c:pt idx="15">
                  <c:v>19.93</c:v>
                </c:pt>
                <c:pt idx="16">
                  <c:v>19.93</c:v>
                </c:pt>
                <c:pt idx="17">
                  <c:v>19.93</c:v>
                </c:pt>
                <c:pt idx="18">
                  <c:v>19.93</c:v>
                </c:pt>
                <c:pt idx="19">
                  <c:v>19.93</c:v>
                </c:pt>
                <c:pt idx="20">
                  <c:v>20.12</c:v>
                </c:pt>
                <c:pt idx="21">
                  <c:v>20.12</c:v>
                </c:pt>
                <c:pt idx="22">
                  <c:v>20.12</c:v>
                </c:pt>
                <c:pt idx="23">
                  <c:v>20.12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'02 MAI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'02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MAI 23 '!$AE$9:$AE$32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'02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'02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'02 MAI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'02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MAI 23 '!$AK$9:$AK$32</c:f>
              <c:numCache>
                <c:formatCode>0.00</c:formatCode>
                <c:ptCount val="24"/>
                <c:pt idx="0">
                  <c:v>4.5165339968358555</c:v>
                </c:pt>
                <c:pt idx="1">
                  <c:v>5.4295552730992336</c:v>
                </c:pt>
                <c:pt idx="2">
                  <c:v>5.6140108520847152</c:v>
                </c:pt>
                <c:pt idx="3">
                  <c:v>5.895543155909909</c:v>
                </c:pt>
                <c:pt idx="4">
                  <c:v>5.4489791225213127</c:v>
                </c:pt>
                <c:pt idx="5">
                  <c:v>5.7499160092560997</c:v>
                </c:pt>
                <c:pt idx="6">
                  <c:v>6.3231045380903712</c:v>
                </c:pt>
                <c:pt idx="7">
                  <c:v>7.8487725056646722</c:v>
                </c:pt>
                <c:pt idx="8">
                  <c:v>7.5870360769988716</c:v>
                </c:pt>
                <c:pt idx="9">
                  <c:v>8.8496107026822379</c:v>
                </c:pt>
                <c:pt idx="10">
                  <c:v>7.140064422543805</c:v>
                </c:pt>
                <c:pt idx="11">
                  <c:v>6.6252361879439912</c:v>
                </c:pt>
                <c:pt idx="12">
                  <c:v>8.0330355972915033</c:v>
                </c:pt>
                <c:pt idx="13">
                  <c:v>2.2536977856184262</c:v>
                </c:pt>
                <c:pt idx="14">
                  <c:v>2.2052634396956892</c:v>
                </c:pt>
                <c:pt idx="15">
                  <c:v>8.2476108164060591</c:v>
                </c:pt>
                <c:pt idx="16">
                  <c:v>7.7523945166547454</c:v>
                </c:pt>
                <c:pt idx="17">
                  <c:v>6.8099796487984428</c:v>
                </c:pt>
                <c:pt idx="18">
                  <c:v>8.8697022245733272</c:v>
                </c:pt>
                <c:pt idx="19">
                  <c:v>7.2764164007495387</c:v>
                </c:pt>
                <c:pt idx="20">
                  <c:v>4.2066259115434033</c:v>
                </c:pt>
                <c:pt idx="21">
                  <c:v>5.1683979902194563</c:v>
                </c:pt>
                <c:pt idx="22">
                  <c:v>9.8316631947786224</c:v>
                </c:pt>
                <c:pt idx="23">
                  <c:v>1.2046365713009641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'02 MAI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'02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MAI 23 '!$AM$9:$AM$32</c:f>
              <c:numCache>
                <c:formatCode>0.00</c:formatCode>
                <c:ptCount val="24"/>
                <c:pt idx="0">
                  <c:v>122.59718732916581</c:v>
                </c:pt>
                <c:pt idx="1">
                  <c:v>121.73276607826921</c:v>
                </c:pt>
                <c:pt idx="2">
                  <c:v>118.75866901114181</c:v>
                </c:pt>
                <c:pt idx="3">
                  <c:v>114.61829453524341</c:v>
                </c:pt>
                <c:pt idx="4">
                  <c:v>121.64530219332819</c:v>
                </c:pt>
                <c:pt idx="5">
                  <c:v>116.48436266724418</c:v>
                </c:pt>
                <c:pt idx="6">
                  <c:v>119.60477616289492</c:v>
                </c:pt>
                <c:pt idx="7">
                  <c:v>136.79011686233878</c:v>
                </c:pt>
                <c:pt idx="8">
                  <c:v>155.17965978742686</c:v>
                </c:pt>
                <c:pt idx="9">
                  <c:v>144.34288192223397</c:v>
                </c:pt>
                <c:pt idx="10">
                  <c:v>151.53451010511628</c:v>
                </c:pt>
                <c:pt idx="11">
                  <c:v>153.44901880463772</c:v>
                </c:pt>
                <c:pt idx="12">
                  <c:v>128.58685034697072</c:v>
                </c:pt>
                <c:pt idx="13">
                  <c:v>152.06631524168515</c:v>
                </c:pt>
                <c:pt idx="14">
                  <c:v>170.04815527944342</c:v>
                </c:pt>
                <c:pt idx="15">
                  <c:v>154.09140491146383</c:v>
                </c:pt>
                <c:pt idx="16">
                  <c:v>163.28602385455216</c:v>
                </c:pt>
                <c:pt idx="17">
                  <c:v>160.51539762781221</c:v>
                </c:pt>
                <c:pt idx="18">
                  <c:v>166.1344772644338</c:v>
                </c:pt>
                <c:pt idx="19">
                  <c:v>165.80320255219317</c:v>
                </c:pt>
                <c:pt idx="20">
                  <c:v>176.94059521233325</c:v>
                </c:pt>
                <c:pt idx="21">
                  <c:v>174.60830277859856</c:v>
                </c:pt>
                <c:pt idx="22">
                  <c:v>171.71407803133599</c:v>
                </c:pt>
                <c:pt idx="23">
                  <c:v>170.85438209249921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'02 MAI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'02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MAI 23 '!$F$9:$F$32</c:f>
              <c:numCache>
                <c:formatCode>General</c:formatCode>
                <c:ptCount val="24"/>
                <c:pt idx="0">
                  <c:v>163.55000000000001</c:v>
                </c:pt>
                <c:pt idx="1">
                  <c:v>157.13</c:v>
                </c:pt>
                <c:pt idx="2">
                  <c:v>154.9</c:v>
                </c:pt>
                <c:pt idx="3">
                  <c:v>151.05000000000001</c:v>
                </c:pt>
                <c:pt idx="4">
                  <c:v>158.65</c:v>
                </c:pt>
                <c:pt idx="5">
                  <c:v>154.97</c:v>
                </c:pt>
                <c:pt idx="6">
                  <c:v>147.53</c:v>
                </c:pt>
                <c:pt idx="7">
                  <c:v>153.09</c:v>
                </c:pt>
                <c:pt idx="8">
                  <c:v>160.38999999999999</c:v>
                </c:pt>
                <c:pt idx="9">
                  <c:v>174.23</c:v>
                </c:pt>
                <c:pt idx="10">
                  <c:v>173.89</c:v>
                </c:pt>
                <c:pt idx="11">
                  <c:v>150.85</c:v>
                </c:pt>
                <c:pt idx="12">
                  <c:v>162.36000000000001</c:v>
                </c:pt>
                <c:pt idx="13">
                  <c:v>163.41</c:v>
                </c:pt>
                <c:pt idx="14">
                  <c:v>188.24</c:v>
                </c:pt>
                <c:pt idx="15">
                  <c:v>213.65</c:v>
                </c:pt>
                <c:pt idx="16">
                  <c:v>207.64</c:v>
                </c:pt>
                <c:pt idx="17">
                  <c:v>242.18</c:v>
                </c:pt>
                <c:pt idx="18">
                  <c:v>280.68</c:v>
                </c:pt>
                <c:pt idx="19">
                  <c:v>284.2</c:v>
                </c:pt>
                <c:pt idx="20">
                  <c:v>270.14999999999998</c:v>
                </c:pt>
                <c:pt idx="21">
                  <c:v>252.98</c:v>
                </c:pt>
                <c:pt idx="22">
                  <c:v>226.97</c:v>
                </c:pt>
                <c:pt idx="23">
                  <c:v>221.65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'02 MAI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'02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MAI 23 '!$G$9:$G$32</c:f>
              <c:numCache>
                <c:formatCode>0.00</c:formatCode>
                <c:ptCount val="24"/>
                <c:pt idx="0">
                  <c:v>83.771002250619674</c:v>
                </c:pt>
                <c:pt idx="1">
                  <c:v>79.946374872350177</c:v>
                </c:pt>
                <c:pt idx="2">
                  <c:v>78.608645802225638</c:v>
                </c:pt>
                <c:pt idx="3">
                  <c:v>76.748900146685386</c:v>
                </c:pt>
                <c:pt idx="4">
                  <c:v>84.33021392843861</c:v>
                </c:pt>
                <c:pt idx="5">
                  <c:v>76.779273788225993</c:v>
                </c:pt>
                <c:pt idx="6">
                  <c:v>84.539471167509319</c:v>
                </c:pt>
                <c:pt idx="7">
                  <c:v>97.255110495738549</c:v>
                </c:pt>
                <c:pt idx="8">
                  <c:v>105.09250961986592</c:v>
                </c:pt>
                <c:pt idx="9">
                  <c:v>116.53543552326035</c:v>
                </c:pt>
                <c:pt idx="10">
                  <c:v>117.93628814725626</c:v>
                </c:pt>
                <c:pt idx="11">
                  <c:v>103.93079569472293</c:v>
                </c:pt>
                <c:pt idx="12">
                  <c:v>105.8045610564732</c:v>
                </c:pt>
                <c:pt idx="13">
                  <c:v>92.562079541845961</c:v>
                </c:pt>
                <c:pt idx="14">
                  <c:v>114.70385292104852</c:v>
                </c:pt>
                <c:pt idx="15">
                  <c:v>136.70034539482521</c:v>
                </c:pt>
                <c:pt idx="16">
                  <c:v>112.46211932007344</c:v>
                </c:pt>
                <c:pt idx="17">
                  <c:v>143.2959627771603</c:v>
                </c:pt>
                <c:pt idx="18">
                  <c:v>166.82156193220311</c:v>
                </c:pt>
                <c:pt idx="19">
                  <c:v>174.66032855692526</c:v>
                </c:pt>
                <c:pt idx="20">
                  <c:v>161.23380994091249</c:v>
                </c:pt>
                <c:pt idx="21">
                  <c:v>142.9945135184966</c:v>
                </c:pt>
                <c:pt idx="22">
                  <c:v>124.60996766789066</c:v>
                </c:pt>
                <c:pt idx="23">
                  <c:v>119.16905976875776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'02 MAI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'02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MAI 23 '!$H$9:$H$32</c:f>
              <c:numCache>
                <c:formatCode>0.00</c:formatCode>
                <c:ptCount val="24"/>
                <c:pt idx="0">
                  <c:v>69.766687680557254</c:v>
                </c:pt>
                <c:pt idx="1">
                  <c:v>67.486685506378336</c:v>
                </c:pt>
                <c:pt idx="2">
                  <c:v>66.631650953197834</c:v>
                </c:pt>
                <c:pt idx="3">
                  <c:v>64.795661279525206</c:v>
                </c:pt>
                <c:pt idx="4">
                  <c:v>64.483399763061144</c:v>
                </c:pt>
                <c:pt idx="5">
                  <c:v>68.539382149760215</c:v>
                </c:pt>
                <c:pt idx="6">
                  <c:v>53.299288658529733</c:v>
                </c:pt>
                <c:pt idx="7">
                  <c:v>44.983229333985008</c:v>
                </c:pt>
                <c:pt idx="8">
                  <c:v>43.881571170134727</c:v>
                </c:pt>
                <c:pt idx="9">
                  <c:v>45.417620220069317</c:v>
                </c:pt>
                <c:pt idx="10">
                  <c:v>43.647129345259579</c:v>
                </c:pt>
                <c:pt idx="11">
                  <c:v>34.853527320870683</c:v>
                </c:pt>
                <c:pt idx="12">
                  <c:v>44.528899550168042</c:v>
                </c:pt>
                <c:pt idx="13">
                  <c:v>58.826320759591852</c:v>
                </c:pt>
                <c:pt idx="14">
                  <c:v>60.445667851523766</c:v>
                </c:pt>
                <c:pt idx="15">
                  <c:v>64.34934897023868</c:v>
                </c:pt>
                <c:pt idx="16">
                  <c:v>82.844699734779596</c:v>
                </c:pt>
                <c:pt idx="17">
                  <c:v>86.582394424433417</c:v>
                </c:pt>
                <c:pt idx="18">
                  <c:v>99.362024339467155</c:v>
                </c:pt>
                <c:pt idx="19">
                  <c:v>95.581314261643868</c:v>
                </c:pt>
                <c:pt idx="20">
                  <c:v>95.337435172462662</c:v>
                </c:pt>
                <c:pt idx="21">
                  <c:v>96.698557270306651</c:v>
                </c:pt>
                <c:pt idx="22">
                  <c:v>90.012032254370581</c:v>
                </c:pt>
                <c:pt idx="23">
                  <c:v>90.326728636637398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'02 MAI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'02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MAI 23 '!$I$9:$I$32</c:f>
              <c:numCache>
                <c:formatCode>0.00</c:formatCode>
                <c:ptCount val="24"/>
                <c:pt idx="0">
                  <c:v>10.012310068823057</c:v>
                </c:pt>
                <c:pt idx="1">
                  <c:v>9.696939621271456</c:v>
                </c:pt>
                <c:pt idx="2">
                  <c:v>9.6597032445765354</c:v>
                </c:pt>
                <c:pt idx="3">
                  <c:v>9.5054385737894211</c:v>
                </c:pt>
                <c:pt idx="4">
                  <c:v>9.8363863085002539</c:v>
                </c:pt>
                <c:pt idx="5">
                  <c:v>9.6513440620137647</c:v>
                </c:pt>
                <c:pt idx="6">
                  <c:v>9.6912401739609653</c:v>
                </c:pt>
                <c:pt idx="7">
                  <c:v>10.851660170276476</c:v>
                </c:pt>
                <c:pt idx="8">
                  <c:v>11.415919209999332</c:v>
                </c:pt>
                <c:pt idx="9">
                  <c:v>12.276944256670264</c:v>
                </c:pt>
                <c:pt idx="10">
                  <c:v>12.306582507484153</c:v>
                </c:pt>
                <c:pt idx="11">
                  <c:v>12.06567698440641</c:v>
                </c:pt>
                <c:pt idx="12">
                  <c:v>12.026539393358734</c:v>
                </c:pt>
                <c:pt idx="13">
                  <c:v>12.021599698562158</c:v>
                </c:pt>
                <c:pt idx="14">
                  <c:v>13.090479227427737</c:v>
                </c:pt>
                <c:pt idx="15">
                  <c:v>12.600305634936079</c:v>
                </c:pt>
                <c:pt idx="16">
                  <c:v>12.333180945146966</c:v>
                </c:pt>
                <c:pt idx="17">
                  <c:v>12.301642798406293</c:v>
                </c:pt>
                <c:pt idx="18">
                  <c:v>14.496413728329729</c:v>
                </c:pt>
                <c:pt idx="19">
                  <c:v>13.958357181430801</c:v>
                </c:pt>
                <c:pt idx="20">
                  <c:v>13.578754886624766</c:v>
                </c:pt>
                <c:pt idx="21">
                  <c:v>13.286929211196695</c:v>
                </c:pt>
                <c:pt idx="22">
                  <c:v>12.348000077738719</c:v>
                </c:pt>
                <c:pt idx="23">
                  <c:v>12.154211594604861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'02 MAI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'02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MAI 23 '!$AD$9:$AD$32</c:f>
              <c:numCache>
                <c:formatCode>0.00</c:formatCode>
                <c:ptCount val="24"/>
                <c:pt idx="0">
                  <c:v>87.89</c:v>
                </c:pt>
                <c:pt idx="1">
                  <c:v>86.01</c:v>
                </c:pt>
                <c:pt idx="2">
                  <c:v>87.26</c:v>
                </c:pt>
                <c:pt idx="3">
                  <c:v>87.05</c:v>
                </c:pt>
                <c:pt idx="4">
                  <c:v>88.16</c:v>
                </c:pt>
                <c:pt idx="5">
                  <c:v>86.66</c:v>
                </c:pt>
                <c:pt idx="6">
                  <c:v>88.8</c:v>
                </c:pt>
                <c:pt idx="7">
                  <c:v>98.45</c:v>
                </c:pt>
                <c:pt idx="8">
                  <c:v>102.28</c:v>
                </c:pt>
                <c:pt idx="9">
                  <c:v>103.08</c:v>
                </c:pt>
                <c:pt idx="10">
                  <c:v>103.14</c:v>
                </c:pt>
                <c:pt idx="11">
                  <c:v>119.29</c:v>
                </c:pt>
                <c:pt idx="12">
                  <c:v>106.10999999999999</c:v>
                </c:pt>
                <c:pt idx="13">
                  <c:v>105.55</c:v>
                </c:pt>
                <c:pt idx="14">
                  <c:v>111.60000000000001</c:v>
                </c:pt>
                <c:pt idx="15">
                  <c:v>77.42</c:v>
                </c:pt>
                <c:pt idx="16">
                  <c:v>90.47999999999999</c:v>
                </c:pt>
                <c:pt idx="17">
                  <c:v>69.510000000000005</c:v>
                </c:pt>
                <c:pt idx="18">
                  <c:v>88.77</c:v>
                </c:pt>
                <c:pt idx="19">
                  <c:v>71.09</c:v>
                </c:pt>
                <c:pt idx="20">
                  <c:v>75.150000000000006</c:v>
                </c:pt>
                <c:pt idx="21">
                  <c:v>84.64</c:v>
                </c:pt>
                <c:pt idx="22">
                  <c:v>85.94</c:v>
                </c:pt>
                <c:pt idx="23">
                  <c:v>86.16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'02 MAI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'02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MAI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'02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'02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'02 MAI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'02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'02 MAI 23 '!$AJ$9:$AJ$32</c:f>
              <c:numCache>
                <c:formatCode>0.00</c:formatCode>
                <c:ptCount val="24"/>
                <c:pt idx="0">
                  <c:v>171.66100225061967</c:v>
                </c:pt>
                <c:pt idx="1">
                  <c:v>165.95637487235018</c:v>
                </c:pt>
                <c:pt idx="2">
                  <c:v>165.86864580222564</c:v>
                </c:pt>
                <c:pt idx="3">
                  <c:v>163.79890014668538</c:v>
                </c:pt>
                <c:pt idx="4">
                  <c:v>172.49021392843861</c:v>
                </c:pt>
                <c:pt idx="5">
                  <c:v>163.43927378822599</c:v>
                </c:pt>
                <c:pt idx="6">
                  <c:v>173.33947116750932</c:v>
                </c:pt>
                <c:pt idx="7">
                  <c:v>195.70511049573855</c:v>
                </c:pt>
                <c:pt idx="8">
                  <c:v>207.37250961986592</c:v>
                </c:pt>
                <c:pt idx="9">
                  <c:v>219.61543552326035</c:v>
                </c:pt>
                <c:pt idx="10">
                  <c:v>221.07628814725626</c:v>
                </c:pt>
                <c:pt idx="11">
                  <c:v>223.22079569472294</c:v>
                </c:pt>
                <c:pt idx="12">
                  <c:v>211.91456105647319</c:v>
                </c:pt>
                <c:pt idx="13">
                  <c:v>198.11207954184596</c:v>
                </c:pt>
                <c:pt idx="14">
                  <c:v>226.30385292104853</c:v>
                </c:pt>
                <c:pt idx="15">
                  <c:v>214.12034539482522</c:v>
                </c:pt>
                <c:pt idx="16">
                  <c:v>202.94211932007343</c:v>
                </c:pt>
                <c:pt idx="17">
                  <c:v>212.80596277716029</c:v>
                </c:pt>
                <c:pt idx="18">
                  <c:v>255.59156193220312</c:v>
                </c:pt>
                <c:pt idx="19">
                  <c:v>245.75032855692527</c:v>
                </c:pt>
                <c:pt idx="20">
                  <c:v>236.3838099409125</c:v>
                </c:pt>
                <c:pt idx="21">
                  <c:v>227.63451351849662</c:v>
                </c:pt>
                <c:pt idx="22">
                  <c:v>210.54996766789066</c:v>
                </c:pt>
                <c:pt idx="23">
                  <c:v>205.32905976875776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'02 MAI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'02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'02 MAI 23 '!$AL$9:$AL$32</c:f>
              <c:numCache>
                <c:formatCode>0.00</c:formatCode>
                <c:ptCount val="24"/>
                <c:pt idx="0">
                  <c:v>69.766687680557254</c:v>
                </c:pt>
                <c:pt idx="1">
                  <c:v>67.486685506378336</c:v>
                </c:pt>
                <c:pt idx="2">
                  <c:v>66.631650953197834</c:v>
                </c:pt>
                <c:pt idx="3">
                  <c:v>64.795661279525206</c:v>
                </c:pt>
                <c:pt idx="4">
                  <c:v>64.483399763061144</c:v>
                </c:pt>
                <c:pt idx="5">
                  <c:v>68.849382149760217</c:v>
                </c:pt>
                <c:pt idx="6">
                  <c:v>59.959288658529729</c:v>
                </c:pt>
                <c:pt idx="7">
                  <c:v>66.973229333985003</c:v>
                </c:pt>
                <c:pt idx="8">
                  <c:v>69.591571170134728</c:v>
                </c:pt>
                <c:pt idx="9">
                  <c:v>79.147620220069314</c:v>
                </c:pt>
                <c:pt idx="10">
                  <c:v>78.437129345259578</c:v>
                </c:pt>
                <c:pt idx="11">
                  <c:v>70.193527320870686</c:v>
                </c:pt>
                <c:pt idx="12">
                  <c:v>80.508899550168039</c:v>
                </c:pt>
                <c:pt idx="13">
                  <c:v>94.186320759591851</c:v>
                </c:pt>
                <c:pt idx="14">
                  <c:v>93.055667851523765</c:v>
                </c:pt>
                <c:pt idx="15">
                  <c:v>92.829348970238684</c:v>
                </c:pt>
                <c:pt idx="16">
                  <c:v>97.244699734779601</c:v>
                </c:pt>
                <c:pt idx="17">
                  <c:v>86.582394424433417</c:v>
                </c:pt>
                <c:pt idx="18">
                  <c:v>99.362024339467155</c:v>
                </c:pt>
                <c:pt idx="19">
                  <c:v>95.581314261643868</c:v>
                </c:pt>
                <c:pt idx="20">
                  <c:v>95.337435172462662</c:v>
                </c:pt>
                <c:pt idx="21">
                  <c:v>96.698557270306651</c:v>
                </c:pt>
                <c:pt idx="22">
                  <c:v>90.012032254370581</c:v>
                </c:pt>
                <c:pt idx="23">
                  <c:v>90.326728636637398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="85" zoomScaleNormal="85" zoomScaleSheetLayoutView="85" workbookViewId="0">
      <selection activeCell="AI17" sqref="AI17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7" width="5.7109375" customWidth="1"/>
    <col min="28" max="29" width="6.85546875" customWidth="1"/>
    <col min="30" max="30" width="7.4257812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1" t="s">
        <v>101</v>
      </c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</row>
    <row r="2" spans="1:54" ht="20.25" x14ac:dyDescent="0.25">
      <c r="A2" s="142">
        <v>45048</v>
      </c>
      <c r="B2" s="142"/>
      <c r="C2" s="142"/>
      <c r="D2" s="142"/>
      <c r="E2" s="142"/>
      <c r="F2" s="142"/>
      <c r="G2" s="142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3" t="s">
        <v>0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72" t="s">
        <v>89</v>
      </c>
      <c r="AG4" s="173"/>
      <c r="AH4" s="173"/>
      <c r="AI4" s="173"/>
      <c r="AJ4" s="148" t="s">
        <v>102</v>
      </c>
      <c r="AK4" s="149"/>
      <c r="AL4" s="148" t="s">
        <v>103</v>
      </c>
      <c r="AM4" s="149"/>
      <c r="AN4" s="135" t="s">
        <v>69</v>
      </c>
      <c r="AO4" s="136"/>
      <c r="AP4" s="136"/>
      <c r="AQ4" s="136"/>
      <c r="AR4" s="136"/>
      <c r="AS4" s="137"/>
    </row>
    <row r="5" spans="1:54" ht="15.75" customHeight="1" thickBot="1" x14ac:dyDescent="0.3">
      <c r="B5" s="145"/>
      <c r="C5" s="146"/>
      <c r="D5" s="146"/>
      <c r="E5" s="146"/>
      <c r="F5" s="146"/>
      <c r="G5" s="146"/>
      <c r="H5" s="146"/>
      <c r="I5" s="146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74"/>
      <c r="AG5" s="175"/>
      <c r="AH5" s="175"/>
      <c r="AI5" s="175"/>
      <c r="AJ5" s="150"/>
      <c r="AK5" s="151"/>
      <c r="AL5" s="150"/>
      <c r="AM5" s="151"/>
      <c r="AN5" s="138"/>
      <c r="AO5" s="139"/>
      <c r="AP5" s="139"/>
      <c r="AQ5" s="139"/>
      <c r="AR5" s="139"/>
      <c r="AS5" s="140"/>
    </row>
    <row r="6" spans="1:54" ht="18.75" customHeight="1" thickBot="1" x14ac:dyDescent="0.3">
      <c r="B6" s="163" t="s">
        <v>1</v>
      </c>
      <c r="C6" s="164"/>
      <c r="D6" s="164"/>
      <c r="E6" s="164"/>
      <c r="F6" s="164"/>
      <c r="G6" s="164"/>
      <c r="H6" s="164"/>
      <c r="I6" s="165"/>
      <c r="J6" s="163" t="s">
        <v>74</v>
      </c>
      <c r="K6" s="166"/>
      <c r="L6" s="164"/>
      <c r="M6" s="164"/>
      <c r="N6" s="164"/>
      <c r="O6" s="164"/>
      <c r="P6" s="165"/>
      <c r="Q6" s="167"/>
      <c r="R6" s="157" t="s">
        <v>90</v>
      </c>
      <c r="S6" s="158"/>
      <c r="T6" s="158"/>
      <c r="U6" s="158"/>
      <c r="V6" s="158"/>
      <c r="W6" s="158"/>
      <c r="X6" s="158"/>
      <c r="Y6" s="158"/>
      <c r="Z6" s="157" t="s">
        <v>91</v>
      </c>
      <c r="AA6" s="158"/>
      <c r="AB6" s="158"/>
      <c r="AC6" s="158"/>
      <c r="AD6" s="158"/>
      <c r="AE6" s="158"/>
      <c r="AF6" s="159" t="s">
        <v>14</v>
      </c>
      <c r="AG6" s="160"/>
      <c r="AH6" s="168" t="s">
        <v>11</v>
      </c>
      <c r="AI6" s="169"/>
      <c r="AJ6" s="150"/>
      <c r="AK6" s="151"/>
      <c r="AL6" s="150"/>
      <c r="AM6" s="151"/>
      <c r="AN6" s="138"/>
      <c r="AO6" s="139"/>
      <c r="AP6" s="139"/>
      <c r="AQ6" s="139"/>
      <c r="AR6" s="139"/>
      <c r="AS6" s="140"/>
    </row>
    <row r="7" spans="1:54" ht="36.75" customHeight="1" thickBot="1" x14ac:dyDescent="0.3">
      <c r="B7" s="204" t="s">
        <v>12</v>
      </c>
      <c r="C7" s="205"/>
      <c r="D7" s="205"/>
      <c r="E7" s="206"/>
      <c r="F7" s="205" t="s">
        <v>13</v>
      </c>
      <c r="G7" s="205"/>
      <c r="H7" s="205"/>
      <c r="I7" s="207"/>
      <c r="J7" s="179" t="s">
        <v>7</v>
      </c>
      <c r="K7" s="155"/>
      <c r="L7" s="154" t="s">
        <v>8</v>
      </c>
      <c r="M7" s="155"/>
      <c r="N7" s="154" t="s">
        <v>9</v>
      </c>
      <c r="O7" s="155"/>
      <c r="P7" s="154" t="s">
        <v>10</v>
      </c>
      <c r="Q7" s="156"/>
      <c r="R7" s="179" t="s">
        <v>4</v>
      </c>
      <c r="S7" s="180"/>
      <c r="T7" s="180"/>
      <c r="U7" s="180"/>
      <c r="V7" s="180"/>
      <c r="W7" s="180"/>
      <c r="X7" s="154" t="s">
        <v>88</v>
      </c>
      <c r="Y7" s="156"/>
      <c r="Z7" s="179" t="s">
        <v>3</v>
      </c>
      <c r="AA7" s="180"/>
      <c r="AB7" s="180"/>
      <c r="AC7" s="155"/>
      <c r="AD7" s="208" t="s">
        <v>88</v>
      </c>
      <c r="AE7" s="208"/>
      <c r="AF7" s="161"/>
      <c r="AG7" s="162"/>
      <c r="AH7" s="170"/>
      <c r="AI7" s="171"/>
      <c r="AJ7" s="152"/>
      <c r="AK7" s="153"/>
      <c r="AL7" s="152"/>
      <c r="AM7" s="153"/>
      <c r="AN7" s="138"/>
      <c r="AO7" s="139"/>
      <c r="AP7" s="139"/>
      <c r="AQ7" s="139"/>
      <c r="AR7" s="139"/>
      <c r="AS7" s="140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77</v>
      </c>
      <c r="S8" s="87" t="s">
        <v>78</v>
      </c>
      <c r="T8" s="87" t="s">
        <v>81</v>
      </c>
      <c r="U8" s="87" t="s">
        <v>82</v>
      </c>
      <c r="V8" s="87" t="s">
        <v>83</v>
      </c>
      <c r="W8" s="87" t="s">
        <v>84</v>
      </c>
      <c r="X8" s="13" t="s">
        <v>40</v>
      </c>
      <c r="Y8" s="14" t="s">
        <v>87</v>
      </c>
      <c r="Z8" s="86" t="s">
        <v>79</v>
      </c>
      <c r="AA8" s="87" t="s">
        <v>80</v>
      </c>
      <c r="AB8" s="87" t="s">
        <v>85</v>
      </c>
      <c r="AC8" s="88" t="s">
        <v>86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81.040000000000006</v>
      </c>
      <c r="C9" s="51">
        <f t="shared" ref="C9:C32" si="0">AK9-AE9</f>
        <v>4.5165339968358555</v>
      </c>
      <c r="D9" s="52">
        <f t="shared" ref="D9:D32" si="1">AM9-Y9</f>
        <v>92.937187329165809</v>
      </c>
      <c r="E9" s="59">
        <f t="shared" ref="E9:E32" si="2">(AG9+AI9)-Q9</f>
        <v>-16.41372132600166</v>
      </c>
      <c r="F9" s="76">
        <v>163.55000000000001</v>
      </c>
      <c r="G9" s="52">
        <f t="shared" ref="G9:G32" si="3">AJ9-AD9</f>
        <v>83.771002250619674</v>
      </c>
      <c r="H9" s="52">
        <f t="shared" ref="H9:H32" si="4">AL9-X9</f>
        <v>69.766687680557254</v>
      </c>
      <c r="I9" s="53">
        <f t="shared" ref="I9:I32" si="5">(AH9+AF9)-P9</f>
        <v>10.012310068823057</v>
      </c>
      <c r="J9" s="58">
        <v>0</v>
      </c>
      <c r="K9" s="84">
        <v>20.170000000000002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20.170000000000002</v>
      </c>
      <c r="R9" s="91">
        <v>0</v>
      </c>
      <c r="S9" s="84">
        <v>0</v>
      </c>
      <c r="T9" s="84">
        <v>0</v>
      </c>
      <c r="U9" s="84">
        <v>29.66</v>
      </c>
      <c r="V9" s="68">
        <v>0</v>
      </c>
      <c r="W9" s="90">
        <v>0</v>
      </c>
      <c r="X9" s="94">
        <f>R9+T9+V9</f>
        <v>0</v>
      </c>
      <c r="Y9" s="95">
        <f>S9+U9+W9</f>
        <v>29.66</v>
      </c>
      <c r="Z9" s="91">
        <v>0</v>
      </c>
      <c r="AA9" s="84">
        <v>0</v>
      </c>
      <c r="AB9" s="84">
        <v>87.89</v>
      </c>
      <c r="AC9" s="84">
        <v>0</v>
      </c>
      <c r="AD9" s="96">
        <f>Z9+AB9</f>
        <v>87.89</v>
      </c>
      <c r="AE9" s="52">
        <f>AA9+AC9</f>
        <v>0</v>
      </c>
      <c r="AF9" s="116">
        <v>0.47476720430107522</v>
      </c>
      <c r="AG9" s="117">
        <v>9.4498252688172038E-2</v>
      </c>
      <c r="AH9" s="54">
        <f t="shared" ref="AH9:AH32" si="6">(F9+P9+X9+AD9)-(AJ9+AL9+AF9)</f>
        <v>9.5375428645219813</v>
      </c>
      <c r="AI9" s="63">
        <f t="shared" ref="AI9:AI32" si="7">(B9+Q9+Y9+AE9)-(AM9+AK9+AG9)</f>
        <v>3.6617804213101692</v>
      </c>
      <c r="AJ9" s="64">
        <v>171.66100225061967</v>
      </c>
      <c r="AK9" s="61">
        <v>4.5165339968358555</v>
      </c>
      <c r="AL9" s="66">
        <v>69.766687680557254</v>
      </c>
      <c r="AM9" s="61">
        <v>122.59718732916581</v>
      </c>
      <c r="AS9" s="121"/>
      <c r="BA9" s="42"/>
      <c r="BB9" s="42"/>
    </row>
    <row r="10" spans="1:54" ht="15.75" x14ac:dyDescent="0.25">
      <c r="A10" s="25">
        <v>2</v>
      </c>
      <c r="B10" s="69">
        <v>81.09</v>
      </c>
      <c r="C10" s="51">
        <f t="shared" si="0"/>
        <v>5.4295552730992336</v>
      </c>
      <c r="D10" s="52">
        <f t="shared" si="1"/>
        <v>92.072766078269211</v>
      </c>
      <c r="E10" s="59">
        <f t="shared" si="2"/>
        <v>-16.41232135136843</v>
      </c>
      <c r="F10" s="68">
        <v>157.13</v>
      </c>
      <c r="G10" s="52">
        <f t="shared" si="3"/>
        <v>79.946374872350177</v>
      </c>
      <c r="H10" s="52">
        <f t="shared" si="4"/>
        <v>67.486685506378336</v>
      </c>
      <c r="I10" s="53">
        <f t="shared" si="5"/>
        <v>9.696939621271456</v>
      </c>
      <c r="J10" s="58">
        <v>0</v>
      </c>
      <c r="K10" s="81">
        <v>20.170000000000002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20.170000000000002</v>
      </c>
      <c r="R10" s="91">
        <v>0</v>
      </c>
      <c r="S10" s="84">
        <v>0</v>
      </c>
      <c r="T10" s="84">
        <v>0</v>
      </c>
      <c r="U10" s="84">
        <v>29.66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29.66</v>
      </c>
      <c r="Z10" s="91">
        <v>0</v>
      </c>
      <c r="AA10" s="84">
        <v>0</v>
      </c>
      <c r="AB10" s="84">
        <v>86.01</v>
      </c>
      <c r="AC10" s="84">
        <v>0</v>
      </c>
      <c r="AD10" s="96">
        <f t="shared" ref="AD10:AD32" si="12">Z10+AB10</f>
        <v>86.01</v>
      </c>
      <c r="AE10" s="52">
        <f t="shared" ref="AE10:AE32" si="13">AA10+AC10</f>
        <v>0</v>
      </c>
      <c r="AF10" s="118">
        <v>0.47476720430107522</v>
      </c>
      <c r="AG10" s="117">
        <v>9.4498252688172038E-2</v>
      </c>
      <c r="AH10" s="54">
        <f t="shared" si="6"/>
        <v>9.2221724169703805</v>
      </c>
      <c r="AI10" s="63">
        <f t="shared" si="7"/>
        <v>3.6631803959433995</v>
      </c>
      <c r="AJ10" s="64">
        <v>165.95637487235018</v>
      </c>
      <c r="AK10" s="61">
        <v>5.4295552730992336</v>
      </c>
      <c r="AL10" s="66">
        <v>67.486685506378336</v>
      </c>
      <c r="AM10" s="61">
        <v>121.73276607826921</v>
      </c>
      <c r="AS10" s="121"/>
      <c r="BA10" s="42"/>
      <c r="BB10" s="42"/>
    </row>
    <row r="11" spans="1:54" ht="15" customHeight="1" x14ac:dyDescent="0.25">
      <c r="A11" s="25">
        <v>3</v>
      </c>
      <c r="B11" s="69">
        <v>79.319999999999993</v>
      </c>
      <c r="C11" s="51">
        <f t="shared" si="0"/>
        <v>5.6140108520847152</v>
      </c>
      <c r="D11" s="52">
        <f t="shared" si="1"/>
        <v>90.198669011141803</v>
      </c>
      <c r="E11" s="59">
        <f t="shared" si="2"/>
        <v>-16.492679863226538</v>
      </c>
      <c r="F11" s="68">
        <v>154.9</v>
      </c>
      <c r="G11" s="52">
        <f t="shared" si="3"/>
        <v>78.608645802225638</v>
      </c>
      <c r="H11" s="52">
        <f t="shared" si="4"/>
        <v>66.631650953197834</v>
      </c>
      <c r="I11" s="53">
        <f t="shared" si="5"/>
        <v>9.6597032445765354</v>
      </c>
      <c r="J11" s="58">
        <v>0</v>
      </c>
      <c r="K11" s="81">
        <v>20.170000000000002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20.170000000000002</v>
      </c>
      <c r="R11" s="91">
        <v>0</v>
      </c>
      <c r="S11" s="84">
        <v>0</v>
      </c>
      <c r="T11" s="84">
        <v>0</v>
      </c>
      <c r="U11" s="84">
        <v>28.56</v>
      </c>
      <c r="V11" s="84">
        <v>0</v>
      </c>
      <c r="W11" s="84">
        <v>0</v>
      </c>
      <c r="X11" s="94">
        <f t="shared" si="10"/>
        <v>0</v>
      </c>
      <c r="Y11" s="95">
        <f t="shared" si="11"/>
        <v>28.56</v>
      </c>
      <c r="Z11" s="91">
        <v>0</v>
      </c>
      <c r="AA11" s="84">
        <v>0</v>
      </c>
      <c r="AB11" s="84">
        <v>87.26</v>
      </c>
      <c r="AC11" s="84">
        <v>0</v>
      </c>
      <c r="AD11" s="96">
        <f t="shared" si="12"/>
        <v>87.26</v>
      </c>
      <c r="AE11" s="52">
        <f t="shared" si="13"/>
        <v>0</v>
      </c>
      <c r="AF11" s="118">
        <v>0.47476720430107522</v>
      </c>
      <c r="AG11" s="117">
        <v>9.4498252688172038E-2</v>
      </c>
      <c r="AH11" s="54">
        <f t="shared" si="6"/>
        <v>9.1849360402754598</v>
      </c>
      <c r="AI11" s="63">
        <f t="shared" si="7"/>
        <v>3.5828218840852912</v>
      </c>
      <c r="AJ11" s="64">
        <v>165.86864580222564</v>
      </c>
      <c r="AK11" s="61">
        <v>5.6140108520847152</v>
      </c>
      <c r="AL11" s="66">
        <v>66.631650953197834</v>
      </c>
      <c r="AM11" s="61">
        <v>118.75866901114181</v>
      </c>
      <c r="AS11" s="121"/>
      <c r="BA11" s="42"/>
      <c r="BB11" s="42"/>
    </row>
    <row r="12" spans="1:54" ht="15" customHeight="1" x14ac:dyDescent="0.25">
      <c r="A12" s="25">
        <v>4</v>
      </c>
      <c r="B12" s="69">
        <v>75.349999999999994</v>
      </c>
      <c r="C12" s="51">
        <f t="shared" si="0"/>
        <v>5.895543155909909</v>
      </c>
      <c r="D12" s="52">
        <f t="shared" si="1"/>
        <v>86.058294535243405</v>
      </c>
      <c r="E12" s="59">
        <f t="shared" si="2"/>
        <v>-16.603837691153313</v>
      </c>
      <c r="F12" s="68">
        <v>151.05000000000001</v>
      </c>
      <c r="G12" s="52">
        <f t="shared" si="3"/>
        <v>76.748900146685386</v>
      </c>
      <c r="H12" s="52">
        <f t="shared" si="4"/>
        <v>64.795661279525206</v>
      </c>
      <c r="I12" s="53">
        <f t="shared" si="5"/>
        <v>9.5054385737894211</v>
      </c>
      <c r="J12" s="58">
        <v>0</v>
      </c>
      <c r="K12" s="81">
        <v>20.170000000000002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20.170000000000002</v>
      </c>
      <c r="R12" s="91">
        <v>0</v>
      </c>
      <c r="S12" s="84">
        <v>0</v>
      </c>
      <c r="T12" s="84">
        <v>0</v>
      </c>
      <c r="U12" s="84">
        <v>28.56</v>
      </c>
      <c r="V12" s="84">
        <v>0</v>
      </c>
      <c r="W12" s="84">
        <v>0</v>
      </c>
      <c r="X12" s="94">
        <f t="shared" si="10"/>
        <v>0</v>
      </c>
      <c r="Y12" s="95">
        <f t="shared" si="11"/>
        <v>28.56</v>
      </c>
      <c r="Z12" s="91">
        <v>0</v>
      </c>
      <c r="AA12" s="84">
        <v>0</v>
      </c>
      <c r="AB12" s="84">
        <v>87.05</v>
      </c>
      <c r="AC12" s="84">
        <v>0</v>
      </c>
      <c r="AD12" s="96">
        <f t="shared" si="12"/>
        <v>87.05</v>
      </c>
      <c r="AE12" s="52">
        <f t="shared" si="13"/>
        <v>0</v>
      </c>
      <c r="AF12" s="118">
        <v>0.47476720430107522</v>
      </c>
      <c r="AG12" s="117">
        <v>9.4498252688172038E-2</v>
      </c>
      <c r="AH12" s="54">
        <f t="shared" si="6"/>
        <v>9.0306713694883456</v>
      </c>
      <c r="AI12" s="63">
        <f t="shared" si="7"/>
        <v>3.4716640561585166</v>
      </c>
      <c r="AJ12" s="64">
        <v>163.79890014668538</v>
      </c>
      <c r="AK12" s="61">
        <v>5.895543155909909</v>
      </c>
      <c r="AL12" s="66">
        <v>64.795661279525206</v>
      </c>
      <c r="AM12" s="61">
        <v>114.61829453524341</v>
      </c>
      <c r="AS12" s="121"/>
      <c r="BA12" s="42"/>
      <c r="BB12" s="42"/>
    </row>
    <row r="13" spans="1:54" ht="15.75" x14ac:dyDescent="0.25">
      <c r="A13" s="25">
        <v>5</v>
      </c>
      <c r="B13" s="69">
        <v>82.12</v>
      </c>
      <c r="C13" s="51">
        <f t="shared" si="0"/>
        <v>5.4489791225213127</v>
      </c>
      <c r="D13" s="52">
        <f t="shared" si="1"/>
        <v>93.085302193328189</v>
      </c>
      <c r="E13" s="59">
        <f t="shared" si="2"/>
        <v>-16.414281315849504</v>
      </c>
      <c r="F13" s="68">
        <v>158.65</v>
      </c>
      <c r="G13" s="52">
        <f t="shared" si="3"/>
        <v>84.33021392843861</v>
      </c>
      <c r="H13" s="52">
        <f t="shared" si="4"/>
        <v>64.483399763061144</v>
      </c>
      <c r="I13" s="53">
        <f t="shared" si="5"/>
        <v>9.8363863085002539</v>
      </c>
      <c r="J13" s="58">
        <v>0</v>
      </c>
      <c r="K13" s="81">
        <v>20.170000000000002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20.170000000000002</v>
      </c>
      <c r="R13" s="91">
        <v>0</v>
      </c>
      <c r="S13" s="84">
        <v>0</v>
      </c>
      <c r="T13" s="84">
        <v>0</v>
      </c>
      <c r="U13" s="84">
        <v>28.56</v>
      </c>
      <c r="V13" s="84">
        <v>0</v>
      </c>
      <c r="W13" s="84">
        <v>0</v>
      </c>
      <c r="X13" s="94">
        <f t="shared" si="10"/>
        <v>0</v>
      </c>
      <c r="Y13" s="95">
        <f t="shared" si="11"/>
        <v>28.56</v>
      </c>
      <c r="Z13" s="91">
        <v>0</v>
      </c>
      <c r="AA13" s="84">
        <v>0</v>
      </c>
      <c r="AB13" s="84">
        <v>88.16</v>
      </c>
      <c r="AC13" s="84">
        <v>0</v>
      </c>
      <c r="AD13" s="96">
        <f t="shared" si="12"/>
        <v>88.16</v>
      </c>
      <c r="AE13" s="52">
        <f t="shared" si="13"/>
        <v>0</v>
      </c>
      <c r="AF13" s="118">
        <v>0.47476720430107522</v>
      </c>
      <c r="AG13" s="117">
        <v>9.4498252688172038E-2</v>
      </c>
      <c r="AH13" s="54">
        <f t="shared" si="6"/>
        <v>9.3616191041991783</v>
      </c>
      <c r="AI13" s="63">
        <f t="shared" si="7"/>
        <v>3.6612204314623256</v>
      </c>
      <c r="AJ13" s="64">
        <v>172.49021392843861</v>
      </c>
      <c r="AK13" s="61">
        <v>5.4489791225213127</v>
      </c>
      <c r="AL13" s="66">
        <v>64.483399763061144</v>
      </c>
      <c r="AM13" s="61">
        <v>121.64530219332819</v>
      </c>
      <c r="AS13" s="121"/>
      <c r="BA13" s="42"/>
      <c r="BB13" s="42"/>
    </row>
    <row r="14" spans="1:54" ht="15.75" customHeight="1" x14ac:dyDescent="0.25">
      <c r="A14" s="25">
        <v>6</v>
      </c>
      <c r="B14" s="69">
        <v>75.929999999999993</v>
      </c>
      <c r="C14" s="51">
        <f t="shared" si="0"/>
        <v>5.7499160092560997</v>
      </c>
      <c r="D14" s="52">
        <f t="shared" si="1"/>
        <v>86.734362667244184</v>
      </c>
      <c r="E14" s="59">
        <f t="shared" si="2"/>
        <v>-16.554278676500285</v>
      </c>
      <c r="F14" s="68">
        <v>154.97</v>
      </c>
      <c r="G14" s="52">
        <f t="shared" si="3"/>
        <v>76.779273788225993</v>
      </c>
      <c r="H14" s="52">
        <f t="shared" si="4"/>
        <v>68.539382149760215</v>
      </c>
      <c r="I14" s="53">
        <f t="shared" si="5"/>
        <v>9.6513440620137647</v>
      </c>
      <c r="J14" s="58">
        <v>0</v>
      </c>
      <c r="K14" s="81">
        <v>20.170000000000002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20.170000000000002</v>
      </c>
      <c r="R14" s="91">
        <v>0.31</v>
      </c>
      <c r="S14" s="84">
        <v>0</v>
      </c>
      <c r="T14" s="84">
        <v>0</v>
      </c>
      <c r="U14" s="84">
        <v>29.75</v>
      </c>
      <c r="V14" s="84">
        <v>0</v>
      </c>
      <c r="W14" s="84">
        <v>0</v>
      </c>
      <c r="X14" s="94">
        <f t="shared" si="10"/>
        <v>0.31</v>
      </c>
      <c r="Y14" s="95">
        <f t="shared" si="11"/>
        <v>29.75</v>
      </c>
      <c r="Z14" s="91">
        <v>1.2</v>
      </c>
      <c r="AA14" s="84">
        <v>0</v>
      </c>
      <c r="AB14" s="84">
        <v>85.46</v>
      </c>
      <c r="AC14" s="84">
        <v>0</v>
      </c>
      <c r="AD14" s="96">
        <f t="shared" si="12"/>
        <v>86.66</v>
      </c>
      <c r="AE14" s="52">
        <f t="shared" si="13"/>
        <v>0</v>
      </c>
      <c r="AF14" s="118">
        <v>0.47476720430107522</v>
      </c>
      <c r="AG14" s="117">
        <v>9.4498252688172038E-2</v>
      </c>
      <c r="AH14" s="54">
        <f t="shared" si="6"/>
        <v>9.1765768577126892</v>
      </c>
      <c r="AI14" s="63">
        <f t="shared" si="7"/>
        <v>3.5212230708115442</v>
      </c>
      <c r="AJ14" s="64">
        <v>163.43927378822599</v>
      </c>
      <c r="AK14" s="61">
        <v>5.7499160092560997</v>
      </c>
      <c r="AL14" s="66">
        <v>68.849382149760217</v>
      </c>
      <c r="AM14" s="61">
        <v>116.48436266724418</v>
      </c>
      <c r="AS14" s="121"/>
      <c r="BA14" s="42"/>
      <c r="BB14" s="42"/>
    </row>
    <row r="15" spans="1:54" ht="15.75" x14ac:dyDescent="0.25">
      <c r="A15" s="25">
        <v>7</v>
      </c>
      <c r="B15" s="69">
        <v>79.58</v>
      </c>
      <c r="C15" s="51">
        <f t="shared" si="0"/>
        <v>6.3231045380903712</v>
      </c>
      <c r="D15" s="52">
        <f t="shared" si="1"/>
        <v>89.704776162894916</v>
      </c>
      <c r="E15" s="59">
        <f t="shared" si="2"/>
        <v>-16.447880700985291</v>
      </c>
      <c r="F15" s="68">
        <v>147.53</v>
      </c>
      <c r="G15" s="52">
        <f t="shared" si="3"/>
        <v>84.539471167509319</v>
      </c>
      <c r="H15" s="52">
        <f t="shared" si="4"/>
        <v>53.299288658529733</v>
      </c>
      <c r="I15" s="53">
        <f t="shared" si="5"/>
        <v>9.6912401739609653</v>
      </c>
      <c r="J15" s="58">
        <v>0</v>
      </c>
      <c r="K15" s="81">
        <v>20.170000000000002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20.170000000000002</v>
      </c>
      <c r="R15" s="91">
        <v>6.66</v>
      </c>
      <c r="S15" s="84">
        <v>0</v>
      </c>
      <c r="T15" s="84">
        <v>0</v>
      </c>
      <c r="U15" s="84">
        <v>29.9</v>
      </c>
      <c r="V15" s="84">
        <v>0</v>
      </c>
      <c r="W15" s="84">
        <v>0</v>
      </c>
      <c r="X15" s="94">
        <f t="shared" si="10"/>
        <v>6.66</v>
      </c>
      <c r="Y15" s="95">
        <f t="shared" si="11"/>
        <v>29.9</v>
      </c>
      <c r="Z15" s="91">
        <v>2.2999999999999998</v>
      </c>
      <c r="AA15" s="84">
        <v>0</v>
      </c>
      <c r="AB15" s="84">
        <v>86.5</v>
      </c>
      <c r="AC15" s="84">
        <v>0</v>
      </c>
      <c r="AD15" s="96">
        <f t="shared" si="12"/>
        <v>88.8</v>
      </c>
      <c r="AE15" s="52">
        <f t="shared" si="13"/>
        <v>0</v>
      </c>
      <c r="AF15" s="118">
        <v>0.47476720430107522</v>
      </c>
      <c r="AG15" s="117">
        <v>9.4498252688172038E-2</v>
      </c>
      <c r="AH15" s="54">
        <f t="shared" si="6"/>
        <v>9.2164729696598897</v>
      </c>
      <c r="AI15" s="63">
        <f t="shared" si="7"/>
        <v>3.6276210463265386</v>
      </c>
      <c r="AJ15" s="64">
        <v>173.33947116750932</v>
      </c>
      <c r="AK15" s="61">
        <v>6.3231045380903712</v>
      </c>
      <c r="AL15" s="66">
        <v>59.959288658529729</v>
      </c>
      <c r="AM15" s="61">
        <v>119.60477616289492</v>
      </c>
      <c r="AS15" s="121"/>
      <c r="BA15" s="42"/>
      <c r="BB15" s="42"/>
    </row>
    <row r="16" spans="1:54" ht="15.75" x14ac:dyDescent="0.25">
      <c r="A16" s="25">
        <v>8</v>
      </c>
      <c r="B16" s="69">
        <v>99.02</v>
      </c>
      <c r="C16" s="51">
        <f t="shared" si="0"/>
        <v>7.8487725056646722</v>
      </c>
      <c r="D16" s="52">
        <f t="shared" si="1"/>
        <v>107.08011686233877</v>
      </c>
      <c r="E16" s="59">
        <f t="shared" si="2"/>
        <v>-15.90888936800344</v>
      </c>
      <c r="F16" s="68">
        <v>153.09</v>
      </c>
      <c r="G16" s="52">
        <f t="shared" si="3"/>
        <v>97.255110495738549</v>
      </c>
      <c r="H16" s="52">
        <f t="shared" si="4"/>
        <v>44.983229333985008</v>
      </c>
      <c r="I16" s="53">
        <f t="shared" si="5"/>
        <v>10.851660170276476</v>
      </c>
      <c r="J16" s="58">
        <v>0</v>
      </c>
      <c r="K16" s="81">
        <v>20.170000000000002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20.170000000000002</v>
      </c>
      <c r="R16" s="91">
        <v>21.99</v>
      </c>
      <c r="S16" s="84">
        <v>0</v>
      </c>
      <c r="T16" s="84">
        <v>0</v>
      </c>
      <c r="U16" s="84">
        <v>29.71</v>
      </c>
      <c r="V16" s="84">
        <v>0</v>
      </c>
      <c r="W16" s="84">
        <v>0</v>
      </c>
      <c r="X16" s="94">
        <f t="shared" si="10"/>
        <v>21.99</v>
      </c>
      <c r="Y16" s="95">
        <f t="shared" si="11"/>
        <v>29.71</v>
      </c>
      <c r="Z16" s="91">
        <v>8.5</v>
      </c>
      <c r="AA16" s="84">
        <v>0</v>
      </c>
      <c r="AB16" s="84">
        <v>89.95</v>
      </c>
      <c r="AC16" s="84">
        <v>0</v>
      </c>
      <c r="AD16" s="96">
        <f t="shared" si="12"/>
        <v>98.45</v>
      </c>
      <c r="AE16" s="52">
        <f t="shared" si="13"/>
        <v>0</v>
      </c>
      <c r="AF16" s="118">
        <v>0.47476720430107522</v>
      </c>
      <c r="AG16" s="117">
        <v>9.4498252688172038E-2</v>
      </c>
      <c r="AH16" s="54">
        <f t="shared" si="6"/>
        <v>10.376892965975401</v>
      </c>
      <c r="AI16" s="63">
        <f t="shared" si="7"/>
        <v>4.1666123793083898</v>
      </c>
      <c r="AJ16" s="64">
        <v>195.70511049573855</v>
      </c>
      <c r="AK16" s="61">
        <v>7.8487725056646722</v>
      </c>
      <c r="AL16" s="66">
        <v>66.973229333985003</v>
      </c>
      <c r="AM16" s="61">
        <v>136.79011686233878</v>
      </c>
      <c r="AS16" s="121"/>
      <c r="BA16" s="42"/>
      <c r="BB16" s="42"/>
    </row>
    <row r="17" spans="1:54" ht="15.75" x14ac:dyDescent="0.25">
      <c r="A17" s="25">
        <v>9</v>
      </c>
      <c r="B17" s="69">
        <v>117.62</v>
      </c>
      <c r="C17" s="51">
        <f t="shared" si="0"/>
        <v>7.5870360769988716</v>
      </c>
      <c r="D17" s="52">
        <f t="shared" si="1"/>
        <v>125.44965978742685</v>
      </c>
      <c r="E17" s="59">
        <f t="shared" si="2"/>
        <v>-15.416695864425755</v>
      </c>
      <c r="F17" s="68">
        <v>160.38999999999999</v>
      </c>
      <c r="G17" s="52">
        <f t="shared" si="3"/>
        <v>105.09250961986592</v>
      </c>
      <c r="H17" s="52">
        <f t="shared" si="4"/>
        <v>43.881571170134727</v>
      </c>
      <c r="I17" s="53">
        <f t="shared" si="5"/>
        <v>11.415919209999332</v>
      </c>
      <c r="J17" s="58">
        <v>0</v>
      </c>
      <c r="K17" s="81">
        <v>20.2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20.2</v>
      </c>
      <c r="R17" s="91">
        <v>25.71</v>
      </c>
      <c r="S17" s="84">
        <v>0</v>
      </c>
      <c r="T17" s="84">
        <v>0</v>
      </c>
      <c r="U17" s="84">
        <v>29.73</v>
      </c>
      <c r="V17" s="84">
        <v>0</v>
      </c>
      <c r="W17" s="84">
        <v>0</v>
      </c>
      <c r="X17" s="94">
        <f t="shared" si="10"/>
        <v>25.71</v>
      </c>
      <c r="Y17" s="95">
        <f t="shared" si="11"/>
        <v>29.73</v>
      </c>
      <c r="Z17" s="91">
        <v>13.7</v>
      </c>
      <c r="AA17" s="84">
        <v>0</v>
      </c>
      <c r="AB17" s="84">
        <v>88.58</v>
      </c>
      <c r="AC17" s="84">
        <v>0</v>
      </c>
      <c r="AD17" s="96">
        <f t="shared" si="12"/>
        <v>102.28</v>
      </c>
      <c r="AE17" s="52">
        <f t="shared" si="13"/>
        <v>0</v>
      </c>
      <c r="AF17" s="118">
        <v>0.47476720430107522</v>
      </c>
      <c r="AG17" s="117">
        <v>9.4498252688172038E-2</v>
      </c>
      <c r="AH17" s="54">
        <f t="shared" si="6"/>
        <v>10.941152005698257</v>
      </c>
      <c r="AI17" s="63">
        <f t="shared" si="7"/>
        <v>4.6888058828860721</v>
      </c>
      <c r="AJ17" s="64">
        <v>207.37250961986592</v>
      </c>
      <c r="AK17" s="61">
        <v>7.5870360769988716</v>
      </c>
      <c r="AL17" s="66">
        <v>69.591571170134728</v>
      </c>
      <c r="AM17" s="61">
        <v>155.17965978742686</v>
      </c>
      <c r="AS17" s="121"/>
      <c r="BA17" s="42"/>
      <c r="BB17" s="42"/>
    </row>
    <row r="18" spans="1:54" ht="15.75" x14ac:dyDescent="0.25">
      <c r="A18" s="25">
        <v>10</v>
      </c>
      <c r="B18" s="69">
        <v>109.19</v>
      </c>
      <c r="C18" s="51">
        <f t="shared" si="0"/>
        <v>8.8496107026822379</v>
      </c>
      <c r="D18" s="52">
        <f t="shared" si="1"/>
        <v>116.03288192223397</v>
      </c>
      <c r="E18" s="59">
        <f t="shared" si="2"/>
        <v>-15.69249262491622</v>
      </c>
      <c r="F18" s="68">
        <v>174.23</v>
      </c>
      <c r="G18" s="52">
        <f t="shared" si="3"/>
        <v>116.53543552326035</v>
      </c>
      <c r="H18" s="52">
        <f t="shared" si="4"/>
        <v>45.417620220069317</v>
      </c>
      <c r="I18" s="53">
        <f t="shared" si="5"/>
        <v>12.276944256670264</v>
      </c>
      <c r="J18" s="58">
        <v>0</v>
      </c>
      <c r="K18" s="81">
        <v>20.2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20.2</v>
      </c>
      <c r="R18" s="91">
        <v>33.729999999999997</v>
      </c>
      <c r="S18" s="84">
        <v>0</v>
      </c>
      <c r="T18" s="84">
        <v>0</v>
      </c>
      <c r="U18" s="84">
        <v>28.31</v>
      </c>
      <c r="V18" s="84">
        <v>0</v>
      </c>
      <c r="W18" s="84">
        <v>0</v>
      </c>
      <c r="X18" s="94">
        <f t="shared" si="10"/>
        <v>33.729999999999997</v>
      </c>
      <c r="Y18" s="95">
        <f t="shared" si="11"/>
        <v>28.31</v>
      </c>
      <c r="Z18" s="91">
        <v>14.5</v>
      </c>
      <c r="AA18" s="84">
        <v>0</v>
      </c>
      <c r="AB18" s="84">
        <v>88.58</v>
      </c>
      <c r="AC18" s="84">
        <v>0</v>
      </c>
      <c r="AD18" s="96">
        <f t="shared" si="12"/>
        <v>103.08</v>
      </c>
      <c r="AE18" s="52">
        <f t="shared" si="13"/>
        <v>0</v>
      </c>
      <c r="AF18" s="118">
        <v>0.47476720430107522</v>
      </c>
      <c r="AG18" s="117">
        <v>9.4498252688172038E-2</v>
      </c>
      <c r="AH18" s="54">
        <f t="shared" si="6"/>
        <v>11.802177052369188</v>
      </c>
      <c r="AI18" s="63">
        <f t="shared" si="7"/>
        <v>4.4130091223956072</v>
      </c>
      <c r="AJ18" s="64">
        <v>219.61543552326035</v>
      </c>
      <c r="AK18" s="61">
        <v>8.8496107026822379</v>
      </c>
      <c r="AL18" s="66">
        <v>79.147620220069314</v>
      </c>
      <c r="AM18" s="61">
        <v>144.34288192223397</v>
      </c>
      <c r="AS18" s="121"/>
      <c r="BA18" s="42"/>
      <c r="BB18" s="42"/>
    </row>
    <row r="19" spans="1:54" ht="15.75" x14ac:dyDescent="0.25">
      <c r="A19" s="25">
        <v>11</v>
      </c>
      <c r="B19" s="69">
        <v>115.56</v>
      </c>
      <c r="C19" s="51">
        <f t="shared" si="0"/>
        <v>7.140064422543805</v>
      </c>
      <c r="D19" s="52">
        <f t="shared" si="1"/>
        <v>123.99451010511629</v>
      </c>
      <c r="E19" s="59">
        <f t="shared" si="2"/>
        <v>-15.57457452766009</v>
      </c>
      <c r="F19" s="68">
        <v>173.89</v>
      </c>
      <c r="G19" s="52">
        <f t="shared" si="3"/>
        <v>117.93628814725626</v>
      </c>
      <c r="H19" s="52">
        <f t="shared" si="4"/>
        <v>43.647129345259579</v>
      </c>
      <c r="I19" s="53">
        <f t="shared" si="5"/>
        <v>12.306582507484153</v>
      </c>
      <c r="J19" s="58">
        <v>0</v>
      </c>
      <c r="K19" s="81">
        <v>20.239999999999998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20.239999999999998</v>
      </c>
      <c r="R19" s="91">
        <v>34.79</v>
      </c>
      <c r="S19" s="84">
        <v>0</v>
      </c>
      <c r="T19" s="84">
        <v>0</v>
      </c>
      <c r="U19" s="84">
        <v>27.54</v>
      </c>
      <c r="V19" s="84">
        <v>0</v>
      </c>
      <c r="W19" s="84">
        <v>0</v>
      </c>
      <c r="X19" s="94">
        <f t="shared" si="10"/>
        <v>34.79</v>
      </c>
      <c r="Y19" s="95">
        <f t="shared" si="11"/>
        <v>27.54</v>
      </c>
      <c r="Z19" s="91">
        <v>13.7</v>
      </c>
      <c r="AA19" s="84">
        <v>0</v>
      </c>
      <c r="AB19" s="84">
        <v>89.44</v>
      </c>
      <c r="AC19" s="84">
        <v>0</v>
      </c>
      <c r="AD19" s="96">
        <f t="shared" si="12"/>
        <v>103.14</v>
      </c>
      <c r="AE19" s="52">
        <f t="shared" si="13"/>
        <v>0</v>
      </c>
      <c r="AF19" s="118">
        <v>0.47476720430107522</v>
      </c>
      <c r="AG19" s="117">
        <v>9.4498252688172038E-2</v>
      </c>
      <c r="AH19" s="54">
        <f t="shared" si="6"/>
        <v>11.831815303183078</v>
      </c>
      <c r="AI19" s="63">
        <f t="shared" si="7"/>
        <v>4.5709272196517361</v>
      </c>
      <c r="AJ19" s="64">
        <v>221.07628814725626</v>
      </c>
      <c r="AK19" s="61">
        <v>7.140064422543805</v>
      </c>
      <c r="AL19" s="66">
        <v>78.437129345259578</v>
      </c>
      <c r="AM19" s="61">
        <v>151.53451010511628</v>
      </c>
      <c r="AS19" s="121"/>
      <c r="BA19" s="42"/>
      <c r="BB19" s="42"/>
    </row>
    <row r="20" spans="1:54" ht="15.75" x14ac:dyDescent="0.25">
      <c r="A20" s="25">
        <v>12</v>
      </c>
      <c r="B20" s="69">
        <v>112.96000000000001</v>
      </c>
      <c r="C20" s="51">
        <f t="shared" si="0"/>
        <v>6.6252361879439912</v>
      </c>
      <c r="D20" s="52">
        <f t="shared" si="1"/>
        <v>121.51901880463771</v>
      </c>
      <c r="E20" s="59">
        <f t="shared" si="2"/>
        <v>-15.184254992581668</v>
      </c>
      <c r="F20" s="68">
        <v>150.85</v>
      </c>
      <c r="G20" s="52">
        <f t="shared" si="3"/>
        <v>103.93079569472293</v>
      </c>
      <c r="H20" s="52">
        <f t="shared" si="4"/>
        <v>34.853527320870683</v>
      </c>
      <c r="I20" s="53">
        <f t="shared" si="5"/>
        <v>12.06567698440641</v>
      </c>
      <c r="J20" s="58">
        <v>0</v>
      </c>
      <c r="K20" s="81">
        <v>19.89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19.89</v>
      </c>
      <c r="R20" s="91">
        <v>35.340000000000003</v>
      </c>
      <c r="S20" s="84">
        <v>0</v>
      </c>
      <c r="T20" s="84">
        <v>0</v>
      </c>
      <c r="U20" s="84">
        <v>27.12</v>
      </c>
      <c r="V20" s="84">
        <v>0</v>
      </c>
      <c r="W20" s="84">
        <v>4.8099999999999996</v>
      </c>
      <c r="X20" s="94">
        <f t="shared" si="10"/>
        <v>35.340000000000003</v>
      </c>
      <c r="Y20" s="95">
        <f t="shared" si="11"/>
        <v>31.93</v>
      </c>
      <c r="Z20" s="91">
        <v>17.7</v>
      </c>
      <c r="AA20" s="84">
        <v>0</v>
      </c>
      <c r="AB20" s="84">
        <v>101.59</v>
      </c>
      <c r="AC20" s="84">
        <v>0</v>
      </c>
      <c r="AD20" s="96">
        <f t="shared" si="12"/>
        <v>119.29</v>
      </c>
      <c r="AE20" s="52">
        <f t="shared" si="13"/>
        <v>0</v>
      </c>
      <c r="AF20" s="118">
        <v>0.47476720430107522</v>
      </c>
      <c r="AG20" s="117">
        <v>9.4498252688172038E-2</v>
      </c>
      <c r="AH20" s="54">
        <f t="shared" si="6"/>
        <v>11.590909780105335</v>
      </c>
      <c r="AI20" s="63">
        <f t="shared" si="7"/>
        <v>4.6112467547301605</v>
      </c>
      <c r="AJ20" s="64">
        <v>223.22079569472294</v>
      </c>
      <c r="AK20" s="61">
        <v>6.6252361879439912</v>
      </c>
      <c r="AL20" s="66">
        <v>70.193527320870686</v>
      </c>
      <c r="AM20" s="61">
        <v>153.44901880463772</v>
      </c>
      <c r="AS20" s="121"/>
      <c r="BA20" s="42"/>
      <c r="BB20" s="42"/>
    </row>
    <row r="21" spans="1:54" ht="15.75" x14ac:dyDescent="0.25">
      <c r="A21" s="25">
        <v>13</v>
      </c>
      <c r="B21" s="69">
        <v>88.64</v>
      </c>
      <c r="C21" s="51">
        <f t="shared" si="0"/>
        <v>8.0330355972915033</v>
      </c>
      <c r="D21" s="52">
        <f t="shared" si="1"/>
        <v>96.466850346970716</v>
      </c>
      <c r="E21" s="59">
        <f t="shared" si="2"/>
        <v>-15.859885944262214</v>
      </c>
      <c r="F21" s="68">
        <v>162.36000000000001</v>
      </c>
      <c r="G21" s="52">
        <f t="shared" si="3"/>
        <v>105.8045610564732</v>
      </c>
      <c r="H21" s="52">
        <f t="shared" si="4"/>
        <v>44.528899550168042</v>
      </c>
      <c r="I21" s="53">
        <f t="shared" si="5"/>
        <v>12.026539393358734</v>
      </c>
      <c r="J21" s="58">
        <v>0</v>
      </c>
      <c r="K21" s="81">
        <v>19.89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19.89</v>
      </c>
      <c r="R21" s="91">
        <v>35.979999999999997</v>
      </c>
      <c r="S21" s="84">
        <v>0</v>
      </c>
      <c r="T21" s="84">
        <v>0</v>
      </c>
      <c r="U21" s="84">
        <v>27.89</v>
      </c>
      <c r="V21" s="84">
        <v>0</v>
      </c>
      <c r="W21" s="84">
        <v>4.2300000000000004</v>
      </c>
      <c r="X21" s="94">
        <f t="shared" si="10"/>
        <v>35.979999999999997</v>
      </c>
      <c r="Y21" s="95">
        <f t="shared" si="11"/>
        <v>32.120000000000005</v>
      </c>
      <c r="Z21" s="91">
        <v>17.399999999999999</v>
      </c>
      <c r="AA21" s="84">
        <v>0</v>
      </c>
      <c r="AB21" s="84">
        <v>88.71</v>
      </c>
      <c r="AC21" s="84">
        <v>0</v>
      </c>
      <c r="AD21" s="96">
        <f t="shared" si="12"/>
        <v>106.10999999999999</v>
      </c>
      <c r="AE21" s="52">
        <f t="shared" si="13"/>
        <v>0</v>
      </c>
      <c r="AF21" s="118">
        <v>0.47476720430107522</v>
      </c>
      <c r="AG21" s="117">
        <v>9.4498252688172038E-2</v>
      </c>
      <c r="AH21" s="54">
        <f t="shared" si="6"/>
        <v>11.551772189057658</v>
      </c>
      <c r="AI21" s="63">
        <f t="shared" si="7"/>
        <v>3.9356158030496147</v>
      </c>
      <c r="AJ21" s="64">
        <v>211.91456105647319</v>
      </c>
      <c r="AK21" s="61">
        <v>8.0330355972915033</v>
      </c>
      <c r="AL21" s="66">
        <v>80.508899550168039</v>
      </c>
      <c r="AM21" s="61">
        <v>128.58685034697072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106.61</v>
      </c>
      <c r="C22" s="51">
        <f t="shared" si="0"/>
        <v>2.2536977856184262</v>
      </c>
      <c r="D22" s="52">
        <f t="shared" si="1"/>
        <v>119.74631524168515</v>
      </c>
      <c r="E22" s="59">
        <f t="shared" si="2"/>
        <v>-15.390013027303571</v>
      </c>
      <c r="F22" s="68">
        <v>163.41</v>
      </c>
      <c r="G22" s="52">
        <f t="shared" si="3"/>
        <v>92.562079541845961</v>
      </c>
      <c r="H22" s="52">
        <f t="shared" si="4"/>
        <v>58.826320759591852</v>
      </c>
      <c r="I22" s="53">
        <f t="shared" si="5"/>
        <v>12.021599698562158</v>
      </c>
      <c r="J22" s="58">
        <v>0</v>
      </c>
      <c r="K22" s="81">
        <v>19.93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19.93</v>
      </c>
      <c r="R22" s="91">
        <v>35.36</v>
      </c>
      <c r="S22" s="84">
        <v>0</v>
      </c>
      <c r="T22" s="84">
        <v>0</v>
      </c>
      <c r="U22" s="84">
        <v>27.96</v>
      </c>
      <c r="V22" s="84">
        <v>0</v>
      </c>
      <c r="W22" s="84">
        <v>4.3600000000000003</v>
      </c>
      <c r="X22" s="94">
        <f t="shared" si="10"/>
        <v>35.36</v>
      </c>
      <c r="Y22" s="95">
        <f t="shared" si="11"/>
        <v>32.32</v>
      </c>
      <c r="Z22" s="91">
        <v>14.6</v>
      </c>
      <c r="AA22" s="84">
        <v>0</v>
      </c>
      <c r="AB22" s="84">
        <v>90.95</v>
      </c>
      <c r="AC22" s="84">
        <v>0</v>
      </c>
      <c r="AD22" s="96">
        <f t="shared" si="12"/>
        <v>105.55</v>
      </c>
      <c r="AE22" s="52">
        <f t="shared" si="13"/>
        <v>0</v>
      </c>
      <c r="AF22" s="118">
        <v>0.47476720430107522</v>
      </c>
      <c r="AG22" s="117">
        <v>9.4498252688172038E-2</v>
      </c>
      <c r="AH22" s="54">
        <f t="shared" si="6"/>
        <v>11.546832494261082</v>
      </c>
      <c r="AI22" s="63">
        <f t="shared" si="7"/>
        <v>4.4454887200082567</v>
      </c>
      <c r="AJ22" s="64">
        <v>198.11207954184596</v>
      </c>
      <c r="AK22" s="61">
        <v>2.2536977856184262</v>
      </c>
      <c r="AL22" s="66">
        <v>94.186320759591851</v>
      </c>
      <c r="AM22" s="61">
        <v>152.06631524168515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118.89</v>
      </c>
      <c r="C23" s="51">
        <f t="shared" si="0"/>
        <v>2.2052634396956892</v>
      </c>
      <c r="D23" s="52">
        <f t="shared" si="1"/>
        <v>131.55815527944344</v>
      </c>
      <c r="E23" s="59">
        <f t="shared" si="2"/>
        <v>-16.235501747311829</v>
      </c>
      <c r="F23" s="68">
        <v>188.24</v>
      </c>
      <c r="G23" s="52">
        <f t="shared" si="3"/>
        <v>114.70385292104852</v>
      </c>
      <c r="H23" s="52">
        <f t="shared" si="4"/>
        <v>60.445667851523766</v>
      </c>
      <c r="I23" s="53">
        <f t="shared" si="5"/>
        <v>13.090479227427737</v>
      </c>
      <c r="J23" s="58">
        <v>0</v>
      </c>
      <c r="K23" s="81">
        <v>19.93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19.93</v>
      </c>
      <c r="R23" s="91">
        <v>32.61</v>
      </c>
      <c r="S23" s="84">
        <v>0</v>
      </c>
      <c r="T23" s="84">
        <v>0</v>
      </c>
      <c r="U23" s="84">
        <v>26.65</v>
      </c>
      <c r="V23" s="84">
        <v>0</v>
      </c>
      <c r="W23" s="84">
        <v>11.84</v>
      </c>
      <c r="X23" s="94">
        <f t="shared" si="10"/>
        <v>32.61</v>
      </c>
      <c r="Y23" s="95">
        <f t="shared" si="11"/>
        <v>38.489999999999995</v>
      </c>
      <c r="Z23" s="91">
        <v>8.6999999999999993</v>
      </c>
      <c r="AA23" s="84">
        <v>0</v>
      </c>
      <c r="AB23" s="84">
        <v>102.9</v>
      </c>
      <c r="AC23" s="84">
        <v>0</v>
      </c>
      <c r="AD23" s="96">
        <f t="shared" si="12"/>
        <v>111.60000000000001</v>
      </c>
      <c r="AE23" s="52">
        <f t="shared" si="13"/>
        <v>0</v>
      </c>
      <c r="AF23" s="118">
        <v>0.47476720430107522</v>
      </c>
      <c r="AG23" s="117">
        <v>9.4498252688172038E-2</v>
      </c>
      <c r="AH23" s="54">
        <f t="shared" si="6"/>
        <v>12.615712023126662</v>
      </c>
      <c r="AI23" s="63">
        <v>3.6</v>
      </c>
      <c r="AJ23" s="64">
        <v>226.30385292104853</v>
      </c>
      <c r="AK23" s="61">
        <v>2.2052634396956892</v>
      </c>
      <c r="AL23" s="66">
        <v>93.055667851523765</v>
      </c>
      <c r="AM23" s="61">
        <v>170.04815527944342</v>
      </c>
      <c r="AS23" s="121"/>
      <c r="BA23" s="42"/>
      <c r="BB23" s="42"/>
    </row>
    <row r="24" spans="1:54" ht="15.75" x14ac:dyDescent="0.25">
      <c r="A24" s="25">
        <v>16</v>
      </c>
      <c r="B24" s="69">
        <v>115.37</v>
      </c>
      <c r="C24" s="51">
        <f t="shared" si="0"/>
        <v>8.2476108164060591</v>
      </c>
      <c r="D24" s="52">
        <f t="shared" si="1"/>
        <v>122.28140491146382</v>
      </c>
      <c r="E24" s="59">
        <f t="shared" si="2"/>
        <v>-15.159015727869861</v>
      </c>
      <c r="F24" s="68">
        <v>213.65</v>
      </c>
      <c r="G24" s="52">
        <f t="shared" si="3"/>
        <v>136.70034539482521</v>
      </c>
      <c r="H24" s="52">
        <f t="shared" si="4"/>
        <v>64.34934897023868</v>
      </c>
      <c r="I24" s="53">
        <f t="shared" si="5"/>
        <v>12.600305634936079</v>
      </c>
      <c r="J24" s="58">
        <v>0</v>
      </c>
      <c r="K24" s="81">
        <v>19.93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19.93</v>
      </c>
      <c r="R24" s="91">
        <v>28.48</v>
      </c>
      <c r="S24" s="84">
        <v>0</v>
      </c>
      <c r="T24" s="84">
        <v>0</v>
      </c>
      <c r="U24" s="84">
        <v>0</v>
      </c>
      <c r="V24" s="84">
        <v>0</v>
      </c>
      <c r="W24" s="84">
        <v>31.81</v>
      </c>
      <c r="X24" s="94">
        <f t="shared" si="10"/>
        <v>28.48</v>
      </c>
      <c r="Y24" s="95">
        <f t="shared" si="11"/>
        <v>31.81</v>
      </c>
      <c r="Z24" s="91">
        <v>2.2999999999999998</v>
      </c>
      <c r="AA24" s="84">
        <v>0</v>
      </c>
      <c r="AB24" s="84">
        <v>75.12</v>
      </c>
      <c r="AC24" s="84">
        <v>0</v>
      </c>
      <c r="AD24" s="96">
        <f t="shared" si="12"/>
        <v>77.42</v>
      </c>
      <c r="AE24" s="52">
        <f t="shared" si="13"/>
        <v>0</v>
      </c>
      <c r="AF24" s="118">
        <v>0.47476720430107522</v>
      </c>
      <c r="AG24" s="117">
        <v>9.4498252688172038E-2</v>
      </c>
      <c r="AH24" s="54">
        <f t="shared" si="6"/>
        <v>12.125538430635004</v>
      </c>
      <c r="AI24" s="63">
        <f t="shared" si="7"/>
        <v>4.6764860194419668</v>
      </c>
      <c r="AJ24" s="64">
        <v>214.12034539482522</v>
      </c>
      <c r="AK24" s="61">
        <v>8.2476108164060591</v>
      </c>
      <c r="AL24" s="66">
        <v>92.829348970238684</v>
      </c>
      <c r="AM24" s="61">
        <v>154.09140491146383</v>
      </c>
      <c r="AS24" s="121"/>
      <c r="BA24" s="42"/>
      <c r="BB24" s="42"/>
    </row>
    <row r="25" spans="1:54" ht="15.75" x14ac:dyDescent="0.25">
      <c r="A25" s="25">
        <v>17</v>
      </c>
      <c r="B25" s="69">
        <v>123.15</v>
      </c>
      <c r="C25" s="51">
        <f t="shared" si="0"/>
        <v>7.7523945166547454</v>
      </c>
      <c r="D25" s="52">
        <f t="shared" si="1"/>
        <v>130.30602385455217</v>
      </c>
      <c r="E25" s="59">
        <f t="shared" si="2"/>
        <v>-14.908418371206881</v>
      </c>
      <c r="F25" s="68">
        <v>207.64</v>
      </c>
      <c r="G25" s="52">
        <f t="shared" si="3"/>
        <v>112.46211932007344</v>
      </c>
      <c r="H25" s="52">
        <f t="shared" si="4"/>
        <v>82.844699734779596</v>
      </c>
      <c r="I25" s="53">
        <f t="shared" si="5"/>
        <v>12.333180945146966</v>
      </c>
      <c r="J25" s="58">
        <v>0</v>
      </c>
      <c r="K25" s="81">
        <v>19.93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19.93</v>
      </c>
      <c r="R25" s="91">
        <v>14.4</v>
      </c>
      <c r="S25" s="84">
        <v>0</v>
      </c>
      <c r="T25" s="84">
        <v>0</v>
      </c>
      <c r="U25" s="84">
        <v>0</v>
      </c>
      <c r="V25" s="84">
        <v>0</v>
      </c>
      <c r="W25" s="84">
        <v>32.979999999999997</v>
      </c>
      <c r="X25" s="94">
        <f t="shared" si="10"/>
        <v>14.4</v>
      </c>
      <c r="Y25" s="95">
        <f t="shared" si="11"/>
        <v>32.979999999999997</v>
      </c>
      <c r="Z25" s="91">
        <v>1.6</v>
      </c>
      <c r="AA25" s="84">
        <v>0</v>
      </c>
      <c r="AB25" s="84">
        <v>88.88</v>
      </c>
      <c r="AC25" s="84">
        <v>0</v>
      </c>
      <c r="AD25" s="96">
        <f t="shared" si="12"/>
        <v>90.47999999999999</v>
      </c>
      <c r="AE25" s="52">
        <f t="shared" si="13"/>
        <v>0</v>
      </c>
      <c r="AF25" s="118">
        <v>0.47476720430107522</v>
      </c>
      <c r="AG25" s="117">
        <v>9.4498252688172038E-2</v>
      </c>
      <c r="AH25" s="54">
        <f t="shared" si="6"/>
        <v>11.85841374084589</v>
      </c>
      <c r="AI25" s="63">
        <f t="shared" si="7"/>
        <v>4.927083376104946</v>
      </c>
      <c r="AJ25" s="64">
        <v>202.94211932007343</v>
      </c>
      <c r="AK25" s="61">
        <v>7.7523945166547454</v>
      </c>
      <c r="AL25" s="66">
        <v>97.244699734779601</v>
      </c>
      <c r="AM25" s="61">
        <v>163.28602385455216</v>
      </c>
      <c r="AS25" s="121"/>
      <c r="BA25" s="42"/>
      <c r="BB25" s="42"/>
    </row>
    <row r="26" spans="1:54" ht="15.75" x14ac:dyDescent="0.25">
      <c r="A26" s="25">
        <v>18</v>
      </c>
      <c r="B26" s="69">
        <v>89.47</v>
      </c>
      <c r="C26" s="51">
        <f t="shared" si="0"/>
        <v>6.8099796487984428</v>
      </c>
      <c r="D26" s="52">
        <f t="shared" si="1"/>
        <v>97.675397627812202</v>
      </c>
      <c r="E26" s="59">
        <f t="shared" si="2"/>
        <v>-15.015377276610639</v>
      </c>
      <c r="F26" s="68">
        <v>242.18</v>
      </c>
      <c r="G26" s="52">
        <f t="shared" si="3"/>
        <v>143.2959627771603</v>
      </c>
      <c r="H26" s="52">
        <f t="shared" si="4"/>
        <v>86.582394424433417</v>
      </c>
      <c r="I26" s="53">
        <f t="shared" si="5"/>
        <v>12.301642798406293</v>
      </c>
      <c r="J26" s="58">
        <v>0</v>
      </c>
      <c r="K26" s="81">
        <v>19.93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19.93</v>
      </c>
      <c r="R26" s="91">
        <v>0</v>
      </c>
      <c r="S26" s="84">
        <v>0</v>
      </c>
      <c r="T26" s="84">
        <v>0</v>
      </c>
      <c r="U26" s="84">
        <v>0</v>
      </c>
      <c r="V26" s="84">
        <v>0</v>
      </c>
      <c r="W26" s="84">
        <v>62.84</v>
      </c>
      <c r="X26" s="94">
        <f t="shared" si="10"/>
        <v>0</v>
      </c>
      <c r="Y26" s="95">
        <f t="shared" si="11"/>
        <v>62.84</v>
      </c>
      <c r="Z26" s="91">
        <v>0</v>
      </c>
      <c r="AA26" s="84">
        <v>0</v>
      </c>
      <c r="AB26" s="84">
        <v>69.510000000000005</v>
      </c>
      <c r="AC26" s="84">
        <v>0</v>
      </c>
      <c r="AD26" s="96">
        <f t="shared" si="12"/>
        <v>69.510000000000005</v>
      </c>
      <c r="AE26" s="52">
        <f t="shared" si="13"/>
        <v>0</v>
      </c>
      <c r="AF26" s="118">
        <v>0.47476720430107522</v>
      </c>
      <c r="AG26" s="117">
        <v>9.4498252688172038E-2</v>
      </c>
      <c r="AH26" s="54">
        <f t="shared" si="6"/>
        <v>11.826875594105218</v>
      </c>
      <c r="AI26" s="63">
        <f t="shared" si="7"/>
        <v>4.8201244707011881</v>
      </c>
      <c r="AJ26" s="64">
        <v>212.80596277716029</v>
      </c>
      <c r="AK26" s="61">
        <v>6.8099796487984428</v>
      </c>
      <c r="AL26" s="128">
        <v>86.582394424433417</v>
      </c>
      <c r="AM26" s="61">
        <v>160.51539762781221</v>
      </c>
      <c r="AS26" s="121"/>
      <c r="BA26" s="42"/>
      <c r="BB26" s="42"/>
    </row>
    <row r="27" spans="1:54" ht="15.75" x14ac:dyDescent="0.25">
      <c r="A27" s="25">
        <v>19</v>
      </c>
      <c r="B27" s="69">
        <v>98.18</v>
      </c>
      <c r="C27" s="51">
        <f t="shared" si="0"/>
        <v>8.8697022245733272</v>
      </c>
      <c r="D27" s="52">
        <f t="shared" si="1"/>
        <v>104.1044772644338</v>
      </c>
      <c r="E27" s="59">
        <f t="shared" si="2"/>
        <v>-14.79417948900711</v>
      </c>
      <c r="F27" s="68">
        <v>280.68</v>
      </c>
      <c r="G27" s="52">
        <f t="shared" si="3"/>
        <v>166.82156193220311</v>
      </c>
      <c r="H27" s="52">
        <f t="shared" si="4"/>
        <v>99.362024339467155</v>
      </c>
      <c r="I27" s="53">
        <f t="shared" si="5"/>
        <v>14.496413728329729</v>
      </c>
      <c r="J27" s="58">
        <v>0</v>
      </c>
      <c r="K27" s="81">
        <v>19.93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19.93</v>
      </c>
      <c r="R27" s="91">
        <v>0</v>
      </c>
      <c r="S27" s="84">
        <v>0</v>
      </c>
      <c r="T27" s="84">
        <v>0</v>
      </c>
      <c r="U27" s="84">
        <v>0</v>
      </c>
      <c r="V27" s="84">
        <v>0</v>
      </c>
      <c r="W27" s="84">
        <v>62.03</v>
      </c>
      <c r="X27" s="94">
        <f t="shared" si="10"/>
        <v>0</v>
      </c>
      <c r="Y27" s="95">
        <f t="shared" si="11"/>
        <v>62.03</v>
      </c>
      <c r="Z27" s="91">
        <v>0</v>
      </c>
      <c r="AA27" s="84">
        <v>0</v>
      </c>
      <c r="AB27" s="84">
        <v>88.77</v>
      </c>
      <c r="AC27" s="84">
        <v>0</v>
      </c>
      <c r="AD27" s="96">
        <f t="shared" si="12"/>
        <v>88.77</v>
      </c>
      <c r="AE27" s="52">
        <f t="shared" si="13"/>
        <v>0</v>
      </c>
      <c r="AF27" s="118">
        <v>0.47476720430107522</v>
      </c>
      <c r="AG27" s="117">
        <v>9.4498252688172038E-2</v>
      </c>
      <c r="AH27" s="54">
        <f t="shared" si="6"/>
        <v>14.021646524028654</v>
      </c>
      <c r="AI27" s="63">
        <f t="shared" si="7"/>
        <v>5.0413222583047173</v>
      </c>
      <c r="AJ27" s="64">
        <v>255.59156193220312</v>
      </c>
      <c r="AK27" s="61">
        <v>8.8697022245733272</v>
      </c>
      <c r="AL27" s="128">
        <v>99.362024339467155</v>
      </c>
      <c r="AM27" s="61">
        <v>166.1344772644338</v>
      </c>
      <c r="AS27" s="121"/>
      <c r="BA27" s="42"/>
      <c r="BB27" s="42"/>
    </row>
    <row r="28" spans="1:54" ht="15.75" x14ac:dyDescent="0.25">
      <c r="A28" s="25">
        <v>20</v>
      </c>
      <c r="B28" s="69">
        <v>95.89</v>
      </c>
      <c r="C28" s="51">
        <f t="shared" si="0"/>
        <v>7.2764164007495387</v>
      </c>
      <c r="D28" s="52">
        <f t="shared" si="1"/>
        <v>103.46320255219317</v>
      </c>
      <c r="E28" s="59">
        <f t="shared" si="2"/>
        <v>-14.849618952942695</v>
      </c>
      <c r="F28" s="68">
        <v>284.2</v>
      </c>
      <c r="G28" s="52">
        <f t="shared" si="3"/>
        <v>174.66032855692526</v>
      </c>
      <c r="H28" s="52">
        <f t="shared" si="4"/>
        <v>95.581314261643868</v>
      </c>
      <c r="I28" s="53">
        <f t="shared" si="5"/>
        <v>13.958357181430801</v>
      </c>
      <c r="J28" s="58">
        <v>0</v>
      </c>
      <c r="K28" s="81">
        <v>19.93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19.93</v>
      </c>
      <c r="R28" s="91">
        <v>0</v>
      </c>
      <c r="S28" s="84">
        <v>0</v>
      </c>
      <c r="T28" s="84">
        <v>0</v>
      </c>
      <c r="U28" s="84">
        <v>0</v>
      </c>
      <c r="V28" s="84">
        <v>0</v>
      </c>
      <c r="W28" s="84">
        <v>62.34</v>
      </c>
      <c r="X28" s="94">
        <f t="shared" si="10"/>
        <v>0</v>
      </c>
      <c r="Y28" s="95">
        <f t="shared" si="11"/>
        <v>62.34</v>
      </c>
      <c r="Z28" s="91">
        <v>0</v>
      </c>
      <c r="AA28" s="84">
        <v>0</v>
      </c>
      <c r="AB28" s="84">
        <v>71.09</v>
      </c>
      <c r="AC28" s="84">
        <v>0</v>
      </c>
      <c r="AD28" s="96">
        <f t="shared" si="12"/>
        <v>71.09</v>
      </c>
      <c r="AE28" s="52">
        <f t="shared" si="13"/>
        <v>0</v>
      </c>
      <c r="AF28" s="118">
        <v>0.47476720430107522</v>
      </c>
      <c r="AG28" s="117">
        <v>9.4498252688172038E-2</v>
      </c>
      <c r="AH28" s="54">
        <f t="shared" si="6"/>
        <v>13.483589977129725</v>
      </c>
      <c r="AI28" s="63">
        <f t="shared" si="7"/>
        <v>4.9858827943691324</v>
      </c>
      <c r="AJ28" s="64">
        <v>245.75032855692527</v>
      </c>
      <c r="AK28" s="61">
        <v>7.2764164007495387</v>
      </c>
      <c r="AL28" s="128">
        <v>95.581314261643868</v>
      </c>
      <c r="AM28" s="61">
        <v>165.80320255219317</v>
      </c>
      <c r="AS28" s="121"/>
      <c r="BA28" s="42"/>
      <c r="BB28" s="42"/>
    </row>
    <row r="29" spans="1:54" ht="15.75" x14ac:dyDescent="0.25">
      <c r="A29" s="25">
        <v>21</v>
      </c>
      <c r="B29" s="69">
        <v>104.32</v>
      </c>
      <c r="C29" s="51">
        <f t="shared" si="0"/>
        <v>4.2066259115434033</v>
      </c>
      <c r="D29" s="52">
        <f t="shared" si="1"/>
        <v>114.92059521233324</v>
      </c>
      <c r="E29" s="59">
        <f t="shared" si="2"/>
        <v>-14.807221123876637</v>
      </c>
      <c r="F29" s="68">
        <v>270.14999999999998</v>
      </c>
      <c r="G29" s="52">
        <f t="shared" si="3"/>
        <v>161.23380994091249</v>
      </c>
      <c r="H29" s="52">
        <f t="shared" si="4"/>
        <v>95.337435172462662</v>
      </c>
      <c r="I29" s="53">
        <f t="shared" si="5"/>
        <v>13.578754886624766</v>
      </c>
      <c r="J29" s="58">
        <v>0</v>
      </c>
      <c r="K29" s="81">
        <v>20.12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20.12</v>
      </c>
      <c r="R29" s="91">
        <v>0</v>
      </c>
      <c r="S29" s="84">
        <v>0</v>
      </c>
      <c r="T29" s="84">
        <v>0</v>
      </c>
      <c r="U29" s="84">
        <v>0</v>
      </c>
      <c r="V29" s="84">
        <v>0</v>
      </c>
      <c r="W29" s="84">
        <v>62.02</v>
      </c>
      <c r="X29" s="94">
        <f t="shared" si="10"/>
        <v>0</v>
      </c>
      <c r="Y29" s="95">
        <f t="shared" si="11"/>
        <v>62.02</v>
      </c>
      <c r="Z29" s="91">
        <v>0</v>
      </c>
      <c r="AA29" s="84">
        <v>0</v>
      </c>
      <c r="AB29" s="84">
        <v>75.150000000000006</v>
      </c>
      <c r="AC29" s="84">
        <v>0</v>
      </c>
      <c r="AD29" s="96">
        <f t="shared" si="12"/>
        <v>75.150000000000006</v>
      </c>
      <c r="AE29" s="52">
        <f t="shared" si="13"/>
        <v>0</v>
      </c>
      <c r="AF29" s="118">
        <v>0.47476720430107522</v>
      </c>
      <c r="AG29" s="117">
        <v>9.4498252688172038E-2</v>
      </c>
      <c r="AH29" s="54">
        <f t="shared" si="6"/>
        <v>13.103987682323691</v>
      </c>
      <c r="AI29" s="63">
        <f t="shared" si="7"/>
        <v>5.2182806234351915</v>
      </c>
      <c r="AJ29" s="64">
        <v>236.3838099409125</v>
      </c>
      <c r="AK29" s="61">
        <v>4.2066259115434033</v>
      </c>
      <c r="AL29" s="128">
        <v>95.337435172462662</v>
      </c>
      <c r="AM29" s="61">
        <v>176.94059521233325</v>
      </c>
      <c r="AS29" s="121"/>
      <c r="BA29" s="42"/>
      <c r="BB29" s="42"/>
    </row>
    <row r="30" spans="1:54" ht="15.75" x14ac:dyDescent="0.25">
      <c r="A30" s="25">
        <v>22</v>
      </c>
      <c r="B30" s="69">
        <v>102.64</v>
      </c>
      <c r="C30" s="51">
        <f t="shared" si="0"/>
        <v>5.1683979902194563</v>
      </c>
      <c r="D30" s="52">
        <f t="shared" si="1"/>
        <v>112.31830277859856</v>
      </c>
      <c r="E30" s="59">
        <f t="shared" si="2"/>
        <v>-14.846700768818003</v>
      </c>
      <c r="F30" s="68">
        <v>252.98</v>
      </c>
      <c r="G30" s="52">
        <f t="shared" si="3"/>
        <v>142.9945135184966</v>
      </c>
      <c r="H30" s="52">
        <f t="shared" si="4"/>
        <v>96.698557270306651</v>
      </c>
      <c r="I30" s="53">
        <f t="shared" si="5"/>
        <v>13.286929211196695</v>
      </c>
      <c r="J30" s="58">
        <v>0</v>
      </c>
      <c r="K30" s="81">
        <v>20.12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20.12</v>
      </c>
      <c r="R30" s="91">
        <v>0</v>
      </c>
      <c r="S30" s="84"/>
      <c r="T30" s="84">
        <v>0</v>
      </c>
      <c r="U30" s="84">
        <v>0</v>
      </c>
      <c r="V30" s="84">
        <v>0</v>
      </c>
      <c r="W30" s="84">
        <v>62.29</v>
      </c>
      <c r="X30" s="94">
        <f t="shared" si="10"/>
        <v>0</v>
      </c>
      <c r="Y30" s="95">
        <f t="shared" si="11"/>
        <v>62.29</v>
      </c>
      <c r="Z30" s="91">
        <v>0</v>
      </c>
      <c r="AA30" s="84">
        <v>0</v>
      </c>
      <c r="AB30" s="84">
        <v>84.64</v>
      </c>
      <c r="AC30" s="84">
        <v>0</v>
      </c>
      <c r="AD30" s="96">
        <f t="shared" si="12"/>
        <v>84.64</v>
      </c>
      <c r="AE30" s="52">
        <f t="shared" si="13"/>
        <v>0</v>
      </c>
      <c r="AF30" s="118">
        <v>0.47476720430107522</v>
      </c>
      <c r="AG30" s="117">
        <v>9.4498252688172038E-2</v>
      </c>
      <c r="AH30" s="54">
        <f t="shared" si="6"/>
        <v>12.812162006895619</v>
      </c>
      <c r="AI30" s="63">
        <f t="shared" si="7"/>
        <v>5.1788009784938254</v>
      </c>
      <c r="AJ30" s="64">
        <v>227.63451351849662</v>
      </c>
      <c r="AK30" s="61">
        <v>5.1683979902194563</v>
      </c>
      <c r="AL30" s="128">
        <v>96.698557270306651</v>
      </c>
      <c r="AM30" s="61">
        <v>174.60830277859856</v>
      </c>
      <c r="AS30" s="121"/>
      <c r="BA30" s="42"/>
      <c r="BB30" s="42"/>
    </row>
    <row r="31" spans="1:54" ht="15.75" x14ac:dyDescent="0.25">
      <c r="A31" s="25">
        <v>23</v>
      </c>
      <c r="B31" s="69">
        <v>91.04</v>
      </c>
      <c r="C31" s="51">
        <f t="shared" si="0"/>
        <v>9.8316631947786224</v>
      </c>
      <c r="D31" s="52">
        <f t="shared" si="1"/>
        <v>96.004078031335979</v>
      </c>
      <c r="E31" s="59">
        <f t="shared" si="2"/>
        <v>-14.795741226114608</v>
      </c>
      <c r="F31" s="68">
        <v>226.97</v>
      </c>
      <c r="G31" s="52">
        <f t="shared" si="3"/>
        <v>124.60996766789066</v>
      </c>
      <c r="H31" s="52">
        <f t="shared" si="4"/>
        <v>90.012032254370581</v>
      </c>
      <c r="I31" s="53">
        <f t="shared" si="5"/>
        <v>12.348000077738719</v>
      </c>
      <c r="J31" s="58">
        <v>0</v>
      </c>
      <c r="K31" s="81">
        <v>20.12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20.12</v>
      </c>
      <c r="R31" s="91">
        <v>0</v>
      </c>
      <c r="S31" s="84">
        <v>0</v>
      </c>
      <c r="T31" s="84">
        <v>0</v>
      </c>
      <c r="U31" s="84">
        <v>13.21</v>
      </c>
      <c r="V31" s="84">
        <v>0</v>
      </c>
      <c r="W31" s="84">
        <v>62.5</v>
      </c>
      <c r="X31" s="94">
        <f t="shared" si="10"/>
        <v>0</v>
      </c>
      <c r="Y31" s="95">
        <f t="shared" si="11"/>
        <v>75.710000000000008</v>
      </c>
      <c r="Z31" s="91">
        <v>0</v>
      </c>
      <c r="AA31" s="84">
        <v>0</v>
      </c>
      <c r="AB31" s="84">
        <v>85.94</v>
      </c>
      <c r="AC31" s="84">
        <v>0</v>
      </c>
      <c r="AD31" s="96">
        <f t="shared" si="12"/>
        <v>85.94</v>
      </c>
      <c r="AE31" s="52">
        <f t="shared" si="13"/>
        <v>0</v>
      </c>
      <c r="AF31" s="118">
        <v>0.47476720430107522</v>
      </c>
      <c r="AG31" s="117">
        <v>9.4498252688172038E-2</v>
      </c>
      <c r="AH31" s="54">
        <f t="shared" si="6"/>
        <v>11.873232873437644</v>
      </c>
      <c r="AI31" s="63">
        <f t="shared" si="7"/>
        <v>5.2297605211972211</v>
      </c>
      <c r="AJ31" s="64">
        <v>210.54996766789066</v>
      </c>
      <c r="AK31" s="61">
        <v>9.8316631947786224</v>
      </c>
      <c r="AL31" s="128">
        <v>90.012032254370581</v>
      </c>
      <c r="AM31" s="61">
        <v>171.71407803133599</v>
      </c>
      <c r="AS31" s="121"/>
      <c r="BA31" s="42"/>
      <c r="BB31" s="42"/>
    </row>
    <row r="32" spans="1:54" ht="16.5" thickBot="1" x14ac:dyDescent="0.3">
      <c r="A32" s="26">
        <v>24</v>
      </c>
      <c r="B32" s="70">
        <v>81.36</v>
      </c>
      <c r="C32" s="55">
        <f t="shared" si="0"/>
        <v>1.2046365713009641</v>
      </c>
      <c r="D32" s="52">
        <f t="shared" si="1"/>
        <v>95.224382092499212</v>
      </c>
      <c r="E32" s="59">
        <f t="shared" si="2"/>
        <v>-15.069018663800158</v>
      </c>
      <c r="F32" s="71">
        <v>221.65</v>
      </c>
      <c r="G32" s="56">
        <f t="shared" si="3"/>
        <v>119.16905976875776</v>
      </c>
      <c r="H32" s="52">
        <f t="shared" si="4"/>
        <v>90.326728636637398</v>
      </c>
      <c r="I32" s="53">
        <f t="shared" si="5"/>
        <v>12.154211594604861</v>
      </c>
      <c r="J32" s="58">
        <v>0</v>
      </c>
      <c r="K32" s="81">
        <v>20.12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20.12</v>
      </c>
      <c r="R32" s="91">
        <v>0</v>
      </c>
      <c r="S32" s="84">
        <v>0</v>
      </c>
      <c r="T32" s="84">
        <v>0</v>
      </c>
      <c r="U32" s="84">
        <v>13.21</v>
      </c>
      <c r="V32" s="84">
        <v>0</v>
      </c>
      <c r="W32" s="84">
        <v>62.42</v>
      </c>
      <c r="X32" s="94">
        <f t="shared" si="10"/>
        <v>0</v>
      </c>
      <c r="Y32" s="95">
        <f t="shared" si="11"/>
        <v>75.63</v>
      </c>
      <c r="Z32" s="92">
        <v>0</v>
      </c>
      <c r="AA32" s="93">
        <v>0</v>
      </c>
      <c r="AB32" s="93">
        <v>86.16</v>
      </c>
      <c r="AC32" s="93">
        <v>0</v>
      </c>
      <c r="AD32" s="96">
        <f t="shared" si="12"/>
        <v>86.16</v>
      </c>
      <c r="AE32" s="52">
        <f t="shared" si="13"/>
        <v>0</v>
      </c>
      <c r="AF32" s="118">
        <v>0.47476720430107522</v>
      </c>
      <c r="AG32" s="117">
        <v>9.4498252688172038E-2</v>
      </c>
      <c r="AH32" s="54">
        <f t="shared" si="6"/>
        <v>11.679444390303786</v>
      </c>
      <c r="AI32" s="63">
        <f t="shared" si="7"/>
        <v>4.9564830835116709</v>
      </c>
      <c r="AJ32" s="65">
        <v>205.32905976875776</v>
      </c>
      <c r="AK32" s="62">
        <v>1.2046365713009641</v>
      </c>
      <c r="AL32" s="129">
        <v>90.326728636637398</v>
      </c>
      <c r="AM32" s="62">
        <v>170.85438209249921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123.15</v>
      </c>
      <c r="C33" s="40">
        <f t="shared" ref="C33:AE33" si="14">MAX(C9:C32)</f>
        <v>9.8316631947786224</v>
      </c>
      <c r="D33" s="40">
        <f t="shared" si="14"/>
        <v>131.55815527944344</v>
      </c>
      <c r="E33" s="40">
        <f t="shared" si="14"/>
        <v>-14.79417948900711</v>
      </c>
      <c r="F33" s="40">
        <f t="shared" si="14"/>
        <v>284.2</v>
      </c>
      <c r="G33" s="40">
        <f t="shared" si="14"/>
        <v>174.66032855692526</v>
      </c>
      <c r="H33" s="40">
        <f t="shared" si="14"/>
        <v>99.362024339467155</v>
      </c>
      <c r="I33" s="40">
        <f t="shared" si="14"/>
        <v>14.496413728329729</v>
      </c>
      <c r="J33" s="40">
        <f t="shared" si="14"/>
        <v>0</v>
      </c>
      <c r="K33" s="40">
        <f t="shared" si="14"/>
        <v>20.239999999999998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20.239999999999998</v>
      </c>
      <c r="R33" s="40">
        <f t="shared" si="14"/>
        <v>35.979999999999997</v>
      </c>
      <c r="S33" s="40">
        <f t="shared" si="14"/>
        <v>0</v>
      </c>
      <c r="T33" s="40">
        <f t="shared" si="14"/>
        <v>0</v>
      </c>
      <c r="U33" s="40">
        <f t="shared" si="14"/>
        <v>29.9</v>
      </c>
      <c r="V33" s="40">
        <f t="shared" si="14"/>
        <v>0</v>
      </c>
      <c r="W33" s="40">
        <f t="shared" si="14"/>
        <v>62.84</v>
      </c>
      <c r="X33" s="40">
        <f t="shared" si="14"/>
        <v>35.979999999999997</v>
      </c>
      <c r="Y33" s="40">
        <f t="shared" si="14"/>
        <v>75.710000000000008</v>
      </c>
      <c r="Z33" s="40">
        <f>MAX(Z9:Z32)</f>
        <v>17.7</v>
      </c>
      <c r="AA33" s="40">
        <f>MAX(AA9:AA32)</f>
        <v>0</v>
      </c>
      <c r="AB33" s="40">
        <f>MAX(AB9:AB32)</f>
        <v>102.9</v>
      </c>
      <c r="AC33" s="40">
        <f t="shared" si="14"/>
        <v>0</v>
      </c>
      <c r="AD33" s="40">
        <f t="shared" si="14"/>
        <v>119.29</v>
      </c>
      <c r="AE33" s="40">
        <f t="shared" si="14"/>
        <v>0</v>
      </c>
      <c r="AF33" s="40">
        <f t="shared" ref="AF33:AM33" si="15">MAX(AF9:AF32)</f>
        <v>0.47476720430107522</v>
      </c>
      <c r="AG33" s="40">
        <f t="shared" si="15"/>
        <v>9.4498252688172038E-2</v>
      </c>
      <c r="AH33" s="40">
        <f t="shared" si="15"/>
        <v>14.021646524028654</v>
      </c>
      <c r="AI33" s="40">
        <f t="shared" si="15"/>
        <v>5.2297605211972211</v>
      </c>
      <c r="AJ33" s="40">
        <f t="shared" si="15"/>
        <v>255.59156193220312</v>
      </c>
      <c r="AK33" s="40">
        <f t="shared" si="15"/>
        <v>9.8316631947786224</v>
      </c>
      <c r="AL33" s="40">
        <f t="shared" si="15"/>
        <v>99.362024339467155</v>
      </c>
      <c r="AM33" s="130">
        <f t="shared" si="15"/>
        <v>176.94059521233325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97.38428571428571</v>
      </c>
      <c r="C34" s="41">
        <f t="shared" ref="C34:AE34" si="16">AVERAGE(C9:C33,C9:C32)</f>
        <v>6.2776987158632886</v>
      </c>
      <c r="D34" s="41">
        <f t="shared" si="16"/>
        <v>106.72309421600346</v>
      </c>
      <c r="E34" s="41">
        <f t="shared" si="16"/>
        <v>-15.601783280257138</v>
      </c>
      <c r="F34" s="41">
        <f t="shared" si="16"/>
        <v>194.14040816326525</v>
      </c>
      <c r="G34" s="41">
        <f t="shared" si="16"/>
        <v>113.78866726987648</v>
      </c>
      <c r="H34" s="41">
        <f t="shared" si="16"/>
        <v>68.667847705170871</v>
      </c>
      <c r="I34" s="41">
        <f t="shared" si="16"/>
        <v>11.772031282600025</v>
      </c>
      <c r="J34" s="41">
        <f t="shared" si="16"/>
        <v>0</v>
      </c>
      <c r="K34" s="41">
        <f t="shared" si="16"/>
        <v>20.077142857142846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20.077142857142846</v>
      </c>
      <c r="R34" s="41">
        <f t="shared" si="16"/>
        <v>13.197959183673472</v>
      </c>
      <c r="S34" s="41">
        <f t="shared" si="16"/>
        <v>0</v>
      </c>
      <c r="T34" s="41">
        <f t="shared" si="16"/>
        <v>0</v>
      </c>
      <c r="U34" s="41">
        <f t="shared" si="16"/>
        <v>19.221632653061221</v>
      </c>
      <c r="V34" s="41">
        <f t="shared" si="16"/>
        <v>0</v>
      </c>
      <c r="W34" s="41">
        <f t="shared" si="16"/>
        <v>22.77102040816327</v>
      </c>
      <c r="X34" s="41">
        <f t="shared" si="16"/>
        <v>13.197959183673472</v>
      </c>
      <c r="Y34" s="41">
        <f t="shared" si="16"/>
        <v>41.645102040816319</v>
      </c>
      <c r="Z34" s="41">
        <f>AVERAGE(Z9:Z33,Z9:Z32)</f>
        <v>5.1040816326530596</v>
      </c>
      <c r="AA34" s="41">
        <f>AVERAGE(AA9:AA33,AA9:AA32)</f>
        <v>0</v>
      </c>
      <c r="AB34" s="41">
        <f>AVERAGE(AB9:AB33,AB9:AB32)</f>
        <v>86.764897959183685</v>
      </c>
      <c r="AC34" s="41">
        <f t="shared" si="16"/>
        <v>0</v>
      </c>
      <c r="AD34" s="41">
        <f t="shared" si="16"/>
        <v>91.842244897959191</v>
      </c>
      <c r="AE34" s="41">
        <f t="shared" si="16"/>
        <v>0</v>
      </c>
      <c r="AF34" s="41">
        <f t="shared" ref="AF34:AM34" si="17">AVERAGE(AF9:AF33,AF9:AF32)</f>
        <v>0.47476720430107494</v>
      </c>
      <c r="AG34" s="41">
        <f t="shared" si="17"/>
        <v>9.4498252688172052E-2</v>
      </c>
      <c r="AH34" s="41">
        <f t="shared" si="17"/>
        <v>11.297264078298946</v>
      </c>
      <c r="AI34" s="41">
        <f t="shared" si="17"/>
        <v>4.3783804724198401</v>
      </c>
      <c r="AJ34" s="41">
        <f t="shared" si="17"/>
        <v>204.84808019590253</v>
      </c>
      <c r="AK34" s="41">
        <f t="shared" si="17"/>
        <v>6.2776987158632886</v>
      </c>
      <c r="AL34" s="41">
        <f t="shared" si="17"/>
        <v>81.131521174558614</v>
      </c>
      <c r="AM34" s="131">
        <f t="shared" si="17"/>
        <v>147.74926645953181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09" t="s">
        <v>15</v>
      </c>
      <c r="B36" s="210"/>
      <c r="C36" s="210"/>
      <c r="D36" s="210"/>
      <c r="E36" s="210"/>
      <c r="F36" s="211"/>
      <c r="G36" s="114"/>
      <c r="H36" s="200" t="s">
        <v>94</v>
      </c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2"/>
      <c r="W36" s="200" t="s">
        <v>95</v>
      </c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2"/>
      <c r="AL36" s="200" t="s">
        <v>96</v>
      </c>
      <c r="AM36" s="201"/>
      <c r="AN36" s="201"/>
      <c r="AO36" s="201"/>
      <c r="AP36" s="201"/>
      <c r="AQ36" s="201"/>
      <c r="AR36" s="201"/>
      <c r="AS36" s="202"/>
    </row>
    <row r="37" spans="1:45" ht="23.25" customHeight="1" x14ac:dyDescent="0.25">
      <c r="A37" s="198" t="s">
        <v>93</v>
      </c>
      <c r="B37" s="199"/>
      <c r="C37" s="199"/>
      <c r="D37" s="198" t="s">
        <v>100</v>
      </c>
      <c r="E37" s="199"/>
      <c r="F37" s="203"/>
      <c r="G37" s="115"/>
      <c r="H37" s="195" t="s">
        <v>19</v>
      </c>
      <c r="I37" s="196"/>
      <c r="J37" s="196"/>
      <c r="K37" s="196"/>
      <c r="L37" s="197"/>
      <c r="M37" s="212" t="s">
        <v>17</v>
      </c>
      <c r="N37" s="196"/>
      <c r="O37" s="196"/>
      <c r="P37" s="196"/>
      <c r="Q37" s="197"/>
      <c r="R37" s="212" t="s">
        <v>18</v>
      </c>
      <c r="S37" s="196"/>
      <c r="T37" s="196"/>
      <c r="U37" s="196"/>
      <c r="V37" s="213"/>
      <c r="W37" s="195" t="s">
        <v>97</v>
      </c>
      <c r="X37" s="196"/>
      <c r="Y37" s="196"/>
      <c r="Z37" s="196"/>
      <c r="AA37" s="197"/>
      <c r="AB37" s="212" t="s">
        <v>16</v>
      </c>
      <c r="AC37" s="196"/>
      <c r="AD37" s="196"/>
      <c r="AE37" s="196"/>
      <c r="AF37" s="197"/>
      <c r="AG37" s="212" t="s">
        <v>75</v>
      </c>
      <c r="AH37" s="196"/>
      <c r="AI37" s="196"/>
      <c r="AJ37" s="196"/>
      <c r="AK37" s="213"/>
      <c r="AL37" s="195" t="s">
        <v>92</v>
      </c>
      <c r="AM37" s="196"/>
      <c r="AN37" s="196"/>
      <c r="AO37" s="197"/>
      <c r="AP37" s="212" t="s">
        <v>98</v>
      </c>
      <c r="AQ37" s="196"/>
      <c r="AR37" s="196"/>
      <c r="AS37" s="213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3">
        <v>481</v>
      </c>
      <c r="K38" s="132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3">
        <v>308.23</v>
      </c>
      <c r="Z38" s="132"/>
      <c r="AA38" s="8" t="s">
        <v>21</v>
      </c>
      <c r="AB38" s="5" t="s">
        <v>23</v>
      </c>
      <c r="AC38" s="30"/>
      <c r="AD38" s="133">
        <v>501.3</v>
      </c>
      <c r="AE38" s="132"/>
      <c r="AF38" s="7" t="s">
        <v>21</v>
      </c>
      <c r="AG38" s="5" t="s">
        <v>24</v>
      </c>
      <c r="AH38" s="6"/>
      <c r="AI38" s="133">
        <v>507.82769999999999</v>
      </c>
      <c r="AJ38" s="132"/>
      <c r="AK38" s="100" t="s">
        <v>21</v>
      </c>
      <c r="AL38" s="99" t="s">
        <v>24</v>
      </c>
      <c r="AM38" s="132">
        <v>204.3733</v>
      </c>
      <c r="AN38" s="134"/>
      <c r="AO38" s="8" t="s">
        <v>21</v>
      </c>
      <c r="AP38" s="5" t="s">
        <v>24</v>
      </c>
      <c r="AQ38" s="132">
        <v>1964.3</v>
      </c>
      <c r="AR38" s="132"/>
      <c r="AS38" s="110" t="s">
        <v>21</v>
      </c>
    </row>
    <row r="39" spans="1:45" ht="15.75" thickBot="1" x14ac:dyDescent="0.3">
      <c r="A39" s="9" t="s">
        <v>22</v>
      </c>
      <c r="B39" s="10">
        <v>4536.9399999999996</v>
      </c>
      <c r="C39" s="11" t="s">
        <v>21</v>
      </c>
      <c r="D39" s="9" t="s">
        <v>72</v>
      </c>
      <c r="E39" s="10">
        <v>2353</v>
      </c>
      <c r="F39" s="12" t="s">
        <v>21</v>
      </c>
      <c r="G39" s="98"/>
      <c r="H39" s="101" t="s">
        <v>25</v>
      </c>
      <c r="I39" s="102"/>
      <c r="J39" s="103">
        <v>20.239999999999998</v>
      </c>
      <c r="K39" s="104" t="s">
        <v>63</v>
      </c>
      <c r="L39" s="105">
        <v>121.45833333334301</v>
      </c>
      <c r="M39" s="106" t="s">
        <v>25</v>
      </c>
      <c r="N39" s="102"/>
      <c r="O39" s="103">
        <v>0</v>
      </c>
      <c r="P39" s="104" t="s">
        <v>63</v>
      </c>
      <c r="Q39" s="105">
        <v>0</v>
      </c>
      <c r="R39" s="101" t="s">
        <v>25</v>
      </c>
      <c r="S39" s="102"/>
      <c r="T39" s="103">
        <v>0</v>
      </c>
      <c r="U39" s="102" t="s">
        <v>63</v>
      </c>
      <c r="V39" s="108">
        <v>0</v>
      </c>
      <c r="W39" s="101" t="s">
        <v>25</v>
      </c>
      <c r="X39" s="102"/>
      <c r="Y39" s="103">
        <v>35.979999999999997</v>
      </c>
      <c r="Z39" s="102" t="s">
        <v>63</v>
      </c>
      <c r="AA39" s="108">
        <v>121.54166666667599</v>
      </c>
      <c r="AB39" s="106" t="s">
        <v>25</v>
      </c>
      <c r="AC39" s="109"/>
      <c r="AD39" s="103">
        <v>41.61</v>
      </c>
      <c r="AE39" s="104" t="s">
        <v>63</v>
      </c>
      <c r="AF39" s="108">
        <v>0.41875000000000001</v>
      </c>
      <c r="AG39" s="106" t="s">
        <v>25</v>
      </c>
      <c r="AH39" s="102"/>
      <c r="AI39" s="103">
        <v>62.84</v>
      </c>
      <c r="AJ39" s="102" t="s">
        <v>76</v>
      </c>
      <c r="AK39" s="107">
        <v>121.75000000001</v>
      </c>
      <c r="AL39" s="101" t="s">
        <v>25</v>
      </c>
      <c r="AM39" s="102">
        <v>17.7</v>
      </c>
      <c r="AN39" s="103" t="s">
        <v>76</v>
      </c>
      <c r="AO39" s="111">
        <v>121.50000000001</v>
      </c>
      <c r="AP39" s="106" t="s">
        <v>25</v>
      </c>
      <c r="AQ39" s="102">
        <v>102.9</v>
      </c>
      <c r="AR39" s="104" t="s">
        <v>62</v>
      </c>
      <c r="AS39" s="107">
        <v>121.62500000001</v>
      </c>
    </row>
    <row r="40" spans="1:45" ht="16.5" thickTop="1" thickBot="1" x14ac:dyDescent="0.3"/>
    <row r="41" spans="1:45" ht="24" customHeight="1" thickTop="1" thickBot="1" x14ac:dyDescent="0.3">
      <c r="A41" s="181" t="s">
        <v>26</v>
      </c>
      <c r="B41" s="181"/>
      <c r="C41" s="181"/>
      <c r="D41" s="182"/>
      <c r="E41" s="183" t="s">
        <v>27</v>
      </c>
      <c r="F41" s="184"/>
      <c r="G41" s="185"/>
    </row>
    <row r="42" spans="1:45" ht="25.5" customHeight="1" thickTop="1" thickBot="1" x14ac:dyDescent="0.3">
      <c r="A42" s="186" t="s">
        <v>28</v>
      </c>
      <c r="B42" s="187"/>
      <c r="C42" s="187"/>
      <c r="D42" s="188"/>
      <c r="E42" s="43">
        <v>549.59</v>
      </c>
      <c r="F42" s="44" t="s">
        <v>70</v>
      </c>
      <c r="G42" s="47">
        <v>121.79166666667599</v>
      </c>
    </row>
    <row r="43" spans="1:45" ht="32.25" customHeight="1" thickBot="1" x14ac:dyDescent="0.3">
      <c r="A43" s="189" t="s">
        <v>71</v>
      </c>
      <c r="B43" s="190"/>
      <c r="C43" s="190"/>
      <c r="D43" s="191"/>
      <c r="E43" s="77"/>
      <c r="F43" s="78"/>
      <c r="G43" s="79">
        <v>62.03</v>
      </c>
    </row>
    <row r="44" spans="1:45" ht="32.25" customHeight="1" thickBot="1" x14ac:dyDescent="0.3">
      <c r="A44" s="189" t="s">
        <v>29</v>
      </c>
      <c r="B44" s="190"/>
      <c r="C44" s="190"/>
      <c r="D44" s="191"/>
      <c r="E44" s="77"/>
      <c r="F44" s="78"/>
      <c r="G44" s="79">
        <v>88.77</v>
      </c>
    </row>
    <row r="45" spans="1:45" ht="29.25" customHeight="1" thickBot="1" x14ac:dyDescent="0.3">
      <c r="A45" s="192" t="s">
        <v>30</v>
      </c>
      <c r="B45" s="193"/>
      <c r="C45" s="193"/>
      <c r="D45" s="194"/>
      <c r="E45" s="45">
        <v>281.37</v>
      </c>
      <c r="F45" s="83" t="s">
        <v>73</v>
      </c>
      <c r="G45" s="48">
        <v>121.87500000001</v>
      </c>
    </row>
    <row r="46" spans="1:45" ht="34.5" customHeight="1" thickBot="1" x14ac:dyDescent="0.3">
      <c r="A46" s="176" t="s">
        <v>31</v>
      </c>
      <c r="B46" s="177"/>
      <c r="C46" s="177"/>
      <c r="D46" s="178"/>
      <c r="E46" s="46">
        <v>275.15999999999997</v>
      </c>
      <c r="F46" s="80" t="s">
        <v>73</v>
      </c>
      <c r="G46" s="60">
        <v>121.79166666667599</v>
      </c>
    </row>
    <row r="47" spans="1:45" ht="15.75" thickTop="1" x14ac:dyDescent="0.25"/>
    <row r="54" spans="1:44" x14ac:dyDescent="0.25">
      <c r="A54" s="34" t="s">
        <v>64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65</v>
      </c>
      <c r="C56" t="s">
        <v>104</v>
      </c>
    </row>
    <row r="57" spans="1:44" x14ac:dyDescent="0.25">
      <c r="A57" s="37" t="s">
        <v>66</v>
      </c>
      <c r="C57" t="s">
        <v>105</v>
      </c>
    </row>
    <row r="58" spans="1:44" x14ac:dyDescent="0.25">
      <c r="A58" s="37" t="s">
        <v>67</v>
      </c>
      <c r="C58" t="s">
        <v>106</v>
      </c>
    </row>
    <row r="59" spans="1:44" ht="15.75" x14ac:dyDescent="0.25">
      <c r="J59" s="29" t="s">
        <v>61</v>
      </c>
      <c r="R59" s="38" t="s">
        <v>99</v>
      </c>
      <c r="AA59" s="38" t="s">
        <v>68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39"/>
      <c r="AN80" s="139"/>
      <c r="AO80" s="139"/>
    </row>
    <row r="81" spans="39:41" x14ac:dyDescent="0.25">
      <c r="AM81" s="139"/>
      <c r="AN81" s="139"/>
      <c r="AO81" s="139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02 MAI 23 </vt:lpstr>
      <vt:lpstr>'02 MAI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2023-05-03T06:15:08Z</dcterms:modified>
</cp:coreProperties>
</file>