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E76E1D9D-5852-4F99-9316-7870700F525B}" xr6:coauthVersionLast="47" xr6:coauthVersionMax="47" xr10:uidLastSave="{00000000-0000-0000-0000-000000000000}"/>
  <bookViews>
    <workbookView xWindow="390" yWindow="390" windowWidth="14145" windowHeight="15600" xr2:uid="{00000000-000D-0000-FFFF-FFFF00000000}"/>
  </bookViews>
  <sheets>
    <sheet name="20 AVR 23 " sheetId="3" r:id="rId1"/>
  </sheets>
  <definedNames>
    <definedName name="_xlnm.Print_Area" localSheetId="0">'20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3" i="3" l="1"/>
  <c r="Z33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28" i="3" l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Q14" i="3"/>
  <c r="Q33" i="3" s="1"/>
  <c r="Q34" i="3" s="1"/>
  <c r="K33" i="3"/>
  <c r="K34" i="3" s="1"/>
  <c r="AH26" i="3" l="1"/>
  <c r="I26" i="3" s="1"/>
  <c r="G26" i="3"/>
  <c r="G28" i="3" l="1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G14" i="3"/>
  <c r="AH14" i="3"/>
  <c r="I14" i="3" l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27" i="3"/>
  <c r="D22" i="3"/>
  <c r="D28" i="3"/>
  <c r="D9" i="3" l="1"/>
  <c r="AI9" i="3"/>
  <c r="E9" i="3" s="1"/>
  <c r="C28" i="3"/>
  <c r="C19" i="3"/>
  <c r="C18" i="3"/>
  <c r="C20" i="3"/>
  <c r="D20" i="3"/>
  <c r="D19" i="3"/>
  <c r="AI19" i="3"/>
  <c r="E19" i="3" s="1"/>
  <c r="D18" i="3"/>
  <c r="C16" i="3"/>
  <c r="D16" i="3"/>
  <c r="C15" i="3"/>
  <c r="D15" i="3"/>
  <c r="AI14" i="3"/>
  <c r="D14" i="3"/>
  <c r="AI18" i="3" l="1"/>
  <c r="E18" i="3" s="1"/>
  <c r="AI28" i="3"/>
  <c r="E28" i="3" s="1"/>
  <c r="C21" i="3"/>
  <c r="AI21" i="3"/>
  <c r="E21" i="3" s="1"/>
  <c r="C22" i="3"/>
  <c r="AI22" i="3"/>
  <c r="E22" i="3" s="1"/>
  <c r="C27" i="3"/>
  <c r="AI27" i="3"/>
  <c r="E27" i="3" s="1"/>
  <c r="AI20" i="3"/>
  <c r="E20" i="3" s="1"/>
  <c r="C17" i="3"/>
  <c r="AI17" i="3"/>
  <c r="E17" i="3" s="1"/>
  <c r="AI16" i="3"/>
  <c r="E16" i="3" s="1"/>
  <c r="AI15" i="3"/>
  <c r="E15" i="3" s="1"/>
  <c r="C14" i="3"/>
  <c r="E14" i="3"/>
  <c r="H30" i="3" l="1"/>
  <c r="H31" i="3"/>
  <c r="H32" i="3"/>
  <c r="H29" i="3" l="1"/>
  <c r="H33" i="3" s="1"/>
  <c r="H34" i="3" s="1"/>
  <c r="AL33" i="3"/>
  <c r="AL34" i="3" s="1"/>
  <c r="G32" i="3" l="1"/>
  <c r="AH32" i="3"/>
  <c r="I32" i="3" s="1"/>
  <c r="AH29" i="3"/>
  <c r="I29" i="3" s="1"/>
  <c r="G29" i="3"/>
  <c r="G30" i="3"/>
  <c r="AH30" i="3"/>
  <c r="I30" i="3" s="1"/>
  <c r="G31" i="3"/>
  <c r="AH31" i="3"/>
  <c r="AJ33" i="3"/>
  <c r="AJ34" i="3" s="1"/>
  <c r="G33" i="3" l="1"/>
  <c r="G34" i="3" s="1"/>
  <c r="I31" i="3"/>
  <c r="I33" i="3" s="1"/>
  <c r="I34" i="3" s="1"/>
  <c r="AH33" i="3"/>
  <c r="AH34" i="3" s="1"/>
  <c r="B33" i="3" l="1"/>
  <c r="B34" i="3" s="1"/>
  <c r="D25" i="3" l="1"/>
  <c r="D29" i="3"/>
  <c r="D26" i="3" l="1"/>
  <c r="C26" i="3"/>
  <c r="C24" i="3"/>
  <c r="D24" i="3"/>
  <c r="D23" i="3"/>
  <c r="C23" i="3"/>
  <c r="D32" i="3"/>
  <c r="C32" i="3"/>
  <c r="AM33" i="3"/>
  <c r="AM34" i="3" s="1"/>
  <c r="C31" i="3"/>
  <c r="D31" i="3"/>
  <c r="C30" i="3"/>
  <c r="D30" i="3"/>
  <c r="AI24" i="3" l="1"/>
  <c r="E24" i="3" s="1"/>
  <c r="AI26" i="3"/>
  <c r="E26" i="3" s="1"/>
  <c r="C25" i="3"/>
  <c r="AI25" i="3"/>
  <c r="E25" i="3" s="1"/>
  <c r="AI23" i="3"/>
  <c r="E23" i="3" s="1"/>
  <c r="D33" i="3"/>
  <c r="D34" i="3" s="1"/>
  <c r="AI32" i="3"/>
  <c r="E32" i="3" s="1"/>
  <c r="AI31" i="3"/>
  <c r="E31" i="3" s="1"/>
  <c r="AI30" i="3"/>
  <c r="E30" i="3" s="1"/>
  <c r="C29" i="3"/>
  <c r="AK33" i="3"/>
  <c r="AK34" i="3" s="1"/>
  <c r="AI29" i="3"/>
  <c r="C33" i="3" l="1"/>
  <c r="C34" i="3" s="1"/>
  <c r="E29" i="3"/>
  <c r="E33" i="3" s="1"/>
  <c r="E34" i="3" s="1"/>
  <c r="AI33" i="3"/>
  <c r="AI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<sst xmlns="http://schemas.openxmlformats.org/spreadsheetml/2006/main" count="138" uniqueCount="106">
  <si>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</si>
  <si>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</si>
  <si>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</si>
  <si>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</si>
  <si>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</si>
  <si>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</si>
  <si>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</si>
  <si>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</si>
  <si>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</si>
  <si>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</si>
  <si>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</si>
  <si>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</si>
  <si>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</si>
  <si>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</si>
  <si>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</si>
  <si>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</si>
  <si>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</si>
  <si>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</si>
  <si>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</si>
  <si>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</si>
  <si>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</si>
  <si>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</si>
  <si>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</si>
  <si>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</si>
  <si>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</si>
  <si>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</si>
  <si>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</si>
  <si>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</si>
  <si>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</si>
  <si>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</si>
  <si>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</si>
  <si>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</si>
  <si>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</si>
  <si>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</si>
  <si>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</si>
  <si>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</si>
  <si>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</si>
  <si>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</si>
  <si>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</si>
  <si>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</si>
  <si>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</si>
  <si>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</si>
  <si>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</si>
  <si>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</si>
  <si>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</si>
  <si>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</si>
  <si>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</si>
  <si>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</si>
  <si>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</si>
  <si>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</si>
  <si>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</si>
  <si>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</si>
  <si>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</si>
  <si>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</si>
  <si>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</si>
  <si>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</si>
  <si>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</si>
  <si>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</si>
  <si>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</si>
  <si>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</si>
  <si>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</si>
  <si>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</si>
  <si>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</si>
  <si>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</si>
  <si>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</si>
  <si>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</si>
  <si>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</si>
  <si>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</si>
  <si>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</si>
  <si>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</si>
  <si>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</si>
  <si>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</si>
  <si>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</si>
  <si>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</si>
  <si>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</si>
  <si>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</si>
  <si>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</si>
  <si>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</si>
  <si>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</si>
  <si>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</si>
  <si>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</si>
  <si>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</si>
  <si>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</si>
  <si>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</si>
  <si>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</si>
  <si>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</si>
  <si>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</si>
  <si>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</si>
  <si>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</si>
  <si>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</si>
  <si>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</si>
  <si>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</si>
  <si>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</si>
  <si>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</si>
  <si>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</si>
  <si>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</si>
  <si>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</si>
  <si>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</si>
  <si>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</si>
  <si>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</si>
  <si>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</si>
  <si>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</si>
  <si>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</si>
  <si>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DOSSA et TAGBA</t>
  </si>
  <si>
    <t>TETE et BOKO</t>
  </si>
  <si>
    <t>TAGBA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</si>
</sst>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'20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'!$B$9:$B$32</c:f>
              <c:numCache>
                <c:formatCode>General</c:formatCode>
                <c:ptCount val="24"/>
                <c:pt idx="0">
                  <c:v>119.47</c:v>
                </c:pt>
                <c:pt idx="1">
                  <c:v>123.03999999999999</c:v>
                </c:pt>
                <c:pt idx="2">
                  <c:v>119.61</c:v>
                </c:pt>
                <c:pt idx="3">
                  <c:v>123.03</c:v>
                </c:pt>
                <c:pt idx="4">
                  <c:v>120.61</c:v>
                </c:pt>
                <c:pt idx="5">
                  <c:v>110.1</c:v>
                </c:pt>
                <c:pt idx="6">
                  <c:v>105.17</c:v>
                </c:pt>
                <c:pt idx="7">
                  <c:v>114.69</c:v>
                </c:pt>
                <c:pt idx="8">
                  <c:v>119.11</c:v>
                </c:pt>
                <c:pt idx="9">
                  <c:v>119.22999999999999</c:v>
                </c:pt>
                <c:pt idx="10">
                  <c:v>120.72</c:v>
                </c:pt>
                <c:pt idx="11">
                  <c:v>123.32</c:v>
                </c:pt>
                <c:pt idx="12">
                  <c:v>129.42000000000002</c:v>
                </c:pt>
                <c:pt idx="13">
                  <c:v>131.9</c:v>
                </c:pt>
                <c:pt idx="14">
                  <c:v>134.97</c:v>
                </c:pt>
                <c:pt idx="15">
                  <c:v>140.4</c:v>
                </c:pt>
                <c:pt idx="16">
                  <c:v>130.57</c:v>
                </c:pt>
                <c:pt idx="17">
                  <c:v>101.08</c:v>
                </c:pt>
                <c:pt idx="18">
                  <c:v>123.47</c:v>
                </c:pt>
                <c:pt idx="19">
                  <c:v>127.16</c:v>
                </c:pt>
                <c:pt idx="20">
                  <c:v>122.22999999999999</c:v>
                </c:pt>
                <c:pt idx="21">
                  <c:v>123.36</c:v>
                </c:pt>
                <c:pt idx="22">
                  <c:v>126.31</c:v>
                </c:pt>
                <c:pt idx="23">
                  <c:v>111.37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'20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'!$C$9:$C$32</c:f>
              <c:numCache>
                <c:formatCode>General</c:formatCode>
                <c:ptCount val="24"/>
                <c:pt idx="0">
                  <c:v>13.269319411666533</c:v>
                </c:pt>
                <c:pt idx="1">
                  <c:v>14.503175586169764</c:v>
                </c:pt>
                <c:pt idx="2">
                  <c:v>14.289227533697192</c:v>
                </c:pt>
                <c:pt idx="3">
                  <c:v>16.086528780775726</c:v>
                </c:pt>
                <c:pt idx="4">
                  <c:v>18.174894528279815</c:v>
                </c:pt>
                <c:pt idx="5">
                  <c:v>18.319998585250318</c:v>
                </c:pt>
                <c:pt idx="6">
                  <c:v>18.232182257065109</c:v>
                </c:pt>
                <c:pt idx="7">
                  <c:v>6.9162652458086775</c:v>
                </c:pt>
                <c:pt idx="8">
                  <c:v>13.890924635383394</c:v>
                </c:pt>
                <c:pt idx="9">
                  <c:v>11.306833943627543</c:v>
                </c:pt>
                <c:pt idx="10">
                  <c:v>14.872100320162033</c:v>
                </c:pt>
                <c:pt idx="11">
                  <c:v>15.979571597907256</c:v>
                </c:pt>
                <c:pt idx="12">
                  <c:v>13.69683326695456</c:v>
                </c:pt>
                <c:pt idx="13">
                  <c:v>17.271904899920713</c:v>
                </c:pt>
                <c:pt idx="14">
                  <c:v>17.378953360639926</c:v>
                </c:pt>
                <c:pt idx="15">
                  <c:v>16.971292045049594</c:v>
                </c:pt>
                <c:pt idx="16">
                  <c:v>18.942773136659696</c:v>
                </c:pt>
                <c:pt idx="17">
                  <c:v>18.797178178131809</c:v>
                </c:pt>
                <c:pt idx="18">
                  <c:v>30.990758833657488</c:v>
                </c:pt>
                <c:pt idx="19">
                  <c:v>22.733276818703118</c:v>
                </c:pt>
                <c:pt idx="20">
                  <c:v>19.98365397411424</c:v>
                </c:pt>
                <c:pt idx="21">
                  <c:v>20.197450504154368</c:v>
                </c:pt>
                <c:pt idx="22">
                  <c:v>22.092042670859996</c:v>
                </c:pt>
                <c:pt idx="23">
                  <c:v>19.409868848525285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'20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'!$D$9:$D$32</c:f>
              <c:numCache>
                <c:formatCode>0.00</c:formatCode>
                <c:ptCount val="24"/>
                <c:pt idx="0">
                  <c:v>101.48534320923147</c:v>
                </c:pt>
                <c:pt idx="1">
                  <c:v>103.7276882521073</c:v>
                </c:pt>
                <c:pt idx="2">
                  <c:v>100.63735466156075</c:v>
                </c:pt>
                <c:pt idx="3">
                  <c:v>102.15729476402234</c:v>
                </c:pt>
                <c:pt idx="4">
                  <c:v>97.716968129674186</c:v>
                </c:pt>
                <c:pt idx="5">
                  <c:v>87.296500803103271</c:v>
                </c:pt>
                <c:pt idx="6">
                  <c:v>82.594874999373957</c:v>
                </c:pt>
                <c:pt idx="7">
                  <c:v>103.16423594061254</c:v>
                </c:pt>
                <c:pt idx="8">
                  <c:v>100.55189734103644</c:v>
                </c:pt>
                <c:pt idx="9">
                  <c:v>103.37218642035714</c:v>
                </c:pt>
                <c:pt idx="10">
                  <c:v>101.1468421110484</c:v>
                </c:pt>
                <c:pt idx="11">
                  <c:v>102.60297131451327</c:v>
                </c:pt>
                <c:pt idx="12">
                  <c:v>110.95379006127362</c:v>
                </c:pt>
                <c:pt idx="13">
                  <c:v>109.72432011843667</c:v>
                </c:pt>
                <c:pt idx="14">
                  <c:v>112.59627274935949</c:v>
                </c:pt>
                <c:pt idx="15">
                  <c:v>118.25921605100257</c:v>
                </c:pt>
                <c:pt idx="16">
                  <c:v>106.7147719876053</c:v>
                </c:pt>
                <c:pt idx="17">
                  <c:v>77.318567570301497</c:v>
                </c:pt>
                <c:pt idx="18">
                  <c:v>86.869593707161613</c:v>
                </c:pt>
                <c:pt idx="19">
                  <c:v>98.700596781928027</c:v>
                </c:pt>
                <c:pt idx="20">
                  <c:v>96.659098357734734</c:v>
                </c:pt>
                <c:pt idx="21">
                  <c:v>97.539742158643904</c:v>
                </c:pt>
                <c:pt idx="22">
                  <c:v>98.511430754520006</c:v>
                </c:pt>
                <c:pt idx="23">
                  <c:v>86.682280411897295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'20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'!$E$9:$E$32</c:f>
              <c:numCache>
                <c:formatCode>0.00</c:formatCode>
                <c:ptCount val="24"/>
                <c:pt idx="0">
                  <c:v>4.7153373791019888</c:v>
                </c:pt>
                <c:pt idx="1">
                  <c:v>4.8091361617229396</c:v>
                </c:pt>
                <c:pt idx="2">
                  <c:v>4.6834178047420565</c:v>
                </c:pt>
                <c:pt idx="3">
                  <c:v>4.7861764552019466</c:v>
                </c:pt>
                <c:pt idx="4">
                  <c:v>4.7181373420459991</c:v>
                </c:pt>
                <c:pt idx="5">
                  <c:v>4.4835006116464129</c:v>
                </c:pt>
                <c:pt idx="6">
                  <c:v>4.3429427435609185</c:v>
                </c:pt>
                <c:pt idx="7">
                  <c:v>4.6094988135787744</c:v>
                </c:pt>
                <c:pt idx="8">
                  <c:v>4.667178023580199</c:v>
                </c:pt>
                <c:pt idx="9">
                  <c:v>4.5509796360153203</c:v>
                </c:pt>
                <c:pt idx="10">
                  <c:v>4.7010575687895724</c:v>
                </c:pt>
                <c:pt idx="11">
                  <c:v>4.7374570875794646</c:v>
                </c:pt>
                <c:pt idx="12">
                  <c:v>4.7693766717718304</c:v>
                </c:pt>
                <c:pt idx="13">
                  <c:v>4.9037749816426484</c:v>
                </c:pt>
                <c:pt idx="14">
                  <c:v>4.9947738900005803</c:v>
                </c:pt>
                <c:pt idx="15">
                  <c:v>5.1694919039478364</c:v>
                </c:pt>
                <c:pt idx="16">
                  <c:v>4.9124548757350013</c:v>
                </c:pt>
                <c:pt idx="17">
                  <c:v>4.964254251566679</c:v>
                </c:pt>
                <c:pt idx="18">
                  <c:v>5.6096474591809127</c:v>
                </c:pt>
                <c:pt idx="19">
                  <c:v>5.7261263993688445</c:v>
                </c:pt>
                <c:pt idx="20">
                  <c:v>5.587247668151015</c:v>
                </c:pt>
                <c:pt idx="21">
                  <c:v>5.6228073372017278</c:v>
                </c:pt>
                <c:pt idx="22">
                  <c:v>5.7065265746200069</c:v>
                </c:pt>
                <c:pt idx="23">
                  <c:v>5.2778507395774241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'20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'20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'20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'!$AK$9:$AK$32</c:f>
              <c:numCache>
                <c:formatCode>0.00</c:formatCode>
                <c:ptCount val="24"/>
                <c:pt idx="0">
                  <c:v>13.269319411666533</c:v>
                </c:pt>
                <c:pt idx="1">
                  <c:v>14.503175586169764</c:v>
                </c:pt>
                <c:pt idx="2">
                  <c:v>14.289227533697192</c:v>
                </c:pt>
                <c:pt idx="3">
                  <c:v>16.086528780775726</c:v>
                </c:pt>
                <c:pt idx="4">
                  <c:v>18.174894528279815</c:v>
                </c:pt>
                <c:pt idx="5">
                  <c:v>18.319998585250318</c:v>
                </c:pt>
                <c:pt idx="6">
                  <c:v>18.232182257065109</c:v>
                </c:pt>
                <c:pt idx="7">
                  <c:v>6.9162652458086775</c:v>
                </c:pt>
                <c:pt idx="8">
                  <c:v>13.890924635383394</c:v>
                </c:pt>
                <c:pt idx="9">
                  <c:v>11.306833943627543</c:v>
                </c:pt>
                <c:pt idx="10">
                  <c:v>14.872100320162033</c:v>
                </c:pt>
                <c:pt idx="11">
                  <c:v>15.979571597907256</c:v>
                </c:pt>
                <c:pt idx="12">
                  <c:v>13.69683326695456</c:v>
                </c:pt>
                <c:pt idx="13">
                  <c:v>17.271904899920713</c:v>
                </c:pt>
                <c:pt idx="14">
                  <c:v>17.378953360639926</c:v>
                </c:pt>
                <c:pt idx="15">
                  <c:v>16.971292045049594</c:v>
                </c:pt>
                <c:pt idx="16">
                  <c:v>18.942773136659696</c:v>
                </c:pt>
                <c:pt idx="17">
                  <c:v>18.797178178131809</c:v>
                </c:pt>
                <c:pt idx="18">
                  <c:v>30.990758833657488</c:v>
                </c:pt>
                <c:pt idx="19">
                  <c:v>22.733276818703118</c:v>
                </c:pt>
                <c:pt idx="20">
                  <c:v>19.98365397411424</c:v>
                </c:pt>
                <c:pt idx="21">
                  <c:v>20.197450504154368</c:v>
                </c:pt>
                <c:pt idx="22">
                  <c:v>22.092042670859996</c:v>
                </c:pt>
                <c:pt idx="23">
                  <c:v>19.409868848525285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'20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'!$AM$9:$AM$32</c:f>
              <c:numCache>
                <c:formatCode>0.00</c:formatCode>
                <c:ptCount val="24"/>
                <c:pt idx="0">
                  <c:v>146.88534320923148</c:v>
                </c:pt>
                <c:pt idx="1">
                  <c:v>148.90768825210731</c:v>
                </c:pt>
                <c:pt idx="2">
                  <c:v>144.75735466156075</c:v>
                </c:pt>
                <c:pt idx="3">
                  <c:v>146.52729476402234</c:v>
                </c:pt>
                <c:pt idx="4">
                  <c:v>142.07696812967419</c:v>
                </c:pt>
                <c:pt idx="5">
                  <c:v>133.78650080310328</c:v>
                </c:pt>
                <c:pt idx="6">
                  <c:v>128.99487499937396</c:v>
                </c:pt>
                <c:pt idx="7">
                  <c:v>149.56423594061255</c:v>
                </c:pt>
                <c:pt idx="8">
                  <c:v>144.59189734103643</c:v>
                </c:pt>
                <c:pt idx="9">
                  <c:v>143.14218642035715</c:v>
                </c:pt>
                <c:pt idx="10">
                  <c:v>144.7868421110484</c:v>
                </c:pt>
                <c:pt idx="11">
                  <c:v>144.94297131451327</c:v>
                </c:pt>
                <c:pt idx="12">
                  <c:v>148.33379006127362</c:v>
                </c:pt>
                <c:pt idx="13">
                  <c:v>149.42432011843667</c:v>
                </c:pt>
                <c:pt idx="14">
                  <c:v>152.47627274935948</c:v>
                </c:pt>
                <c:pt idx="15">
                  <c:v>158.94921605100257</c:v>
                </c:pt>
                <c:pt idx="16">
                  <c:v>148.05477198760531</c:v>
                </c:pt>
                <c:pt idx="17">
                  <c:v>149.9985675703015</c:v>
                </c:pt>
                <c:pt idx="18">
                  <c:v>160.20959370716162</c:v>
                </c:pt>
                <c:pt idx="19">
                  <c:v>172.51059678192803</c:v>
                </c:pt>
                <c:pt idx="20">
                  <c:v>170.43909835773474</c:v>
                </c:pt>
                <c:pt idx="21">
                  <c:v>171.45974215864391</c:v>
                </c:pt>
                <c:pt idx="22">
                  <c:v>172.47143075452001</c:v>
                </c:pt>
                <c:pt idx="23">
                  <c:v>160.2722804118973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'20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'!$F$9:$F$32</c:f>
              <c:numCache>
                <c:formatCode>General</c:formatCode>
                <c:ptCount val="24"/>
                <c:pt idx="0">
                  <c:v>189.73</c:v>
                </c:pt>
                <c:pt idx="1">
                  <c:v>190.77</c:v>
                </c:pt>
                <c:pt idx="2">
                  <c:v>184.25</c:v>
                </c:pt>
                <c:pt idx="3">
                  <c:v>185.25</c:v>
                </c:pt>
                <c:pt idx="4">
                  <c:v>179.47</c:v>
                </c:pt>
                <c:pt idx="5">
                  <c:v>179.61</c:v>
                </c:pt>
                <c:pt idx="6">
                  <c:v>168.56</c:v>
                </c:pt>
                <c:pt idx="7">
                  <c:v>164.82</c:v>
                </c:pt>
                <c:pt idx="8">
                  <c:v>181.54</c:v>
                </c:pt>
                <c:pt idx="9">
                  <c:v>204.63</c:v>
                </c:pt>
                <c:pt idx="10">
                  <c:v>187.57</c:v>
                </c:pt>
                <c:pt idx="11">
                  <c:v>180.68</c:v>
                </c:pt>
                <c:pt idx="12">
                  <c:v>217.12</c:v>
                </c:pt>
                <c:pt idx="13">
                  <c:v>224.7</c:v>
                </c:pt>
                <c:pt idx="14">
                  <c:v>243.25</c:v>
                </c:pt>
                <c:pt idx="15">
                  <c:v>256.82</c:v>
                </c:pt>
                <c:pt idx="16">
                  <c:v>270.24</c:v>
                </c:pt>
                <c:pt idx="17">
                  <c:v>274.99</c:v>
                </c:pt>
                <c:pt idx="18">
                  <c:v>289.83999999999997</c:v>
                </c:pt>
                <c:pt idx="19">
                  <c:v>251.81</c:v>
                </c:pt>
                <c:pt idx="20">
                  <c:v>255.16</c:v>
                </c:pt>
                <c:pt idx="21">
                  <c:v>268.87</c:v>
                </c:pt>
                <c:pt idx="22">
                  <c:v>267.58999999999997</c:v>
                </c:pt>
                <c:pt idx="23">
                  <c:v>243.31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'20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'!$G$9:$G$32</c:f>
              <c:numCache>
                <c:formatCode>0.00</c:formatCode>
                <c:ptCount val="24"/>
                <c:pt idx="0">
                  <c:v>105.99815157939666</c:v>
                </c:pt>
                <c:pt idx="1">
                  <c:v>106.15190942136717</c:v>
                </c:pt>
                <c:pt idx="2">
                  <c:v>102.91503647106492</c:v>
                </c:pt>
                <c:pt idx="3">
                  <c:v>100.67403415764856</c:v>
                </c:pt>
                <c:pt idx="4">
                  <c:v>96.672273352735104</c:v>
                </c:pt>
                <c:pt idx="5">
                  <c:v>91.774129403295134</c:v>
                </c:pt>
                <c:pt idx="6">
                  <c:v>94.093306099527041</c:v>
                </c:pt>
                <c:pt idx="7">
                  <c:v>112.65858678444961</c:v>
                </c:pt>
                <c:pt idx="8">
                  <c:v>89.391786166266698</c:v>
                </c:pt>
                <c:pt idx="9">
                  <c:v>136.7059675416175</c:v>
                </c:pt>
                <c:pt idx="10">
                  <c:v>131.40935414357205</c:v>
                </c:pt>
                <c:pt idx="11">
                  <c:v>129.49794016303224</c:v>
                </c:pt>
                <c:pt idx="12">
                  <c:v>159.8542664385985</c:v>
                </c:pt>
                <c:pt idx="13">
                  <c:v>163.44118318947883</c:v>
                </c:pt>
                <c:pt idx="14">
                  <c:v>177.96975240600386</c:v>
                </c:pt>
                <c:pt idx="15">
                  <c:v>179.8192050895932</c:v>
                </c:pt>
                <c:pt idx="16">
                  <c:v>176.8739286962616</c:v>
                </c:pt>
                <c:pt idx="17">
                  <c:v>177.79773578308397</c:v>
                </c:pt>
                <c:pt idx="18">
                  <c:v>190.15869275107005</c:v>
                </c:pt>
                <c:pt idx="19">
                  <c:v>153.03068609548853</c:v>
                </c:pt>
                <c:pt idx="20">
                  <c:v>155.71758956132163</c:v>
                </c:pt>
                <c:pt idx="21">
                  <c:v>165.64055760815049</c:v>
                </c:pt>
                <c:pt idx="22">
                  <c:v>164.98072045934845</c:v>
                </c:pt>
                <c:pt idx="23">
                  <c:v>142.02741770928048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'20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'!$H$9:$H$32</c:f>
              <c:numCache>
                <c:formatCode>0.00</c:formatCode>
                <c:ptCount val="24"/>
                <c:pt idx="0">
                  <c:v>73.393324220335685</c:v>
                </c:pt>
                <c:pt idx="1">
                  <c:v>74.23890969922212</c:v>
                </c:pt>
                <c:pt idx="2">
                  <c:v>71.182243797119284</c:v>
                </c:pt>
                <c:pt idx="3">
                  <c:v>74.418306531147877</c:v>
                </c:pt>
                <c:pt idx="4">
                  <c:v>72.84068990039863</c:v>
                </c:pt>
                <c:pt idx="5">
                  <c:v>77.821078944319837</c:v>
                </c:pt>
                <c:pt idx="6">
                  <c:v>64.699639948930283</c:v>
                </c:pt>
                <c:pt idx="7">
                  <c:v>41.84036757920012</c:v>
                </c:pt>
                <c:pt idx="8">
                  <c:v>81.35752509389819</c:v>
                </c:pt>
                <c:pt idx="9">
                  <c:v>55.920085128326242</c:v>
                </c:pt>
                <c:pt idx="10">
                  <c:v>44.626729105876613</c:v>
                </c:pt>
                <c:pt idx="11">
                  <c:v>39.867768465239351</c:v>
                </c:pt>
                <c:pt idx="12">
                  <c:v>45.791852872017891</c:v>
                </c:pt>
                <c:pt idx="13">
                  <c:v>49.642445400483652</c:v>
                </c:pt>
                <c:pt idx="14">
                  <c:v>52.958638825779971</c:v>
                </c:pt>
                <c:pt idx="15">
                  <c:v>64.635868596544</c:v>
                </c:pt>
                <c:pt idx="16">
                  <c:v>81.418360580578337</c:v>
                </c:pt>
                <c:pt idx="17">
                  <c:v>85.349807052978903</c:v>
                </c:pt>
                <c:pt idx="18">
                  <c:v>87.372237766891303</c:v>
                </c:pt>
                <c:pt idx="19">
                  <c:v>86.089125464029948</c:v>
                </c:pt>
                <c:pt idx="20">
                  <c:v>86.64734756000685</c:v>
                </c:pt>
                <c:pt idx="21">
                  <c:v>89.985242299310556</c:v>
                </c:pt>
                <c:pt idx="22">
                  <c:v>89.712761953098791</c:v>
                </c:pt>
                <c:pt idx="23">
                  <c:v>89.308653153606812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'20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'!$I$9:$I$32</c:f>
              <c:numCache>
                <c:formatCode>0.00</c:formatCode>
                <c:ptCount val="24"/>
                <c:pt idx="0">
                  <c:v>10.338524200267626</c:v>
                </c:pt>
                <c:pt idx="1">
                  <c:v>10.379180879410752</c:v>
                </c:pt>
                <c:pt idx="2">
                  <c:v>10.15271973181582</c:v>
                </c:pt>
                <c:pt idx="3">
                  <c:v>10.157659311203544</c:v>
                </c:pt>
                <c:pt idx="4">
                  <c:v>9.9570367468662777</c:v>
                </c:pt>
                <c:pt idx="5">
                  <c:v>10.014791652385055</c:v>
                </c:pt>
                <c:pt idx="6">
                  <c:v>9.7670539515427048</c:v>
                </c:pt>
                <c:pt idx="7">
                  <c:v>10.32104563635029</c:v>
                </c:pt>
                <c:pt idx="8">
                  <c:v>10.79068873983506</c:v>
                </c:pt>
                <c:pt idx="9">
                  <c:v>12.003947330056304</c:v>
                </c:pt>
                <c:pt idx="10">
                  <c:v>11.533916750551397</c:v>
                </c:pt>
                <c:pt idx="11">
                  <c:v>11.314291371728372</c:v>
                </c:pt>
                <c:pt idx="12">
                  <c:v>11.47388068938359</c:v>
                </c:pt>
                <c:pt idx="13">
                  <c:v>11.616371410037585</c:v>
                </c:pt>
                <c:pt idx="14">
                  <c:v>12.321608768216221</c:v>
                </c:pt>
                <c:pt idx="15">
                  <c:v>12.364926313862794</c:v>
                </c:pt>
                <c:pt idx="16">
                  <c:v>11.947710723160084</c:v>
                </c:pt>
                <c:pt idx="17">
                  <c:v>11.842457163937139</c:v>
                </c:pt>
                <c:pt idx="18">
                  <c:v>12.30906948203865</c:v>
                </c:pt>
                <c:pt idx="19">
                  <c:v>12.690188440481519</c:v>
                </c:pt>
                <c:pt idx="20">
                  <c:v>12.795062878671571</c:v>
                </c:pt>
                <c:pt idx="21">
                  <c:v>13.244200092538973</c:v>
                </c:pt>
                <c:pt idx="22">
                  <c:v>12.896517587552763</c:v>
                </c:pt>
                <c:pt idx="23">
                  <c:v>11.973929137112703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'20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'!$AD$9:$AD$32</c:f>
              <c:numCache>
                <c:formatCode>0.00</c:formatCode>
                <c:ptCount val="24"/>
                <c:pt idx="0">
                  <c:v>70.48</c:v>
                </c:pt>
                <c:pt idx="1">
                  <c:v>70.510000000000005</c:v>
                </c:pt>
                <c:pt idx="2">
                  <c:v>71.069999999999993</c:v>
                </c:pt>
                <c:pt idx="3">
                  <c:v>70.2</c:v>
                </c:pt>
                <c:pt idx="4">
                  <c:v>70.7</c:v>
                </c:pt>
                <c:pt idx="5">
                  <c:v>71.739999999999995</c:v>
                </c:pt>
                <c:pt idx="6">
                  <c:v>72.37</c:v>
                </c:pt>
                <c:pt idx="7">
                  <c:v>74.67</c:v>
                </c:pt>
                <c:pt idx="8">
                  <c:v>76.209999999999994</c:v>
                </c:pt>
                <c:pt idx="9">
                  <c:v>68.48</c:v>
                </c:pt>
                <c:pt idx="10">
                  <c:v>72.14</c:v>
                </c:pt>
                <c:pt idx="11">
                  <c:v>69.55</c:v>
                </c:pt>
                <c:pt idx="12">
                  <c:v>37.46</c:v>
                </c:pt>
                <c:pt idx="13">
                  <c:v>34.78</c:v>
                </c:pt>
                <c:pt idx="14">
                  <c:v>36.35</c:v>
                </c:pt>
                <c:pt idx="15">
                  <c:v>30.89</c:v>
                </c:pt>
                <c:pt idx="16">
                  <c:v>25.89</c:v>
                </c:pt>
                <c:pt idx="17">
                  <c:v>24.8</c:v>
                </c:pt>
                <c:pt idx="18">
                  <c:v>22.23</c:v>
                </c:pt>
                <c:pt idx="19">
                  <c:v>70.290000000000006</c:v>
                </c:pt>
                <c:pt idx="20">
                  <c:v>69.7</c:v>
                </c:pt>
                <c:pt idx="21">
                  <c:v>67.81</c:v>
                </c:pt>
                <c:pt idx="22">
                  <c:v>59.94</c:v>
                </c:pt>
                <c:pt idx="23">
                  <c:v>59.94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'20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'20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'20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'20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'20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'20 AVR 23 '!$AJ$9:$AJ$32</c:f>
              <c:numCache>
                <c:formatCode>0.00</c:formatCode>
                <c:ptCount val="24"/>
                <c:pt idx="0">
                  <c:v>176.47815157939667</c:v>
                </c:pt>
                <c:pt idx="1">
                  <c:v>176.66190942136717</c:v>
                </c:pt>
                <c:pt idx="2">
                  <c:v>173.98503647106492</c:v>
                </c:pt>
                <c:pt idx="3">
                  <c:v>170.87403415764857</c:v>
                </c:pt>
                <c:pt idx="4">
                  <c:v>167.37227335273511</c:v>
                </c:pt>
                <c:pt idx="5">
                  <c:v>163.51412940329513</c:v>
                </c:pt>
                <c:pt idx="6">
                  <c:v>166.46330609952705</c:v>
                </c:pt>
                <c:pt idx="7">
                  <c:v>187.32858678444961</c:v>
                </c:pt>
                <c:pt idx="8">
                  <c:v>165.60178616626669</c:v>
                </c:pt>
                <c:pt idx="9">
                  <c:v>205.18596754161752</c:v>
                </c:pt>
                <c:pt idx="10">
                  <c:v>203.54935414357203</c:v>
                </c:pt>
                <c:pt idx="11">
                  <c:v>199.04794016303225</c:v>
                </c:pt>
                <c:pt idx="12">
                  <c:v>197.31426643859851</c:v>
                </c:pt>
                <c:pt idx="13">
                  <c:v>198.22118318947884</c:v>
                </c:pt>
                <c:pt idx="14">
                  <c:v>214.31975240600386</c:v>
                </c:pt>
                <c:pt idx="15">
                  <c:v>210.70920508959318</c:v>
                </c:pt>
                <c:pt idx="16">
                  <c:v>202.76392869626159</c:v>
                </c:pt>
                <c:pt idx="17">
                  <c:v>202.59773578308398</c:v>
                </c:pt>
                <c:pt idx="18">
                  <c:v>212.38869275107004</c:v>
                </c:pt>
                <c:pt idx="19">
                  <c:v>223.32068609548855</c:v>
                </c:pt>
                <c:pt idx="20">
                  <c:v>225.41758956132162</c:v>
                </c:pt>
                <c:pt idx="21">
                  <c:v>233.45055760815049</c:v>
                </c:pt>
                <c:pt idx="22">
                  <c:v>224.92072045934844</c:v>
                </c:pt>
                <c:pt idx="23">
                  <c:v>201.96741770928048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'20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'20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'20 AVR 23 '!$AL$9:$AL$32</c:f>
              <c:numCache>
                <c:formatCode>0.00</c:formatCode>
                <c:ptCount val="24"/>
                <c:pt idx="0">
                  <c:v>73.393324220335685</c:v>
                </c:pt>
                <c:pt idx="1">
                  <c:v>74.23890969922212</c:v>
                </c:pt>
                <c:pt idx="2">
                  <c:v>71.182243797119284</c:v>
                </c:pt>
                <c:pt idx="3">
                  <c:v>74.418306531147877</c:v>
                </c:pt>
                <c:pt idx="4">
                  <c:v>72.84068990039863</c:v>
                </c:pt>
                <c:pt idx="5">
                  <c:v>78.16107894431984</c:v>
                </c:pt>
                <c:pt idx="6">
                  <c:v>68.939639948930278</c:v>
                </c:pt>
                <c:pt idx="7">
                  <c:v>62.100367579200118</c:v>
                </c:pt>
                <c:pt idx="8">
                  <c:v>95.717525093898189</c:v>
                </c:pt>
                <c:pt idx="9">
                  <c:v>86.850085128326242</c:v>
                </c:pt>
                <c:pt idx="10">
                  <c:v>76.586729105876614</c:v>
                </c:pt>
                <c:pt idx="11">
                  <c:v>75.527768465239348</c:v>
                </c:pt>
                <c:pt idx="12">
                  <c:v>81.301852872017889</c:v>
                </c:pt>
                <c:pt idx="13">
                  <c:v>84.002445400483651</c:v>
                </c:pt>
                <c:pt idx="14">
                  <c:v>85.758638825779968</c:v>
                </c:pt>
                <c:pt idx="15">
                  <c:v>90.465868596543999</c:v>
                </c:pt>
                <c:pt idx="16">
                  <c:v>87.848360580578344</c:v>
                </c:pt>
                <c:pt idx="17">
                  <c:v>85.349807052978903</c:v>
                </c:pt>
                <c:pt idx="18">
                  <c:v>87.372237766891303</c:v>
                </c:pt>
                <c:pt idx="19">
                  <c:v>86.089125464029948</c:v>
                </c:pt>
                <c:pt idx="20">
                  <c:v>86.64734756000685</c:v>
                </c:pt>
                <c:pt idx="21">
                  <c:v>89.985242299310556</c:v>
                </c:pt>
                <c:pt idx="22">
                  <c:v>89.712761953098791</c:v>
                </c:pt>
                <c:pt idx="23">
                  <c:v>89.308653153606812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Y19" zoomScale="85" zoomScaleNormal="85" zoomScaleSheetLayoutView="85" workbookViewId="0">
      <selection activeCell="F49" sqref="F4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45036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88</v>
      </c>
      <c r="AG4" s="209"/>
      <c r="AH4" s="209"/>
      <c r="AI4" s="209"/>
      <c r="AJ4" s="187" t="s">
        <v>101</v>
      </c>
      <c r="AK4" s="188"/>
      <c r="AL4" s="187" t="s">
        <v>102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89</v>
      </c>
      <c r="S6" s="194"/>
      <c r="T6" s="194"/>
      <c r="U6" s="194"/>
      <c r="V6" s="194"/>
      <c r="W6" s="194"/>
      <c r="X6" s="194"/>
      <c r="Y6" s="194"/>
      <c r="Z6" s="193" t="s">
        <v>90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87</v>
      </c>
      <c r="Y7" s="160"/>
      <c r="Z7" s="144" t="s">
        <v>3</v>
      </c>
      <c r="AA7" s="158"/>
      <c r="AB7" s="158"/>
      <c r="AC7" s="145"/>
      <c r="AD7" s="150" t="s">
        <v>87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119.47</v>
      </c>
      <c r="C9" s="51">
        <f t="shared" ref="C9:C32" si="0">AK9-AE9</f>
        <v>13.269319411666533</v>
      </c>
      <c r="D9" s="52">
        <f t="shared" ref="D9:D32" si="1">AM9-Y9</f>
        <v>101.48534320923147</v>
      </c>
      <c r="E9" s="59">
        <f t="shared" ref="E9:E32" si="2">(AG9+AI9)-Q9</f>
        <v>4.7153373791019888</v>
      </c>
      <c r="F9" s="76">
        <v>189.73</v>
      </c>
      <c r="G9" s="52">
        <f t="shared" ref="G9:G32" si="3">AJ9-AD9</f>
        <v>105.99815157939666</v>
      </c>
      <c r="H9" s="52">
        <f t="shared" ref="H9:H32" si="4">AL9-X9</f>
        <v>73.393324220335685</v>
      </c>
      <c r="I9" s="53">
        <f t="shared" ref="I9:I32" si="5">(AH9+AF9)-P9</f>
        <v>10.338524200267626</v>
      </c>
      <c r="J9" s="58">
        <v>0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45.4</v>
      </c>
      <c r="V9" s="68">
        <v>0</v>
      </c>
      <c r="W9" s="90">
        <v>0</v>
      </c>
      <c r="X9" s="94">
        <f>R9+T9+V9</f>
        <v>0</v>
      </c>
      <c r="Y9" s="95">
        <f>S9+U9+W9</f>
        <v>45.4</v>
      </c>
      <c r="Z9" s="91">
        <v>0</v>
      </c>
      <c r="AA9" s="84">
        <v>0</v>
      </c>
      <c r="AB9" s="84">
        <v>70.48</v>
      </c>
      <c r="AC9" s="84">
        <v>0</v>
      </c>
      <c r="AD9" s="96">
        <f>Z9+AB9</f>
        <v>70.48</v>
      </c>
      <c r="AE9" s="52">
        <f>AA9+AC9</f>
        <v>0</v>
      </c>
      <c r="AF9" s="116">
        <v>0.46749973118279597</v>
      </c>
      <c r="AG9" s="117">
        <v>0.101765725806452</v>
      </c>
      <c r="AH9" s="54">
        <f t="shared" ref="AH9:AH32" si="6">(F9+P9+X9+AD9)-(AJ9+AL9+AF9)</f>
        <v>9.8710244690848299</v>
      </c>
      <c r="AI9" s="63">
        <f t="shared" ref="AI9:AI32" si="7">(B9+Q9+Y9+AE9)-(AM9+AK9+AG9)</f>
        <v>4.6135716532955371</v>
      </c>
      <c r="AJ9" s="64">
        <v>176.47815157939667</v>
      </c>
      <c r="AK9" s="61">
        <v>13.269319411666533</v>
      </c>
      <c r="AL9" s="66">
        <v>73.393324220335685</v>
      </c>
      <c r="AM9" s="61">
        <v>146.88534320923148</v>
      </c>
      <c r="AS9" s="121"/>
      <c r="BA9" s="42"/>
      <c r="BB9" s="42"/>
    </row>
    <row r="10" spans="1:54" ht="15.75" x14ac:dyDescent="0.25">
      <c r="A10" s="25">
        <v>2</v>
      </c>
      <c r="B10" s="69">
        <v>123.03999999999999</v>
      </c>
      <c r="C10" s="51">
        <f t="shared" si="0"/>
        <v>14.503175586169764</v>
      </c>
      <c r="D10" s="52">
        <f t="shared" si="1"/>
        <v>103.7276882521073</v>
      </c>
      <c r="E10" s="59">
        <f t="shared" si="2"/>
        <v>4.8091361617229396</v>
      </c>
      <c r="F10" s="68">
        <v>190.77</v>
      </c>
      <c r="G10" s="52">
        <f t="shared" si="3"/>
        <v>106.15190942136717</v>
      </c>
      <c r="H10" s="52">
        <f t="shared" si="4"/>
        <v>74.23890969922212</v>
      </c>
      <c r="I10" s="53">
        <f t="shared" si="5"/>
        <v>10.379180879410752</v>
      </c>
      <c r="J10" s="58">
        <v>0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45.18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45.18</v>
      </c>
      <c r="Z10" s="91">
        <v>0</v>
      </c>
      <c r="AA10" s="84">
        <v>0</v>
      </c>
      <c r="AB10" s="84">
        <v>70.510000000000005</v>
      </c>
      <c r="AC10" s="84">
        <v>0</v>
      </c>
      <c r="AD10" s="96">
        <f t="shared" ref="AD10:AD32" si="12">Z10+AB10</f>
        <v>70.510000000000005</v>
      </c>
      <c r="AE10" s="52">
        <f t="shared" ref="AE10:AE32" si="13">AA10+AC10</f>
        <v>0</v>
      </c>
      <c r="AF10" s="118">
        <v>0.46749973118279597</v>
      </c>
      <c r="AG10" s="117">
        <v>0.101765725806452</v>
      </c>
      <c r="AH10" s="54">
        <f t="shared" si="6"/>
        <v>9.9116811482279559</v>
      </c>
      <c r="AI10" s="63">
        <f t="shared" si="7"/>
        <v>4.7073704359164878</v>
      </c>
      <c r="AJ10" s="64">
        <v>176.66190942136717</v>
      </c>
      <c r="AK10" s="61">
        <v>14.503175586169764</v>
      </c>
      <c r="AL10" s="66">
        <v>74.23890969922212</v>
      </c>
      <c r="AM10" s="61">
        <v>148.90768825210731</v>
      </c>
      <c r="AS10" s="121"/>
      <c r="BA10" s="42"/>
      <c r="BB10" s="42"/>
    </row>
    <row r="11" spans="1:54" ht="15" customHeight="1" x14ac:dyDescent="0.25">
      <c r="A11" s="25">
        <v>3</v>
      </c>
      <c r="B11" s="69">
        <v>119.61</v>
      </c>
      <c r="C11" s="51">
        <f t="shared" si="0"/>
        <v>14.289227533697192</v>
      </c>
      <c r="D11" s="52">
        <f t="shared" si="1"/>
        <v>100.63735466156075</v>
      </c>
      <c r="E11" s="59">
        <f t="shared" si="2"/>
        <v>4.6834178047420565</v>
      </c>
      <c r="F11" s="68">
        <v>184.25</v>
      </c>
      <c r="G11" s="52">
        <f t="shared" si="3"/>
        <v>102.91503647106492</v>
      </c>
      <c r="H11" s="52">
        <f t="shared" si="4"/>
        <v>71.182243797119284</v>
      </c>
      <c r="I11" s="53">
        <f t="shared" si="5"/>
        <v>10.15271973181582</v>
      </c>
      <c r="J11" s="58">
        <v>0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44.12</v>
      </c>
      <c r="V11" s="84">
        <v>0</v>
      </c>
      <c r="W11" s="84">
        <v>0</v>
      </c>
      <c r="X11" s="94">
        <f t="shared" si="10"/>
        <v>0</v>
      </c>
      <c r="Y11" s="95">
        <f t="shared" si="11"/>
        <v>44.12</v>
      </c>
      <c r="Z11" s="91">
        <v>0</v>
      </c>
      <c r="AA11" s="84">
        <v>0</v>
      </c>
      <c r="AB11" s="84">
        <v>71.069999999999993</v>
      </c>
      <c r="AC11" s="84">
        <v>0</v>
      </c>
      <c r="AD11" s="96">
        <f t="shared" si="12"/>
        <v>71.069999999999993</v>
      </c>
      <c r="AE11" s="52">
        <f t="shared" si="13"/>
        <v>0</v>
      </c>
      <c r="AF11" s="118">
        <v>0.46749973118279597</v>
      </c>
      <c r="AG11" s="117">
        <v>0.101765725806452</v>
      </c>
      <c r="AH11" s="54">
        <f t="shared" si="6"/>
        <v>9.6852200006330236</v>
      </c>
      <c r="AI11" s="63">
        <f t="shared" si="7"/>
        <v>4.5816520789356048</v>
      </c>
      <c r="AJ11" s="64">
        <v>173.98503647106492</v>
      </c>
      <c r="AK11" s="61">
        <v>14.289227533697192</v>
      </c>
      <c r="AL11" s="66">
        <v>71.182243797119284</v>
      </c>
      <c r="AM11" s="61">
        <v>144.75735466156075</v>
      </c>
      <c r="AS11" s="121"/>
      <c r="BA11" s="42"/>
      <c r="BB11" s="42"/>
    </row>
    <row r="12" spans="1:54" ht="15" customHeight="1" x14ac:dyDescent="0.25">
      <c r="A12" s="25">
        <v>4</v>
      </c>
      <c r="B12" s="69">
        <v>123.03</v>
      </c>
      <c r="C12" s="51">
        <f t="shared" si="0"/>
        <v>16.086528780775726</v>
      </c>
      <c r="D12" s="52">
        <f t="shared" si="1"/>
        <v>102.15729476402234</v>
      </c>
      <c r="E12" s="59">
        <f t="shared" si="2"/>
        <v>4.7861764552019466</v>
      </c>
      <c r="F12" s="68">
        <v>185.25</v>
      </c>
      <c r="G12" s="52">
        <f t="shared" si="3"/>
        <v>100.67403415764856</v>
      </c>
      <c r="H12" s="52">
        <f t="shared" si="4"/>
        <v>74.418306531147877</v>
      </c>
      <c r="I12" s="53">
        <f t="shared" si="5"/>
        <v>10.157659311203544</v>
      </c>
      <c r="J12" s="58">
        <v>0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44.37</v>
      </c>
      <c r="V12" s="84">
        <v>0</v>
      </c>
      <c r="W12" s="84">
        <v>0</v>
      </c>
      <c r="X12" s="94">
        <f t="shared" si="10"/>
        <v>0</v>
      </c>
      <c r="Y12" s="95">
        <f t="shared" si="11"/>
        <v>44.37</v>
      </c>
      <c r="Z12" s="91">
        <v>0</v>
      </c>
      <c r="AA12" s="84">
        <v>0</v>
      </c>
      <c r="AB12" s="84">
        <v>70.2</v>
      </c>
      <c r="AC12" s="84">
        <v>0</v>
      </c>
      <c r="AD12" s="96">
        <f t="shared" si="12"/>
        <v>70.2</v>
      </c>
      <c r="AE12" s="52">
        <f t="shared" si="13"/>
        <v>0</v>
      </c>
      <c r="AF12" s="118">
        <v>0.46749973118279597</v>
      </c>
      <c r="AG12" s="117">
        <v>0.101765725806452</v>
      </c>
      <c r="AH12" s="54">
        <f t="shared" si="6"/>
        <v>9.6901595800207474</v>
      </c>
      <c r="AI12" s="63">
        <f t="shared" si="7"/>
        <v>4.6844107293954949</v>
      </c>
      <c r="AJ12" s="64">
        <v>170.87403415764857</v>
      </c>
      <c r="AK12" s="61">
        <v>16.086528780775726</v>
      </c>
      <c r="AL12" s="66">
        <v>74.418306531147877</v>
      </c>
      <c r="AM12" s="61">
        <v>146.52729476402234</v>
      </c>
      <c r="AS12" s="121"/>
      <c r="BA12" s="42"/>
      <c r="BB12" s="42"/>
    </row>
    <row r="13" spans="1:54" ht="15.75" x14ac:dyDescent="0.25">
      <c r="A13" s="25">
        <v>5</v>
      </c>
      <c r="B13" s="69">
        <v>120.61</v>
      </c>
      <c r="C13" s="51">
        <f t="shared" si="0"/>
        <v>18.174894528279815</v>
      </c>
      <c r="D13" s="52">
        <f t="shared" si="1"/>
        <v>97.716968129674186</v>
      </c>
      <c r="E13" s="59">
        <f t="shared" si="2"/>
        <v>4.7181373420459991</v>
      </c>
      <c r="F13" s="68">
        <v>179.47</v>
      </c>
      <c r="G13" s="52">
        <f t="shared" si="3"/>
        <v>96.672273352735104</v>
      </c>
      <c r="H13" s="52">
        <f t="shared" si="4"/>
        <v>72.84068990039863</v>
      </c>
      <c r="I13" s="53">
        <f t="shared" si="5"/>
        <v>9.9570367468662777</v>
      </c>
      <c r="J13" s="58">
        <v>0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44.36</v>
      </c>
      <c r="V13" s="84">
        <v>0</v>
      </c>
      <c r="W13" s="84">
        <v>0</v>
      </c>
      <c r="X13" s="94">
        <f t="shared" si="10"/>
        <v>0</v>
      </c>
      <c r="Y13" s="95">
        <f t="shared" si="11"/>
        <v>44.36</v>
      </c>
      <c r="Z13" s="91">
        <v>0</v>
      </c>
      <c r="AA13" s="84">
        <v>0</v>
      </c>
      <c r="AB13" s="84">
        <v>70.7</v>
      </c>
      <c r="AC13" s="84">
        <v>0</v>
      </c>
      <c r="AD13" s="96">
        <f t="shared" si="12"/>
        <v>70.7</v>
      </c>
      <c r="AE13" s="52">
        <f t="shared" si="13"/>
        <v>0</v>
      </c>
      <c r="AF13" s="118">
        <v>0.46749973118279597</v>
      </c>
      <c r="AG13" s="117">
        <v>0.101765725806452</v>
      </c>
      <c r="AH13" s="54">
        <f t="shared" si="6"/>
        <v>9.4895370156834815</v>
      </c>
      <c r="AI13" s="63">
        <f t="shared" si="7"/>
        <v>4.6163716162395474</v>
      </c>
      <c r="AJ13" s="64">
        <v>167.37227335273511</v>
      </c>
      <c r="AK13" s="61">
        <v>18.174894528279815</v>
      </c>
      <c r="AL13" s="66">
        <v>72.84068990039863</v>
      </c>
      <c r="AM13" s="61">
        <v>142.07696812967419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110.1</v>
      </c>
      <c r="C14" s="51">
        <f t="shared" si="0"/>
        <v>18.319998585250318</v>
      </c>
      <c r="D14" s="52">
        <f t="shared" si="1"/>
        <v>87.296500803103271</v>
      </c>
      <c r="E14" s="59">
        <f t="shared" si="2"/>
        <v>4.4835006116464129</v>
      </c>
      <c r="F14" s="68">
        <v>179.61</v>
      </c>
      <c r="G14" s="52">
        <f t="shared" si="3"/>
        <v>91.774129403295134</v>
      </c>
      <c r="H14" s="52">
        <f t="shared" si="4"/>
        <v>77.821078944319837</v>
      </c>
      <c r="I14" s="53">
        <f t="shared" si="5"/>
        <v>10.014791652385055</v>
      </c>
      <c r="J14" s="58">
        <v>0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0</v>
      </c>
      <c r="R14" s="91">
        <v>0.34</v>
      </c>
      <c r="S14" s="84">
        <v>0</v>
      </c>
      <c r="T14" s="84">
        <v>0</v>
      </c>
      <c r="U14" s="84">
        <v>46.49</v>
      </c>
      <c r="V14" s="84">
        <v>0</v>
      </c>
      <c r="W14" s="84">
        <v>0</v>
      </c>
      <c r="X14" s="94">
        <f t="shared" si="10"/>
        <v>0.34</v>
      </c>
      <c r="Y14" s="95">
        <f t="shared" si="11"/>
        <v>46.49</v>
      </c>
      <c r="Z14" s="91">
        <v>1</v>
      </c>
      <c r="AA14" s="84">
        <v>0</v>
      </c>
      <c r="AB14" s="84">
        <v>70.739999999999995</v>
      </c>
      <c r="AC14" s="84">
        <v>0</v>
      </c>
      <c r="AD14" s="96">
        <f t="shared" si="12"/>
        <v>71.739999999999995</v>
      </c>
      <c r="AE14" s="52">
        <f t="shared" si="13"/>
        <v>0</v>
      </c>
      <c r="AF14" s="118">
        <v>0.46749973118279597</v>
      </c>
      <c r="AG14" s="117">
        <v>0.101765725806452</v>
      </c>
      <c r="AH14" s="54">
        <f t="shared" si="6"/>
        <v>9.5472919212022589</v>
      </c>
      <c r="AI14" s="63">
        <f t="shared" si="7"/>
        <v>4.3817348858399612</v>
      </c>
      <c r="AJ14" s="64">
        <v>163.51412940329513</v>
      </c>
      <c r="AK14" s="61">
        <v>18.319998585250318</v>
      </c>
      <c r="AL14" s="66">
        <v>78.16107894431984</v>
      </c>
      <c r="AM14" s="61">
        <v>133.78650080310328</v>
      </c>
      <c r="AS14" s="121"/>
      <c r="BA14" s="42"/>
      <c r="BB14" s="42"/>
    </row>
    <row r="15" spans="1:54" ht="15.75" x14ac:dyDescent="0.25">
      <c r="A15" s="25">
        <v>7</v>
      </c>
      <c r="B15" s="69">
        <v>105.17</v>
      </c>
      <c r="C15" s="51">
        <f t="shared" si="0"/>
        <v>18.232182257065109</v>
      </c>
      <c r="D15" s="52">
        <f t="shared" si="1"/>
        <v>82.594874999373957</v>
      </c>
      <c r="E15" s="59">
        <f t="shared" si="2"/>
        <v>4.3429427435609185</v>
      </c>
      <c r="F15" s="68">
        <v>168.56</v>
      </c>
      <c r="G15" s="52">
        <f t="shared" si="3"/>
        <v>94.093306099527041</v>
      </c>
      <c r="H15" s="52">
        <f t="shared" si="4"/>
        <v>64.699639948930283</v>
      </c>
      <c r="I15" s="53">
        <f t="shared" si="5"/>
        <v>9.7670539515427048</v>
      </c>
      <c r="J15" s="58">
        <v>0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0</v>
      </c>
      <c r="R15" s="91">
        <v>4.24</v>
      </c>
      <c r="S15" s="84">
        <v>0</v>
      </c>
      <c r="T15" s="84">
        <v>0</v>
      </c>
      <c r="U15" s="84">
        <v>46.4</v>
      </c>
      <c r="V15" s="84">
        <v>0</v>
      </c>
      <c r="W15" s="84">
        <v>0</v>
      </c>
      <c r="X15" s="94">
        <f t="shared" si="10"/>
        <v>4.24</v>
      </c>
      <c r="Y15" s="95">
        <f t="shared" si="11"/>
        <v>46.4</v>
      </c>
      <c r="Z15" s="91">
        <v>2.2000000000000002</v>
      </c>
      <c r="AA15" s="84">
        <v>0</v>
      </c>
      <c r="AB15" s="84">
        <v>70.17</v>
      </c>
      <c r="AC15" s="84">
        <v>0</v>
      </c>
      <c r="AD15" s="96">
        <f t="shared" si="12"/>
        <v>72.37</v>
      </c>
      <c r="AE15" s="52">
        <f t="shared" si="13"/>
        <v>0</v>
      </c>
      <c r="AF15" s="118">
        <v>0.46749973118279597</v>
      </c>
      <c r="AG15" s="117">
        <v>0.101765725806452</v>
      </c>
      <c r="AH15" s="54">
        <f t="shared" si="6"/>
        <v>9.2995542203599086</v>
      </c>
      <c r="AI15" s="63">
        <f t="shared" si="7"/>
        <v>4.2411770177544668</v>
      </c>
      <c r="AJ15" s="64">
        <v>166.46330609952705</v>
      </c>
      <c r="AK15" s="61">
        <v>18.232182257065109</v>
      </c>
      <c r="AL15" s="66">
        <v>68.939639948930278</v>
      </c>
      <c r="AM15" s="61">
        <v>128.99487499937396</v>
      </c>
      <c r="AS15" s="121"/>
      <c r="BA15" s="42"/>
      <c r="BB15" s="42"/>
    </row>
    <row r="16" spans="1:54" ht="15.75" x14ac:dyDescent="0.25">
      <c r="A16" s="25">
        <v>8</v>
      </c>
      <c r="B16" s="69">
        <v>114.69</v>
      </c>
      <c r="C16" s="51">
        <f t="shared" si="0"/>
        <v>6.9162652458086775</v>
      </c>
      <c r="D16" s="52">
        <f t="shared" si="1"/>
        <v>103.16423594061254</v>
      </c>
      <c r="E16" s="59">
        <f t="shared" si="2"/>
        <v>4.6094988135787744</v>
      </c>
      <c r="F16" s="68">
        <v>164.82</v>
      </c>
      <c r="G16" s="52">
        <f t="shared" si="3"/>
        <v>112.65858678444961</v>
      </c>
      <c r="H16" s="52">
        <f t="shared" si="4"/>
        <v>41.84036757920012</v>
      </c>
      <c r="I16" s="53">
        <f t="shared" si="5"/>
        <v>10.32104563635029</v>
      </c>
      <c r="J16" s="58">
        <v>0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0</v>
      </c>
      <c r="R16" s="91">
        <v>20.260000000000002</v>
      </c>
      <c r="S16" s="84">
        <v>0</v>
      </c>
      <c r="T16" s="84">
        <v>0</v>
      </c>
      <c r="U16" s="84">
        <v>46.4</v>
      </c>
      <c r="V16" s="84">
        <v>0</v>
      </c>
      <c r="W16" s="84">
        <v>0</v>
      </c>
      <c r="X16" s="94">
        <f t="shared" si="10"/>
        <v>20.260000000000002</v>
      </c>
      <c r="Y16" s="95">
        <f t="shared" si="11"/>
        <v>46.4</v>
      </c>
      <c r="Z16" s="91">
        <v>4.7</v>
      </c>
      <c r="AA16" s="84">
        <v>0</v>
      </c>
      <c r="AB16" s="84">
        <v>69.97</v>
      </c>
      <c r="AC16" s="84">
        <v>0</v>
      </c>
      <c r="AD16" s="96">
        <f t="shared" si="12"/>
        <v>74.67</v>
      </c>
      <c r="AE16" s="52">
        <f t="shared" si="13"/>
        <v>0</v>
      </c>
      <c r="AF16" s="118">
        <v>0.46749973118279597</v>
      </c>
      <c r="AG16" s="117">
        <v>0.101765725806452</v>
      </c>
      <c r="AH16" s="54">
        <f t="shared" si="6"/>
        <v>9.8535459051674934</v>
      </c>
      <c r="AI16" s="63">
        <f t="shared" si="7"/>
        <v>4.5077330877723227</v>
      </c>
      <c r="AJ16" s="64">
        <v>187.32858678444961</v>
      </c>
      <c r="AK16" s="61">
        <v>6.9162652458086775</v>
      </c>
      <c r="AL16" s="66">
        <v>62.100367579200118</v>
      </c>
      <c r="AM16" s="61">
        <v>149.56423594061255</v>
      </c>
      <c r="AS16" s="121"/>
      <c r="BA16" s="42"/>
      <c r="BB16" s="42"/>
    </row>
    <row r="17" spans="1:54" ht="15.75" x14ac:dyDescent="0.25">
      <c r="A17" s="25">
        <v>9</v>
      </c>
      <c r="B17" s="69">
        <v>119.11</v>
      </c>
      <c r="C17" s="51">
        <f t="shared" si="0"/>
        <v>13.890924635383394</v>
      </c>
      <c r="D17" s="52">
        <f t="shared" si="1"/>
        <v>100.55189734103644</v>
      </c>
      <c r="E17" s="59">
        <f t="shared" si="2"/>
        <v>4.667178023580199</v>
      </c>
      <c r="F17" s="68">
        <v>181.54</v>
      </c>
      <c r="G17" s="52">
        <f t="shared" si="3"/>
        <v>89.391786166266698</v>
      </c>
      <c r="H17" s="52">
        <f t="shared" si="4"/>
        <v>81.35752509389819</v>
      </c>
      <c r="I17" s="53">
        <f t="shared" si="5"/>
        <v>10.79068873983506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1">
        <v>14.36</v>
      </c>
      <c r="S17" s="84">
        <v>0</v>
      </c>
      <c r="T17" s="84">
        <v>0</v>
      </c>
      <c r="U17" s="84">
        <v>44.04</v>
      </c>
      <c r="V17" s="84">
        <v>0</v>
      </c>
      <c r="W17" s="84">
        <v>0</v>
      </c>
      <c r="X17" s="94">
        <f t="shared" si="10"/>
        <v>14.36</v>
      </c>
      <c r="Y17" s="95">
        <f t="shared" si="11"/>
        <v>44.04</v>
      </c>
      <c r="Z17" s="91">
        <v>5.6</v>
      </c>
      <c r="AA17" s="84">
        <v>0</v>
      </c>
      <c r="AB17" s="84">
        <v>70.61</v>
      </c>
      <c r="AC17" s="84">
        <v>0</v>
      </c>
      <c r="AD17" s="96">
        <f t="shared" si="12"/>
        <v>76.209999999999994</v>
      </c>
      <c r="AE17" s="52">
        <f t="shared" si="13"/>
        <v>0</v>
      </c>
      <c r="AF17" s="118">
        <v>0.46749973118279597</v>
      </c>
      <c r="AG17" s="117">
        <v>0.101765725806452</v>
      </c>
      <c r="AH17" s="54">
        <f t="shared" si="6"/>
        <v>10.323189008652264</v>
      </c>
      <c r="AI17" s="63">
        <f t="shared" si="7"/>
        <v>4.5654122977737472</v>
      </c>
      <c r="AJ17" s="64">
        <v>165.60178616626669</v>
      </c>
      <c r="AK17" s="61">
        <v>13.890924635383394</v>
      </c>
      <c r="AL17" s="66">
        <v>95.717525093898189</v>
      </c>
      <c r="AM17" s="61">
        <v>144.59189734103643</v>
      </c>
      <c r="AS17" s="121"/>
      <c r="BA17" s="42"/>
      <c r="BB17" s="42"/>
    </row>
    <row r="18" spans="1:54" ht="15.75" x14ac:dyDescent="0.25">
      <c r="A18" s="25">
        <v>10</v>
      </c>
      <c r="B18" s="69">
        <v>119.22999999999999</v>
      </c>
      <c r="C18" s="51">
        <f t="shared" si="0"/>
        <v>11.306833943627543</v>
      </c>
      <c r="D18" s="52">
        <f t="shared" si="1"/>
        <v>103.37218642035714</v>
      </c>
      <c r="E18" s="59">
        <f t="shared" si="2"/>
        <v>4.5509796360153203</v>
      </c>
      <c r="F18" s="68">
        <v>204.63</v>
      </c>
      <c r="G18" s="52">
        <f t="shared" si="3"/>
        <v>136.7059675416175</v>
      </c>
      <c r="H18" s="52">
        <f t="shared" si="4"/>
        <v>55.920085128326242</v>
      </c>
      <c r="I18" s="53">
        <f t="shared" si="5"/>
        <v>12.003947330056304</v>
      </c>
      <c r="J18" s="58">
        <v>0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0</v>
      </c>
      <c r="R18" s="91">
        <v>30.93</v>
      </c>
      <c r="S18" s="84">
        <v>0</v>
      </c>
      <c r="T18" s="84">
        <v>0</v>
      </c>
      <c r="U18" s="84">
        <v>39.770000000000003</v>
      </c>
      <c r="V18" s="84">
        <v>0</v>
      </c>
      <c r="W18" s="84">
        <v>0</v>
      </c>
      <c r="X18" s="94">
        <f t="shared" si="10"/>
        <v>30.93</v>
      </c>
      <c r="Y18" s="95">
        <f t="shared" si="11"/>
        <v>39.770000000000003</v>
      </c>
      <c r="Z18" s="91">
        <v>14.2</v>
      </c>
      <c r="AA18" s="84">
        <v>0</v>
      </c>
      <c r="AB18" s="84">
        <v>54.28</v>
      </c>
      <c r="AC18" s="84">
        <v>0</v>
      </c>
      <c r="AD18" s="96">
        <f t="shared" si="12"/>
        <v>68.48</v>
      </c>
      <c r="AE18" s="52">
        <f t="shared" si="13"/>
        <v>0</v>
      </c>
      <c r="AF18" s="118">
        <v>0.46749973118279597</v>
      </c>
      <c r="AG18" s="117">
        <v>0.101765725806452</v>
      </c>
      <c r="AH18" s="54">
        <f t="shared" si="6"/>
        <v>11.536447598873508</v>
      </c>
      <c r="AI18" s="63">
        <f t="shared" si="7"/>
        <v>4.4492139102088686</v>
      </c>
      <c r="AJ18" s="64">
        <v>205.18596754161752</v>
      </c>
      <c r="AK18" s="61">
        <v>11.306833943627543</v>
      </c>
      <c r="AL18" s="66">
        <v>86.850085128326242</v>
      </c>
      <c r="AM18" s="61">
        <v>143.14218642035715</v>
      </c>
      <c r="AS18" s="121"/>
      <c r="BA18" s="42"/>
      <c r="BB18" s="42"/>
    </row>
    <row r="19" spans="1:54" ht="15.75" x14ac:dyDescent="0.25">
      <c r="A19" s="25">
        <v>11</v>
      </c>
      <c r="B19" s="69">
        <v>120.72</v>
      </c>
      <c r="C19" s="51">
        <f t="shared" si="0"/>
        <v>14.872100320162033</v>
      </c>
      <c r="D19" s="52">
        <f t="shared" si="1"/>
        <v>101.1468421110484</v>
      </c>
      <c r="E19" s="59">
        <f t="shared" si="2"/>
        <v>4.7010575687895724</v>
      </c>
      <c r="F19" s="68">
        <v>187.57</v>
      </c>
      <c r="G19" s="52">
        <f t="shared" si="3"/>
        <v>131.40935414357205</v>
      </c>
      <c r="H19" s="52">
        <f t="shared" si="4"/>
        <v>44.626729105876613</v>
      </c>
      <c r="I19" s="53">
        <f t="shared" si="5"/>
        <v>11.533916750551397</v>
      </c>
      <c r="J19" s="58">
        <v>0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0</v>
      </c>
      <c r="R19" s="91">
        <v>31.96</v>
      </c>
      <c r="S19" s="84">
        <v>0</v>
      </c>
      <c r="T19" s="84">
        <v>0</v>
      </c>
      <c r="U19" s="84">
        <v>43.64</v>
      </c>
      <c r="V19" s="84">
        <v>0</v>
      </c>
      <c r="W19" s="84">
        <v>0</v>
      </c>
      <c r="X19" s="94">
        <f t="shared" si="10"/>
        <v>31.96</v>
      </c>
      <c r="Y19" s="95">
        <f t="shared" si="11"/>
        <v>43.64</v>
      </c>
      <c r="Z19" s="91">
        <v>17.3</v>
      </c>
      <c r="AA19" s="84">
        <v>0</v>
      </c>
      <c r="AB19" s="84">
        <v>54.84</v>
      </c>
      <c r="AC19" s="84">
        <v>0</v>
      </c>
      <c r="AD19" s="96">
        <f t="shared" si="12"/>
        <v>72.14</v>
      </c>
      <c r="AE19" s="52">
        <f t="shared" si="13"/>
        <v>0</v>
      </c>
      <c r="AF19" s="118">
        <v>0.46749973118279597</v>
      </c>
      <c r="AG19" s="117">
        <v>0.101765725806452</v>
      </c>
      <c r="AH19" s="54">
        <f t="shared" si="6"/>
        <v>11.0664170193686</v>
      </c>
      <c r="AI19" s="63">
        <f t="shared" si="7"/>
        <v>4.5992918429831207</v>
      </c>
      <c r="AJ19" s="64">
        <v>203.54935414357203</v>
      </c>
      <c r="AK19" s="61">
        <v>14.872100320162033</v>
      </c>
      <c r="AL19" s="66">
        <v>76.586729105876614</v>
      </c>
      <c r="AM19" s="61">
        <v>144.7868421110484</v>
      </c>
      <c r="AS19" s="121"/>
      <c r="BA19" s="42"/>
      <c r="BB19" s="42"/>
    </row>
    <row r="20" spans="1:54" ht="15.75" x14ac:dyDescent="0.25">
      <c r="A20" s="25">
        <v>12</v>
      </c>
      <c r="B20" s="69">
        <v>123.32</v>
      </c>
      <c r="C20" s="51">
        <f t="shared" si="0"/>
        <v>15.979571597907256</v>
      </c>
      <c r="D20" s="52">
        <f t="shared" si="1"/>
        <v>102.60297131451327</v>
      </c>
      <c r="E20" s="59">
        <f t="shared" si="2"/>
        <v>4.7374570875794646</v>
      </c>
      <c r="F20" s="68">
        <v>180.68</v>
      </c>
      <c r="G20" s="52">
        <f t="shared" si="3"/>
        <v>129.49794016303224</v>
      </c>
      <c r="H20" s="52">
        <f t="shared" si="4"/>
        <v>39.867768465239351</v>
      </c>
      <c r="I20" s="53">
        <f t="shared" si="5"/>
        <v>11.314291371728372</v>
      </c>
      <c r="J20" s="58">
        <v>0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0</v>
      </c>
      <c r="R20" s="91">
        <v>35.659999999999997</v>
      </c>
      <c r="S20" s="84">
        <v>0</v>
      </c>
      <c r="T20" s="84">
        <v>0</v>
      </c>
      <c r="U20" s="84">
        <v>42.34</v>
      </c>
      <c r="V20" s="84">
        <v>0</v>
      </c>
      <c r="W20" s="84">
        <v>0</v>
      </c>
      <c r="X20" s="94">
        <f t="shared" si="10"/>
        <v>35.659999999999997</v>
      </c>
      <c r="Y20" s="95">
        <f t="shared" si="11"/>
        <v>42.34</v>
      </c>
      <c r="Z20" s="91">
        <v>18.2</v>
      </c>
      <c r="AA20" s="84">
        <v>0</v>
      </c>
      <c r="AB20" s="84">
        <v>51.35</v>
      </c>
      <c r="AC20" s="84">
        <v>0</v>
      </c>
      <c r="AD20" s="96">
        <f t="shared" si="12"/>
        <v>69.55</v>
      </c>
      <c r="AE20" s="52">
        <f t="shared" si="13"/>
        <v>0</v>
      </c>
      <c r="AF20" s="118">
        <v>0.46749973118279597</v>
      </c>
      <c r="AG20" s="117">
        <v>0.101765725806452</v>
      </c>
      <c r="AH20" s="54">
        <f t="shared" si="6"/>
        <v>10.846791640545575</v>
      </c>
      <c r="AI20" s="63">
        <f t="shared" si="7"/>
        <v>4.6356913617730129</v>
      </c>
      <c r="AJ20" s="64">
        <v>199.04794016303225</v>
      </c>
      <c r="AK20" s="61">
        <v>15.979571597907256</v>
      </c>
      <c r="AL20" s="66">
        <v>75.527768465239348</v>
      </c>
      <c r="AM20" s="61">
        <v>144.94297131451327</v>
      </c>
      <c r="AS20" s="121"/>
      <c r="BA20" s="42"/>
      <c r="BB20" s="42"/>
    </row>
    <row r="21" spans="1:54" ht="15.75" x14ac:dyDescent="0.25">
      <c r="A21" s="25">
        <v>13</v>
      </c>
      <c r="B21" s="69">
        <v>129.42000000000002</v>
      </c>
      <c r="C21" s="51">
        <f t="shared" si="0"/>
        <v>13.69683326695456</v>
      </c>
      <c r="D21" s="52">
        <f t="shared" si="1"/>
        <v>110.95379006127362</v>
      </c>
      <c r="E21" s="59">
        <f t="shared" si="2"/>
        <v>4.7693766717718304</v>
      </c>
      <c r="F21" s="68">
        <v>217.12</v>
      </c>
      <c r="G21" s="52">
        <f t="shared" si="3"/>
        <v>159.8542664385985</v>
      </c>
      <c r="H21" s="52">
        <f t="shared" si="4"/>
        <v>45.791852872017891</v>
      </c>
      <c r="I21" s="53">
        <f t="shared" si="5"/>
        <v>11.47388068938359</v>
      </c>
      <c r="J21" s="58">
        <v>0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0</v>
      </c>
      <c r="R21" s="91">
        <v>35.51</v>
      </c>
      <c r="S21" s="84">
        <v>0</v>
      </c>
      <c r="T21" s="84">
        <v>0</v>
      </c>
      <c r="U21" s="84">
        <v>37.380000000000003</v>
      </c>
      <c r="V21" s="84">
        <v>0</v>
      </c>
      <c r="W21" s="84">
        <v>0</v>
      </c>
      <c r="X21" s="94">
        <f t="shared" si="10"/>
        <v>35.51</v>
      </c>
      <c r="Y21" s="95">
        <f t="shared" si="11"/>
        <v>37.380000000000003</v>
      </c>
      <c r="Z21" s="91">
        <v>16.3</v>
      </c>
      <c r="AA21" s="84">
        <v>0</v>
      </c>
      <c r="AB21" s="84">
        <v>21.16</v>
      </c>
      <c r="AC21" s="84">
        <v>0</v>
      </c>
      <c r="AD21" s="96">
        <f t="shared" si="12"/>
        <v>37.46</v>
      </c>
      <c r="AE21" s="52">
        <f t="shared" si="13"/>
        <v>0</v>
      </c>
      <c r="AF21" s="118">
        <v>0.46749973118279597</v>
      </c>
      <c r="AG21" s="117">
        <v>0.101765725806452</v>
      </c>
      <c r="AH21" s="54">
        <f t="shared" si="6"/>
        <v>11.006380958200793</v>
      </c>
      <c r="AI21" s="63">
        <f t="shared" si="7"/>
        <v>4.6676109459653787</v>
      </c>
      <c r="AJ21" s="64">
        <v>197.31426643859851</v>
      </c>
      <c r="AK21" s="61">
        <v>13.69683326695456</v>
      </c>
      <c r="AL21" s="66">
        <v>81.301852872017889</v>
      </c>
      <c r="AM21" s="61">
        <v>148.33379006127362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131.9</v>
      </c>
      <c r="C22" s="51">
        <f t="shared" si="0"/>
        <v>17.271904899920713</v>
      </c>
      <c r="D22" s="52">
        <f t="shared" si="1"/>
        <v>109.72432011843667</v>
      </c>
      <c r="E22" s="59">
        <f t="shared" si="2"/>
        <v>4.9037749816426484</v>
      </c>
      <c r="F22" s="68">
        <v>224.7</v>
      </c>
      <c r="G22" s="52">
        <f t="shared" si="3"/>
        <v>163.44118318947883</v>
      </c>
      <c r="H22" s="52">
        <f t="shared" si="4"/>
        <v>49.642445400483652</v>
      </c>
      <c r="I22" s="53">
        <f t="shared" si="5"/>
        <v>11.616371410037585</v>
      </c>
      <c r="J22" s="58">
        <v>0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0</v>
      </c>
      <c r="R22" s="91">
        <v>34.36</v>
      </c>
      <c r="S22" s="84">
        <v>0</v>
      </c>
      <c r="T22" s="84">
        <v>0</v>
      </c>
      <c r="U22" s="84">
        <v>39.700000000000003</v>
      </c>
      <c r="V22" s="84">
        <v>0</v>
      </c>
      <c r="W22" s="84">
        <v>0</v>
      </c>
      <c r="X22" s="94">
        <f t="shared" si="10"/>
        <v>34.36</v>
      </c>
      <c r="Y22" s="95">
        <f t="shared" si="11"/>
        <v>39.700000000000003</v>
      </c>
      <c r="Z22" s="91">
        <v>11.8</v>
      </c>
      <c r="AA22" s="84">
        <v>0</v>
      </c>
      <c r="AB22" s="84">
        <v>22.98</v>
      </c>
      <c r="AC22" s="84">
        <v>0</v>
      </c>
      <c r="AD22" s="96">
        <f t="shared" si="12"/>
        <v>34.78</v>
      </c>
      <c r="AE22" s="52">
        <f t="shared" si="13"/>
        <v>0</v>
      </c>
      <c r="AF22" s="118">
        <v>0.46749973118279597</v>
      </c>
      <c r="AG22" s="117">
        <v>0.101765725806452</v>
      </c>
      <c r="AH22" s="54">
        <f t="shared" si="6"/>
        <v>11.148871678854789</v>
      </c>
      <c r="AI22" s="63">
        <f t="shared" si="7"/>
        <v>4.8020092558361966</v>
      </c>
      <c r="AJ22" s="64">
        <v>198.22118318947884</v>
      </c>
      <c r="AK22" s="61">
        <v>17.271904899920713</v>
      </c>
      <c r="AL22" s="66">
        <v>84.002445400483651</v>
      </c>
      <c r="AM22" s="61">
        <v>149.42432011843667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134.97</v>
      </c>
      <c r="C23" s="51">
        <f t="shared" si="0"/>
        <v>17.378953360639926</v>
      </c>
      <c r="D23" s="52">
        <f t="shared" si="1"/>
        <v>112.59627274935949</v>
      </c>
      <c r="E23" s="59">
        <f t="shared" si="2"/>
        <v>4.9947738900005803</v>
      </c>
      <c r="F23" s="68">
        <v>243.25</v>
      </c>
      <c r="G23" s="52">
        <f t="shared" si="3"/>
        <v>177.96975240600386</v>
      </c>
      <c r="H23" s="52">
        <f t="shared" si="4"/>
        <v>52.958638825779971</v>
      </c>
      <c r="I23" s="53">
        <f t="shared" si="5"/>
        <v>12.321608768216221</v>
      </c>
      <c r="J23" s="58">
        <v>0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0</v>
      </c>
      <c r="R23" s="91">
        <v>32.799999999999997</v>
      </c>
      <c r="S23" s="84">
        <v>0</v>
      </c>
      <c r="T23" s="84">
        <v>0</v>
      </c>
      <c r="U23" s="84">
        <v>39.880000000000003</v>
      </c>
      <c r="V23" s="84">
        <v>0</v>
      </c>
      <c r="W23" s="84">
        <v>0</v>
      </c>
      <c r="X23" s="94">
        <f t="shared" si="10"/>
        <v>32.799999999999997</v>
      </c>
      <c r="Y23" s="95">
        <f t="shared" si="11"/>
        <v>39.880000000000003</v>
      </c>
      <c r="Z23" s="91">
        <v>12.5</v>
      </c>
      <c r="AA23" s="84">
        <v>0</v>
      </c>
      <c r="AB23" s="84">
        <v>23.85</v>
      </c>
      <c r="AC23" s="84">
        <v>0</v>
      </c>
      <c r="AD23" s="96">
        <f t="shared" si="12"/>
        <v>36.35</v>
      </c>
      <c r="AE23" s="52">
        <f t="shared" si="13"/>
        <v>0</v>
      </c>
      <c r="AF23" s="118">
        <v>0.46749973118279597</v>
      </c>
      <c r="AG23" s="117">
        <v>0.101765725806452</v>
      </c>
      <c r="AH23" s="54">
        <f t="shared" si="6"/>
        <v>11.854109037033425</v>
      </c>
      <c r="AI23" s="63">
        <f t="shared" si="7"/>
        <v>4.8930081641941285</v>
      </c>
      <c r="AJ23" s="64">
        <v>214.31975240600386</v>
      </c>
      <c r="AK23" s="61">
        <v>17.378953360639926</v>
      </c>
      <c r="AL23" s="66">
        <v>85.758638825779968</v>
      </c>
      <c r="AM23" s="61">
        <v>152.47627274935948</v>
      </c>
      <c r="AS23" s="121"/>
      <c r="BA23" s="42"/>
      <c r="BB23" s="42"/>
    </row>
    <row r="24" spans="1:54" ht="15.75" x14ac:dyDescent="0.25">
      <c r="A24" s="25">
        <v>16</v>
      </c>
      <c r="B24" s="69">
        <v>140.4</v>
      </c>
      <c r="C24" s="51">
        <f t="shared" si="0"/>
        <v>16.971292045049594</v>
      </c>
      <c r="D24" s="52">
        <f t="shared" si="1"/>
        <v>118.25921605100257</v>
      </c>
      <c r="E24" s="59">
        <f t="shared" si="2"/>
        <v>5.1694919039478364</v>
      </c>
      <c r="F24" s="68">
        <v>256.82</v>
      </c>
      <c r="G24" s="52">
        <f t="shared" si="3"/>
        <v>179.8192050895932</v>
      </c>
      <c r="H24" s="52">
        <f t="shared" si="4"/>
        <v>64.635868596544</v>
      </c>
      <c r="I24" s="53">
        <f t="shared" si="5"/>
        <v>12.364926313862794</v>
      </c>
      <c r="J24" s="58">
        <v>0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0</v>
      </c>
      <c r="R24" s="91">
        <v>25.83</v>
      </c>
      <c r="S24" s="84">
        <v>0</v>
      </c>
      <c r="T24" s="84">
        <v>0</v>
      </c>
      <c r="U24" s="84">
        <v>40.69</v>
      </c>
      <c r="V24" s="84">
        <v>0</v>
      </c>
      <c r="W24" s="84">
        <v>0</v>
      </c>
      <c r="X24" s="94">
        <f t="shared" si="10"/>
        <v>25.83</v>
      </c>
      <c r="Y24" s="95">
        <f t="shared" si="11"/>
        <v>40.69</v>
      </c>
      <c r="Z24" s="91">
        <v>7.8</v>
      </c>
      <c r="AA24" s="84">
        <v>0</v>
      </c>
      <c r="AB24" s="84">
        <v>23.09</v>
      </c>
      <c r="AC24" s="84">
        <v>0</v>
      </c>
      <c r="AD24" s="96">
        <f t="shared" si="12"/>
        <v>30.89</v>
      </c>
      <c r="AE24" s="52">
        <f t="shared" si="13"/>
        <v>0</v>
      </c>
      <c r="AF24" s="118">
        <v>0.46749973118279597</v>
      </c>
      <c r="AG24" s="117">
        <v>0.101765725806452</v>
      </c>
      <c r="AH24" s="54">
        <f t="shared" si="6"/>
        <v>11.897426582679998</v>
      </c>
      <c r="AI24" s="63">
        <f t="shared" si="7"/>
        <v>5.0677261781413847</v>
      </c>
      <c r="AJ24" s="64">
        <v>210.70920508959318</v>
      </c>
      <c r="AK24" s="61">
        <v>16.971292045049594</v>
      </c>
      <c r="AL24" s="66">
        <v>90.465868596543999</v>
      </c>
      <c r="AM24" s="61">
        <v>158.94921605100257</v>
      </c>
      <c r="AS24" s="121"/>
      <c r="BA24" s="42"/>
      <c r="BB24" s="42"/>
    </row>
    <row r="25" spans="1:54" ht="15.75" x14ac:dyDescent="0.25">
      <c r="A25" s="25">
        <v>17</v>
      </c>
      <c r="B25" s="69">
        <v>130.57</v>
      </c>
      <c r="C25" s="51">
        <f t="shared" si="0"/>
        <v>18.942773136659696</v>
      </c>
      <c r="D25" s="52">
        <f t="shared" si="1"/>
        <v>106.7147719876053</v>
      </c>
      <c r="E25" s="59">
        <f t="shared" si="2"/>
        <v>4.9124548757350013</v>
      </c>
      <c r="F25" s="68">
        <v>270.24</v>
      </c>
      <c r="G25" s="52">
        <f t="shared" si="3"/>
        <v>176.8739286962616</v>
      </c>
      <c r="H25" s="52">
        <f t="shared" si="4"/>
        <v>81.418360580578337</v>
      </c>
      <c r="I25" s="53">
        <f t="shared" si="5"/>
        <v>11.947710723160084</v>
      </c>
      <c r="J25" s="58">
        <v>0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0</v>
      </c>
      <c r="R25" s="91">
        <v>6.43</v>
      </c>
      <c r="S25" s="84">
        <v>0</v>
      </c>
      <c r="T25" s="84">
        <v>0</v>
      </c>
      <c r="U25" s="84">
        <v>41.34</v>
      </c>
      <c r="V25" s="84">
        <v>0</v>
      </c>
      <c r="W25" s="84">
        <v>0</v>
      </c>
      <c r="X25" s="94">
        <f t="shared" si="10"/>
        <v>6.43</v>
      </c>
      <c r="Y25" s="95">
        <f t="shared" si="11"/>
        <v>41.34</v>
      </c>
      <c r="Z25" s="91">
        <v>2.8</v>
      </c>
      <c r="AA25" s="84">
        <v>0</v>
      </c>
      <c r="AB25" s="84">
        <v>23.09</v>
      </c>
      <c r="AC25" s="84">
        <v>0</v>
      </c>
      <c r="AD25" s="96">
        <f t="shared" si="12"/>
        <v>25.89</v>
      </c>
      <c r="AE25" s="52">
        <f t="shared" si="13"/>
        <v>0</v>
      </c>
      <c r="AF25" s="118">
        <v>0.46749973118279597</v>
      </c>
      <c r="AG25" s="117">
        <v>0.101765725806452</v>
      </c>
      <c r="AH25" s="54">
        <f t="shared" si="6"/>
        <v>11.480210991977287</v>
      </c>
      <c r="AI25" s="63">
        <f t="shared" si="7"/>
        <v>4.8106891499285496</v>
      </c>
      <c r="AJ25" s="64">
        <v>202.76392869626159</v>
      </c>
      <c r="AK25" s="61">
        <v>18.942773136659696</v>
      </c>
      <c r="AL25" s="66">
        <v>87.848360580578344</v>
      </c>
      <c r="AM25" s="61">
        <v>148.05477198760531</v>
      </c>
      <c r="AS25" s="121"/>
      <c r="BA25" s="42"/>
      <c r="BB25" s="42"/>
    </row>
    <row r="26" spans="1:54" ht="15.75" x14ac:dyDescent="0.25">
      <c r="A26" s="25">
        <v>18</v>
      </c>
      <c r="B26" s="69">
        <v>101.08</v>
      </c>
      <c r="C26" s="51">
        <f t="shared" si="0"/>
        <v>18.797178178131809</v>
      </c>
      <c r="D26" s="52">
        <f t="shared" si="1"/>
        <v>77.318567570301497</v>
      </c>
      <c r="E26" s="59">
        <f t="shared" si="2"/>
        <v>4.964254251566679</v>
      </c>
      <c r="F26" s="68">
        <v>274.99</v>
      </c>
      <c r="G26" s="52">
        <f t="shared" si="3"/>
        <v>177.79773578308397</v>
      </c>
      <c r="H26" s="52">
        <f t="shared" si="4"/>
        <v>85.349807052978903</v>
      </c>
      <c r="I26" s="53">
        <f t="shared" si="5"/>
        <v>11.842457163937139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29.15</v>
      </c>
      <c r="V26" s="84">
        <v>0</v>
      </c>
      <c r="W26" s="84">
        <v>43.53</v>
      </c>
      <c r="X26" s="94">
        <f t="shared" si="10"/>
        <v>0</v>
      </c>
      <c r="Y26" s="95">
        <f t="shared" si="11"/>
        <v>72.680000000000007</v>
      </c>
      <c r="Z26" s="91">
        <v>0</v>
      </c>
      <c r="AA26" s="84">
        <v>0</v>
      </c>
      <c r="AB26" s="84">
        <v>24.8</v>
      </c>
      <c r="AC26" s="84">
        <v>0</v>
      </c>
      <c r="AD26" s="96">
        <f t="shared" si="12"/>
        <v>24.8</v>
      </c>
      <c r="AE26" s="52">
        <f t="shared" si="13"/>
        <v>0</v>
      </c>
      <c r="AF26" s="118">
        <v>0.46749973118279597</v>
      </c>
      <c r="AG26" s="117">
        <v>0.101765725806452</v>
      </c>
      <c r="AH26" s="54">
        <f t="shared" si="6"/>
        <v>11.374957432754343</v>
      </c>
      <c r="AI26" s="63">
        <f t="shared" si="7"/>
        <v>4.8624885257602273</v>
      </c>
      <c r="AJ26" s="64">
        <v>202.59773578308398</v>
      </c>
      <c r="AK26" s="61">
        <v>18.797178178131809</v>
      </c>
      <c r="AL26" s="128">
        <v>85.349807052978903</v>
      </c>
      <c r="AM26" s="61">
        <v>149.9985675703015</v>
      </c>
      <c r="AS26" s="121"/>
      <c r="BA26" s="42"/>
      <c r="BB26" s="42"/>
    </row>
    <row r="27" spans="1:54" ht="15.75" x14ac:dyDescent="0.25">
      <c r="A27" s="25">
        <v>19</v>
      </c>
      <c r="B27" s="69">
        <v>123.47</v>
      </c>
      <c r="C27" s="51">
        <f t="shared" si="0"/>
        <v>30.990758833657488</v>
      </c>
      <c r="D27" s="52">
        <f t="shared" si="1"/>
        <v>86.869593707161613</v>
      </c>
      <c r="E27" s="59">
        <f t="shared" si="2"/>
        <v>5.6096474591809127</v>
      </c>
      <c r="F27" s="68">
        <v>289.83999999999997</v>
      </c>
      <c r="G27" s="52">
        <f t="shared" si="3"/>
        <v>190.15869275107005</v>
      </c>
      <c r="H27" s="52">
        <f t="shared" si="4"/>
        <v>87.372237766891303</v>
      </c>
      <c r="I27" s="53">
        <f t="shared" si="5"/>
        <v>12.30906948203865</v>
      </c>
      <c r="J27" s="58">
        <v>0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29.15</v>
      </c>
      <c r="V27" s="84">
        <v>0</v>
      </c>
      <c r="W27" s="84">
        <v>44.19</v>
      </c>
      <c r="X27" s="94">
        <f t="shared" si="10"/>
        <v>0</v>
      </c>
      <c r="Y27" s="95">
        <f t="shared" si="11"/>
        <v>73.34</v>
      </c>
      <c r="Z27" s="91">
        <v>0</v>
      </c>
      <c r="AA27" s="84">
        <v>0</v>
      </c>
      <c r="AB27" s="84">
        <v>22.23</v>
      </c>
      <c r="AC27" s="84">
        <v>0</v>
      </c>
      <c r="AD27" s="96">
        <f t="shared" si="12"/>
        <v>22.23</v>
      </c>
      <c r="AE27" s="52">
        <f t="shared" si="13"/>
        <v>0</v>
      </c>
      <c r="AF27" s="118">
        <v>0.46749973118279597</v>
      </c>
      <c r="AG27" s="117">
        <v>0.101765725806452</v>
      </c>
      <c r="AH27" s="54">
        <f t="shared" si="6"/>
        <v>11.841569750855854</v>
      </c>
      <c r="AI27" s="63">
        <f t="shared" si="7"/>
        <v>5.507881733374461</v>
      </c>
      <c r="AJ27" s="64">
        <v>212.38869275107004</v>
      </c>
      <c r="AK27" s="61">
        <v>30.990758833657488</v>
      </c>
      <c r="AL27" s="128">
        <v>87.372237766891303</v>
      </c>
      <c r="AM27" s="61">
        <v>160.20959370716162</v>
      </c>
      <c r="AS27" s="121"/>
      <c r="BA27" s="42"/>
      <c r="BB27" s="42"/>
    </row>
    <row r="28" spans="1:54" ht="15.75" x14ac:dyDescent="0.25">
      <c r="A28" s="25">
        <v>20</v>
      </c>
      <c r="B28" s="69">
        <v>127.16</v>
      </c>
      <c r="C28" s="51">
        <f t="shared" si="0"/>
        <v>22.733276818703118</v>
      </c>
      <c r="D28" s="52">
        <f t="shared" si="1"/>
        <v>98.700596781928027</v>
      </c>
      <c r="E28" s="59">
        <f t="shared" si="2"/>
        <v>5.7261263993688445</v>
      </c>
      <c r="F28" s="68">
        <v>251.81</v>
      </c>
      <c r="G28" s="52">
        <f t="shared" si="3"/>
        <v>153.03068609548853</v>
      </c>
      <c r="H28" s="52">
        <f t="shared" si="4"/>
        <v>86.089125464029948</v>
      </c>
      <c r="I28" s="53">
        <f t="shared" si="5"/>
        <v>12.690188440481519</v>
      </c>
      <c r="J28" s="58">
        <v>0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28.95</v>
      </c>
      <c r="V28" s="84">
        <v>0</v>
      </c>
      <c r="W28" s="84">
        <v>44.86</v>
      </c>
      <c r="X28" s="94">
        <f t="shared" si="10"/>
        <v>0</v>
      </c>
      <c r="Y28" s="95">
        <f t="shared" si="11"/>
        <v>73.81</v>
      </c>
      <c r="Z28" s="91">
        <v>0</v>
      </c>
      <c r="AA28" s="84">
        <v>0</v>
      </c>
      <c r="AB28" s="84">
        <v>70.290000000000006</v>
      </c>
      <c r="AC28" s="84">
        <v>0</v>
      </c>
      <c r="AD28" s="96">
        <f t="shared" si="12"/>
        <v>70.290000000000006</v>
      </c>
      <c r="AE28" s="52">
        <f t="shared" si="13"/>
        <v>0</v>
      </c>
      <c r="AF28" s="118">
        <v>0.46749973118279597</v>
      </c>
      <c r="AG28" s="117">
        <v>0.101765725806452</v>
      </c>
      <c r="AH28" s="54">
        <f t="shared" si="6"/>
        <v>12.222688709298723</v>
      </c>
      <c r="AI28" s="63">
        <f t="shared" si="7"/>
        <v>5.6243606735623928</v>
      </c>
      <c r="AJ28" s="64">
        <v>223.32068609548855</v>
      </c>
      <c r="AK28" s="61">
        <v>22.733276818703118</v>
      </c>
      <c r="AL28" s="128">
        <v>86.089125464029948</v>
      </c>
      <c r="AM28" s="61">
        <v>172.51059678192803</v>
      </c>
      <c r="AS28" s="121"/>
      <c r="BA28" s="42"/>
      <c r="BB28" s="42"/>
    </row>
    <row r="29" spans="1:54" ht="15.75" x14ac:dyDescent="0.25">
      <c r="A29" s="25">
        <v>21</v>
      </c>
      <c r="B29" s="69">
        <v>122.22999999999999</v>
      </c>
      <c r="C29" s="51">
        <f t="shared" si="0"/>
        <v>19.98365397411424</v>
      </c>
      <c r="D29" s="52">
        <f t="shared" si="1"/>
        <v>96.659098357734734</v>
      </c>
      <c r="E29" s="59">
        <f t="shared" si="2"/>
        <v>5.587247668151015</v>
      </c>
      <c r="F29" s="68">
        <v>255.16</v>
      </c>
      <c r="G29" s="52">
        <f t="shared" si="3"/>
        <v>155.71758956132163</v>
      </c>
      <c r="H29" s="52">
        <f t="shared" si="4"/>
        <v>86.64734756000685</v>
      </c>
      <c r="I29" s="53">
        <f t="shared" si="5"/>
        <v>12.795062878671571</v>
      </c>
      <c r="J29" s="58">
        <v>0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28.95</v>
      </c>
      <c r="V29" s="84">
        <v>0</v>
      </c>
      <c r="W29" s="84">
        <v>44.83</v>
      </c>
      <c r="X29" s="94">
        <f t="shared" si="10"/>
        <v>0</v>
      </c>
      <c r="Y29" s="95">
        <f t="shared" si="11"/>
        <v>73.78</v>
      </c>
      <c r="Z29" s="91">
        <v>0</v>
      </c>
      <c r="AA29" s="84">
        <v>0</v>
      </c>
      <c r="AB29" s="84">
        <v>69.7</v>
      </c>
      <c r="AC29" s="84">
        <v>0</v>
      </c>
      <c r="AD29" s="96">
        <f t="shared" si="12"/>
        <v>69.7</v>
      </c>
      <c r="AE29" s="52">
        <f t="shared" si="13"/>
        <v>0</v>
      </c>
      <c r="AF29" s="118">
        <v>0.46749973118279597</v>
      </c>
      <c r="AG29" s="117">
        <v>0.101765725806452</v>
      </c>
      <c r="AH29" s="54">
        <f t="shared" si="6"/>
        <v>12.327563147488775</v>
      </c>
      <c r="AI29" s="63">
        <f t="shared" si="7"/>
        <v>5.4854819423445633</v>
      </c>
      <c r="AJ29" s="64">
        <v>225.41758956132162</v>
      </c>
      <c r="AK29" s="61">
        <v>19.98365397411424</v>
      </c>
      <c r="AL29" s="128">
        <v>86.64734756000685</v>
      </c>
      <c r="AM29" s="61">
        <v>170.43909835773474</v>
      </c>
      <c r="AS29" s="121"/>
      <c r="BA29" s="42"/>
      <c r="BB29" s="42"/>
    </row>
    <row r="30" spans="1:54" ht="15.75" x14ac:dyDescent="0.25">
      <c r="A30" s="25">
        <v>22</v>
      </c>
      <c r="B30" s="69">
        <v>123.36</v>
      </c>
      <c r="C30" s="51">
        <f t="shared" si="0"/>
        <v>20.197450504154368</v>
      </c>
      <c r="D30" s="52">
        <f t="shared" si="1"/>
        <v>97.539742158643904</v>
      </c>
      <c r="E30" s="59">
        <f t="shared" si="2"/>
        <v>5.6228073372017278</v>
      </c>
      <c r="F30" s="68">
        <v>268.87</v>
      </c>
      <c r="G30" s="52">
        <f t="shared" si="3"/>
        <v>165.64055760815049</v>
      </c>
      <c r="H30" s="52">
        <f t="shared" si="4"/>
        <v>89.985242299310556</v>
      </c>
      <c r="I30" s="53">
        <f t="shared" si="5"/>
        <v>13.244200092538973</v>
      </c>
      <c r="J30" s="58">
        <v>0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0</v>
      </c>
      <c r="R30" s="91">
        <v>0</v>
      </c>
      <c r="S30" s="84"/>
      <c r="T30" s="84">
        <v>0</v>
      </c>
      <c r="U30" s="84">
        <v>28.95</v>
      </c>
      <c r="V30" s="84">
        <v>0</v>
      </c>
      <c r="W30" s="84">
        <v>44.97</v>
      </c>
      <c r="X30" s="94">
        <f t="shared" si="10"/>
        <v>0</v>
      </c>
      <c r="Y30" s="95">
        <f t="shared" si="11"/>
        <v>73.92</v>
      </c>
      <c r="Z30" s="91">
        <v>0</v>
      </c>
      <c r="AA30" s="84">
        <v>0</v>
      </c>
      <c r="AB30" s="84">
        <v>67.81</v>
      </c>
      <c r="AC30" s="84">
        <v>0</v>
      </c>
      <c r="AD30" s="96">
        <f t="shared" si="12"/>
        <v>67.81</v>
      </c>
      <c r="AE30" s="52">
        <f t="shared" si="13"/>
        <v>0</v>
      </c>
      <c r="AF30" s="118">
        <v>0.46749973118279597</v>
      </c>
      <c r="AG30" s="117">
        <v>0.101765725806452</v>
      </c>
      <c r="AH30" s="54">
        <f t="shared" si="6"/>
        <v>12.776700361356177</v>
      </c>
      <c r="AI30" s="63">
        <f t="shared" si="7"/>
        <v>5.521041611395276</v>
      </c>
      <c r="AJ30" s="64">
        <v>233.45055760815049</v>
      </c>
      <c r="AK30" s="61">
        <v>20.197450504154368</v>
      </c>
      <c r="AL30" s="128">
        <v>89.985242299310556</v>
      </c>
      <c r="AM30" s="61">
        <v>171.45974215864391</v>
      </c>
      <c r="AS30" s="121"/>
      <c r="BA30" s="42"/>
      <c r="BB30" s="42"/>
    </row>
    <row r="31" spans="1:54" ht="15.75" x14ac:dyDescent="0.25">
      <c r="A31" s="25">
        <v>23</v>
      </c>
      <c r="B31" s="69">
        <v>126.31</v>
      </c>
      <c r="C31" s="51">
        <f t="shared" si="0"/>
        <v>22.092042670859996</v>
      </c>
      <c r="D31" s="52">
        <f t="shared" si="1"/>
        <v>98.511430754520006</v>
      </c>
      <c r="E31" s="59">
        <f t="shared" si="2"/>
        <v>5.7065265746200069</v>
      </c>
      <c r="F31" s="68">
        <v>267.58999999999997</v>
      </c>
      <c r="G31" s="52">
        <f t="shared" si="3"/>
        <v>164.98072045934845</v>
      </c>
      <c r="H31" s="52">
        <f t="shared" si="4"/>
        <v>89.712761953098791</v>
      </c>
      <c r="I31" s="53">
        <f t="shared" si="5"/>
        <v>12.896517587552763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29.35</v>
      </c>
      <c r="V31" s="84">
        <v>0</v>
      </c>
      <c r="W31" s="84">
        <v>44.61</v>
      </c>
      <c r="X31" s="94">
        <f t="shared" si="10"/>
        <v>0</v>
      </c>
      <c r="Y31" s="95">
        <f t="shared" si="11"/>
        <v>73.960000000000008</v>
      </c>
      <c r="Z31" s="91">
        <v>0</v>
      </c>
      <c r="AA31" s="84">
        <v>0</v>
      </c>
      <c r="AB31" s="84">
        <v>59.94</v>
      </c>
      <c r="AC31" s="84">
        <v>0</v>
      </c>
      <c r="AD31" s="96">
        <f t="shared" si="12"/>
        <v>59.94</v>
      </c>
      <c r="AE31" s="52">
        <f t="shared" si="13"/>
        <v>0</v>
      </c>
      <c r="AF31" s="118">
        <v>0.46749973118279597</v>
      </c>
      <c r="AG31" s="117">
        <v>0.101765725806452</v>
      </c>
      <c r="AH31" s="54">
        <f t="shared" si="6"/>
        <v>12.429017856369967</v>
      </c>
      <c r="AI31" s="63">
        <f t="shared" si="7"/>
        <v>5.6047608488135552</v>
      </c>
      <c r="AJ31" s="64">
        <v>224.92072045934844</v>
      </c>
      <c r="AK31" s="61">
        <v>22.092042670859996</v>
      </c>
      <c r="AL31" s="128">
        <v>89.712761953098791</v>
      </c>
      <c r="AM31" s="61">
        <v>172.47143075452001</v>
      </c>
      <c r="AS31" s="121"/>
      <c r="BA31" s="42"/>
      <c r="BB31" s="42"/>
    </row>
    <row r="32" spans="1:54" ht="16.5" thickBot="1" x14ac:dyDescent="0.3">
      <c r="A32" s="26">
        <v>24</v>
      </c>
      <c r="B32" s="70">
        <v>111.37</v>
      </c>
      <c r="C32" s="55">
        <f t="shared" si="0"/>
        <v>19.409868848525285</v>
      </c>
      <c r="D32" s="52">
        <f t="shared" si="1"/>
        <v>86.682280411897295</v>
      </c>
      <c r="E32" s="59">
        <f t="shared" si="2"/>
        <v>5.2778507395774241</v>
      </c>
      <c r="F32" s="71">
        <v>243.31</v>
      </c>
      <c r="G32" s="56">
        <f t="shared" si="3"/>
        <v>142.02741770928048</v>
      </c>
      <c r="H32" s="52">
        <f t="shared" si="4"/>
        <v>89.308653153606812</v>
      </c>
      <c r="I32" s="53">
        <f t="shared" si="5"/>
        <v>11.973929137112703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28.98</v>
      </c>
      <c r="V32" s="84">
        <v>0</v>
      </c>
      <c r="W32" s="84">
        <v>44.61</v>
      </c>
      <c r="X32" s="94">
        <f t="shared" si="10"/>
        <v>0</v>
      </c>
      <c r="Y32" s="95">
        <f t="shared" si="11"/>
        <v>73.59</v>
      </c>
      <c r="Z32" s="92">
        <v>0</v>
      </c>
      <c r="AA32" s="93">
        <v>0</v>
      </c>
      <c r="AB32" s="93">
        <v>59.94</v>
      </c>
      <c r="AC32" s="93">
        <v>0</v>
      </c>
      <c r="AD32" s="96">
        <f t="shared" si="12"/>
        <v>59.94</v>
      </c>
      <c r="AE32" s="52">
        <f t="shared" si="13"/>
        <v>0</v>
      </c>
      <c r="AF32" s="118">
        <v>0.46749973118279597</v>
      </c>
      <c r="AG32" s="117">
        <v>0.101765725806452</v>
      </c>
      <c r="AH32" s="54">
        <f t="shared" si="6"/>
        <v>11.506429405929907</v>
      </c>
      <c r="AI32" s="63">
        <f t="shared" si="7"/>
        <v>5.1760850137709724</v>
      </c>
      <c r="AJ32" s="65">
        <v>201.96741770928048</v>
      </c>
      <c r="AK32" s="62">
        <v>19.409868848525285</v>
      </c>
      <c r="AL32" s="129">
        <v>89.308653153606812</v>
      </c>
      <c r="AM32" s="62">
        <v>160.2722804118973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140.4</v>
      </c>
      <c r="C33" s="40">
        <f t="shared" ref="C33:AE33" si="14">MAX(C9:C32)</f>
        <v>30.990758833657488</v>
      </c>
      <c r="D33" s="40">
        <f t="shared" si="14"/>
        <v>118.25921605100257</v>
      </c>
      <c r="E33" s="40">
        <f t="shared" si="14"/>
        <v>5.7261263993688445</v>
      </c>
      <c r="F33" s="40">
        <f t="shared" si="14"/>
        <v>289.83999999999997</v>
      </c>
      <c r="G33" s="40">
        <f t="shared" si="14"/>
        <v>190.15869275107005</v>
      </c>
      <c r="H33" s="40">
        <f t="shared" si="14"/>
        <v>89.985242299310556</v>
      </c>
      <c r="I33" s="40">
        <f t="shared" si="14"/>
        <v>13.244200092538973</v>
      </c>
      <c r="J33" s="40">
        <f t="shared" si="14"/>
        <v>0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0</v>
      </c>
      <c r="R33" s="40">
        <f t="shared" si="14"/>
        <v>35.659999999999997</v>
      </c>
      <c r="S33" s="40">
        <f t="shared" si="14"/>
        <v>0</v>
      </c>
      <c r="T33" s="40">
        <f t="shared" si="14"/>
        <v>0</v>
      </c>
      <c r="U33" s="40">
        <f t="shared" si="14"/>
        <v>46.49</v>
      </c>
      <c r="V33" s="40">
        <f t="shared" si="14"/>
        <v>0</v>
      </c>
      <c r="W33" s="40">
        <f t="shared" si="14"/>
        <v>44.97</v>
      </c>
      <c r="X33" s="40">
        <f t="shared" si="14"/>
        <v>35.659999999999997</v>
      </c>
      <c r="Y33" s="40">
        <f t="shared" si="14"/>
        <v>73.960000000000008</v>
      </c>
      <c r="Z33" s="40">
        <f t="shared" si="14"/>
        <v>18.2</v>
      </c>
      <c r="AA33" s="40">
        <v>0</v>
      </c>
      <c r="AB33" s="40">
        <f t="shared" si="14"/>
        <v>71.069999999999993</v>
      </c>
      <c r="AC33" s="40">
        <v>0</v>
      </c>
      <c r="AD33" s="40">
        <f t="shared" si="14"/>
        <v>76.209999999999994</v>
      </c>
      <c r="AE33" s="40">
        <f t="shared" si="14"/>
        <v>0</v>
      </c>
      <c r="AF33" s="40">
        <f t="shared" ref="AF33:AM33" si="15">MAX(AF9:AF32)</f>
        <v>0.46749973118279597</v>
      </c>
      <c r="AG33" s="40">
        <f t="shared" si="15"/>
        <v>0.101765725806452</v>
      </c>
      <c r="AH33" s="40">
        <f t="shared" si="15"/>
        <v>12.776700361356177</v>
      </c>
      <c r="AI33" s="40">
        <f t="shared" si="15"/>
        <v>5.6243606735623928</v>
      </c>
      <c r="AJ33" s="40">
        <f t="shared" si="15"/>
        <v>233.45055760815049</v>
      </c>
      <c r="AK33" s="40">
        <f t="shared" si="15"/>
        <v>30.990758833657488</v>
      </c>
      <c r="AL33" s="40">
        <f t="shared" si="15"/>
        <v>95.717525093898189</v>
      </c>
      <c r="AM33" s="130">
        <f t="shared" si="15"/>
        <v>172.51059678192803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122.0628571428571</v>
      </c>
      <c r="C34" s="41">
        <f t="shared" ref="C34:AE34" si="16">AVERAGE(C9:C33,C9:C32)</f>
        <v>17.542954627754813</v>
      </c>
      <c r="D34" s="41">
        <f t="shared" si="16"/>
        <v>99.841365170694147</v>
      </c>
      <c r="E34" s="41">
        <f t="shared" si="16"/>
        <v>4.9760087991842612</v>
      </c>
      <c r="F34" s="41">
        <f t="shared" si="16"/>
        <v>220.63265306122446</v>
      </c>
      <c r="G34" s="41">
        <f t="shared" si="16"/>
        <v>138.78912479376277</v>
      </c>
      <c r="H34" s="41">
        <f t="shared" si="16"/>
        <v>70.45353596281619</v>
      </c>
      <c r="I34" s="41">
        <f t="shared" si="16"/>
        <v>11.462403225929638</v>
      </c>
      <c r="J34" s="41">
        <f t="shared" si="16"/>
        <v>0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0</v>
      </c>
      <c r="R34" s="41">
        <f t="shared" si="16"/>
        <v>11.857551020408163</v>
      </c>
      <c r="S34" s="41">
        <f t="shared" si="16"/>
        <v>0</v>
      </c>
      <c r="T34" s="41">
        <f t="shared" si="16"/>
        <v>0</v>
      </c>
      <c r="U34" s="41">
        <f t="shared" si="16"/>
        <v>39.11122448979593</v>
      </c>
      <c r="V34" s="41">
        <f t="shared" si="16"/>
        <v>0</v>
      </c>
      <c r="W34" s="41">
        <f t="shared" si="16"/>
        <v>13.636122448979592</v>
      </c>
      <c r="X34" s="41">
        <f t="shared" si="16"/>
        <v>11.857551020408163</v>
      </c>
      <c r="Y34" s="41">
        <f t="shared" si="16"/>
        <v>52.390204081632668</v>
      </c>
      <c r="Z34" s="41">
        <f>AVERAGE(Z9:Z33,Z9:Z32)</f>
        <v>5.0408163265306118</v>
      </c>
      <c r="AA34" s="41">
        <f>AVERAGE(AA9:AA33,AA9:AA32)</f>
        <v>0</v>
      </c>
      <c r="AB34" s="41">
        <f>AVERAGE(AB9:AB33,AB9:AB32)</f>
        <v>53.850408163265307</v>
      </c>
      <c r="AC34" s="41">
        <f t="shared" si="16"/>
        <v>0</v>
      </c>
      <c r="AD34" s="41">
        <f t="shared" si="16"/>
        <v>58.624693877551024</v>
      </c>
      <c r="AE34" s="41">
        <f t="shared" si="16"/>
        <v>0</v>
      </c>
      <c r="AF34" s="41">
        <f t="shared" ref="AF34:AM34" si="17">AVERAGE(AF9:AF33,AF9:AF32)</f>
        <v>0.46749973118279564</v>
      </c>
      <c r="AG34" s="41">
        <f t="shared" si="17"/>
        <v>0.101765725806452</v>
      </c>
      <c r="AH34" s="41">
        <f t="shared" si="17"/>
        <v>10.994903494746845</v>
      </c>
      <c r="AI34" s="41">
        <f t="shared" si="17"/>
        <v>4.8742430733778148</v>
      </c>
      <c r="AJ34" s="41">
        <f t="shared" si="17"/>
        <v>196.7420199949276</v>
      </c>
      <c r="AK34" s="41">
        <f t="shared" si="17"/>
        <v>17.542954627754813</v>
      </c>
      <c r="AL34" s="41">
        <f t="shared" si="17"/>
        <v>81.700317244338365</v>
      </c>
      <c r="AM34" s="131">
        <f t="shared" si="17"/>
        <v>151.82935253254982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93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94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95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92</v>
      </c>
      <c r="B37" s="142"/>
      <c r="C37" s="142"/>
      <c r="D37" s="141" t="s">
        <v>99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96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91</v>
      </c>
      <c r="AM37" s="134"/>
      <c r="AN37" s="134"/>
      <c r="AO37" s="139"/>
      <c r="AP37" s="133" t="s">
        <v>97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0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266.69</v>
      </c>
      <c r="Z38" s="212"/>
      <c r="AA38" s="8" t="s">
        <v>21</v>
      </c>
      <c r="AB38" s="5" t="s">
        <v>23</v>
      </c>
      <c r="AC38" s="30"/>
      <c r="AD38" s="213">
        <v>975</v>
      </c>
      <c r="AE38" s="212"/>
      <c r="AF38" s="7" t="s">
        <v>21</v>
      </c>
      <c r="AG38" s="5" t="s">
        <v>24</v>
      </c>
      <c r="AH38" s="6"/>
      <c r="AI38" s="213">
        <v>285.87799999999999</v>
      </c>
      <c r="AJ38" s="212"/>
      <c r="AK38" s="100" t="s">
        <v>21</v>
      </c>
      <c r="AL38" s="99" t="s">
        <v>24</v>
      </c>
      <c r="AM38" s="212">
        <v>114.08</v>
      </c>
      <c r="AN38" s="214"/>
      <c r="AO38" s="8" t="s">
        <v>21</v>
      </c>
      <c r="AP38" s="5" t="s">
        <v>24</v>
      </c>
      <c r="AQ38" s="212">
        <v>1236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5123.92</v>
      </c>
      <c r="C39" s="11" t="s">
        <v>21</v>
      </c>
      <c r="D39" s="9" t="s">
        <v>71</v>
      </c>
      <c r="E39" s="10">
        <v>2991</v>
      </c>
      <c r="F39" s="12" t="s">
        <v>21</v>
      </c>
      <c r="G39" s="98"/>
      <c r="H39" s="101" t="s">
        <v>25</v>
      </c>
      <c r="I39" s="102"/>
      <c r="J39" s="103">
        <v>0</v>
      </c>
      <c r="K39" s="104" t="s">
        <v>62</v>
      </c>
      <c r="L39" s="105">
        <v>109.041666666675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35.659999999999997</v>
      </c>
      <c r="Z39" s="102" t="s">
        <v>62</v>
      </c>
      <c r="AA39" s="108">
        <v>109.500000000009</v>
      </c>
      <c r="AB39" s="106" t="s">
        <v>25</v>
      </c>
      <c r="AC39" s="109"/>
      <c r="AD39" s="103">
        <v>47.65</v>
      </c>
      <c r="AE39" s="104" t="s">
        <v>72</v>
      </c>
      <c r="AF39" s="108">
        <v>0.32500000000000001</v>
      </c>
      <c r="AG39" s="106" t="s">
        <v>25</v>
      </c>
      <c r="AH39" s="102"/>
      <c r="AI39" s="103">
        <v>44.97</v>
      </c>
      <c r="AJ39" s="102" t="s">
        <v>75</v>
      </c>
      <c r="AK39" s="107">
        <v>109.916666666675</v>
      </c>
      <c r="AL39" s="101" t="s">
        <v>25</v>
      </c>
      <c r="AM39" s="102">
        <v>18.2</v>
      </c>
      <c r="AN39" s="103" t="s">
        <v>75</v>
      </c>
      <c r="AO39" s="111">
        <v>109.500000000009</v>
      </c>
      <c r="AP39" s="106" t="s">
        <v>25</v>
      </c>
      <c r="AQ39" s="102">
        <v>71.069999999999993</v>
      </c>
      <c r="AR39" s="104"/>
      <c r="AS39" s="107">
        <v>109.125000000009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533.96</v>
      </c>
      <c r="F42" s="44" t="s">
        <v>69</v>
      </c>
      <c r="G42" s="47">
        <v>109.916666666675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/>
      <c r="F43" s="78"/>
      <c r="G43" s="79">
        <v>73.92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/>
      <c r="F44" s="78"/>
      <c r="G44" s="79">
        <v>67.81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270.92</v>
      </c>
      <c r="F45" s="83" t="s">
        <v>72</v>
      </c>
      <c r="G45" s="48">
        <v>109.958333333342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263.79999999999995</v>
      </c>
      <c r="F46" s="80" t="s">
        <v>72</v>
      </c>
      <c r="G46" s="60">
        <v>109.916666666675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 AVR 23 </vt:lpstr>
      <vt:lpstr>'20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2023-04-21T12:03:35Z</dcterms:modified>
</cp:coreProperties>
</file>