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7-JUILLET 2023\"/>
    </mc:Choice>
  </mc:AlternateContent>
  <xr:revisionPtr revIDLastSave="0" documentId="13_ncr:1_{C65FA977-61FD-4907-BAFA-DC1CEA7D80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 JUI 23 " sheetId="3" r:id="rId1"/>
  </sheets>
  <externalReferences>
    <externalReference r:id="rId2"/>
  </externalReferences>
  <definedNames>
    <definedName name="_xlnm.Print_Area" localSheetId="0">'20 JUI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3" i="3" l="1"/>
  <c r="Z33" i="3"/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28" i="3" l="1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Q14" i="3"/>
  <c r="Q33" i="3" s="1"/>
  <c r="Q34" i="3" s="1"/>
  <c r="K33" i="3"/>
  <c r="K34" i="3" s="1"/>
  <c r="AH26" i="3" l="1"/>
  <c r="I26" i="3" s="1"/>
  <c r="G26" i="3"/>
  <c r="G28" i="3" l="1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G14" i="3"/>
  <c r="AH14" i="3"/>
  <c r="I14" i="3" l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27" i="3"/>
  <c r="D22" i="3"/>
  <c r="D28" i="3"/>
  <c r="D9" i="3" l="1"/>
  <c r="AI9" i="3"/>
  <c r="E9" i="3" s="1"/>
  <c r="C28" i="3"/>
  <c r="C19" i="3"/>
  <c r="C18" i="3"/>
  <c r="C20" i="3"/>
  <c r="D20" i="3"/>
  <c r="D19" i="3"/>
  <c r="AI19" i="3"/>
  <c r="E19" i="3" s="1"/>
  <c r="D18" i="3"/>
  <c r="C16" i="3"/>
  <c r="D16" i="3"/>
  <c r="C15" i="3"/>
  <c r="D15" i="3"/>
  <c r="AI14" i="3"/>
  <c r="D14" i="3"/>
  <c r="AI18" i="3" l="1"/>
  <c r="E18" i="3" s="1"/>
  <c r="AI28" i="3"/>
  <c r="E28" i="3" s="1"/>
  <c r="C21" i="3"/>
  <c r="AI21" i="3"/>
  <c r="E21" i="3" s="1"/>
  <c r="C22" i="3"/>
  <c r="AI22" i="3"/>
  <c r="E22" i="3" s="1"/>
  <c r="C27" i="3"/>
  <c r="AI27" i="3"/>
  <c r="E27" i="3" s="1"/>
  <c r="AI20" i="3"/>
  <c r="E20" i="3" s="1"/>
  <c r="C17" i="3"/>
  <c r="AI17" i="3"/>
  <c r="E17" i="3" s="1"/>
  <c r="AI16" i="3"/>
  <c r="E16" i="3" s="1"/>
  <c r="AI15" i="3"/>
  <c r="E15" i="3" s="1"/>
  <c r="C14" i="3"/>
  <c r="E14" i="3"/>
  <c r="H30" i="3" l="1"/>
  <c r="H31" i="3"/>
  <c r="H32" i="3"/>
  <c r="H29" i="3" l="1"/>
  <c r="H33" i="3" s="1"/>
  <c r="H34" i="3" s="1"/>
  <c r="AL33" i="3"/>
  <c r="AL34" i="3" s="1"/>
  <c r="G32" i="3" l="1"/>
  <c r="AH32" i="3"/>
  <c r="I32" i="3" s="1"/>
  <c r="AH29" i="3"/>
  <c r="I29" i="3" s="1"/>
  <c r="G29" i="3"/>
  <c r="G30" i="3"/>
  <c r="AH30" i="3"/>
  <c r="I30" i="3" s="1"/>
  <c r="G31" i="3"/>
  <c r="AH31" i="3"/>
  <c r="AJ33" i="3"/>
  <c r="AJ34" i="3" s="1"/>
  <c r="G33" i="3" l="1"/>
  <c r="G34" i="3" s="1"/>
  <c r="I31" i="3"/>
  <c r="I33" i="3" s="1"/>
  <c r="I34" i="3" s="1"/>
  <c r="AH33" i="3"/>
  <c r="AH34" i="3" s="1"/>
  <c r="B33" i="3" l="1"/>
  <c r="B34" i="3" s="1"/>
  <c r="D25" i="3" l="1"/>
  <c r="D29" i="3"/>
  <c r="D26" i="3" l="1"/>
  <c r="C26" i="3"/>
  <c r="C24" i="3"/>
  <c r="D24" i="3"/>
  <c r="D23" i="3"/>
  <c r="C23" i="3"/>
  <c r="D32" i="3"/>
  <c r="C32" i="3"/>
  <c r="AM33" i="3"/>
  <c r="AM34" i="3" s="1"/>
  <c r="C31" i="3"/>
  <c r="D31" i="3"/>
  <c r="C30" i="3"/>
  <c r="D30" i="3"/>
  <c r="AI24" i="3" l="1"/>
  <c r="E24" i="3" s="1"/>
  <c r="AI26" i="3"/>
  <c r="E26" i="3" s="1"/>
  <c r="C25" i="3"/>
  <c r="AI25" i="3"/>
  <c r="E25" i="3" s="1"/>
  <c r="AI23" i="3"/>
  <c r="E23" i="3" s="1"/>
  <c r="D33" i="3"/>
  <c r="D34" i="3" s="1"/>
  <c r="AI32" i="3"/>
  <c r="E32" i="3" s="1"/>
  <c r="AI31" i="3"/>
  <c r="E31" i="3" s="1"/>
  <c r="AI30" i="3"/>
  <c r="E30" i="3" s="1"/>
  <c r="C29" i="3"/>
  <c r="AK33" i="3"/>
  <c r="AK34" i="3" s="1"/>
  <c r="AI29" i="3"/>
  <c r="C33" i="3" l="1"/>
  <c r="C34" i="3" s="1"/>
  <c r="E29" i="3"/>
  <c r="E33" i="3" s="1"/>
  <c r="E34" i="3" s="1"/>
  <c r="AI33" i="3"/>
  <c r="AI34" i="3" s="1"/>
</calcChain>
</file>

<file path=xl/sharedStrings.xml><?xml version="1.0" encoding="utf-8"?>
<sst xmlns="http://schemas.openxmlformats.org/spreadsheetml/2006/main" count="139" uniqueCount="106">
  <si>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</si>
  <si>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</si>
  <si>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</si>
  <si>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</si>
  <si>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</si>
  <si>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</si>
  <si>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</si>
  <si>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</si>
  <si>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</si>
  <si>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</si>
  <si>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</si>
  <si>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</si>
  <si>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</si>
  <si>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</si>
  <si>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</si>
  <si>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</si>
  <si>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</si>
  <si>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</si>
  <si>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</si>
  <si>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</si>
  <si>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</si>
  <si>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</si>
  <si>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</si>
  <si>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</si>
  <si>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</si>
  <si>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</si>
  <si>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</si>
  <si>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</si>
  <si>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</si>
  <si>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</si>
  <si>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</si>
  <si>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</si>
  <si>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</si>
  <si>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</si>
  <si>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</si>
  <si>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</si>
  <si>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</si>
  <si>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</si>
  <si>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</si>
  <si>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</si>
  <si>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</si>
  <si>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</si>
  <si>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</si>
  <si>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</si>
  <si>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</si>
  <si>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</si>
  <si>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</si>
  <si>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</si>
  <si>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</si>
  <si>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</si>
  <si>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</si>
  <si>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</si>
  <si>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</si>
  <si>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</si>
  <si>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</si>
  <si>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</si>
  <si>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</si>
  <si>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</si>
  <si>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</si>
  <si>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</si>
  <si>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</si>
  <si>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</si>
  <si>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</si>
  <si>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</si>
  <si>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</si>
  <si>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</si>
  <si>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</si>
  <si>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</si>
  <si>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</si>
  <si>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</si>
  <si>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</si>
  <si>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</si>
  <si>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</si>
  <si>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</si>
  <si>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</si>
  <si>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</si>
  <si>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</si>
  <si>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</si>
  <si>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</si>
  <si>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</si>
  <si>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</si>
  <si>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</si>
  <si>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</si>
  <si>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</si>
  <si>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</si>
  <si>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</si>
  <si>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</si>
  <si>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</si>
  <si>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</si>
  <si>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</si>
  <si>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</si>
  <si>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</si>
  <si>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</si>
  <si>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</si>
  <si>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</si>
  <si>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</si>
  <si>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</si>
  <si>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</si>
  <si>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</si>
  <si>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</si>
  <si>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</si>
  <si>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</si>
  <si>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</si>
  <si>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TAGBA ET FOFANA</t>
  </si>
  <si>
    <t>BOKO ET DOSSA</t>
  </si>
  <si>
    <t>DOSSA ET TAGBA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</si>
</sst>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'20 JUI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JUI 23 '!$B$9:$B$32</c:f>
              <c:numCache>
                <c:formatCode>General</c:formatCode>
                <c:ptCount val="24"/>
                <c:pt idx="0">
                  <c:v>147.05000000000001</c:v>
                </c:pt>
                <c:pt idx="1">
                  <c:v>137.51</c:v>
                </c:pt>
                <c:pt idx="2">
                  <c:v>127.66</c:v>
                </c:pt>
                <c:pt idx="3">
                  <c:v>128.22</c:v>
                </c:pt>
                <c:pt idx="4">
                  <c:v>129.06</c:v>
                </c:pt>
                <c:pt idx="5">
                  <c:v>114.59</c:v>
                </c:pt>
                <c:pt idx="6">
                  <c:v>121.78</c:v>
                </c:pt>
                <c:pt idx="7">
                  <c:v>143.17000000000002</c:v>
                </c:pt>
                <c:pt idx="8">
                  <c:v>156.63999999999999</c:v>
                </c:pt>
                <c:pt idx="9">
                  <c:v>137.57</c:v>
                </c:pt>
                <c:pt idx="10">
                  <c:v>141.35</c:v>
                </c:pt>
                <c:pt idx="11">
                  <c:v>140.48000000000002</c:v>
                </c:pt>
                <c:pt idx="12">
                  <c:v>162.61000000000001</c:v>
                </c:pt>
                <c:pt idx="13">
                  <c:v>164.59</c:v>
                </c:pt>
                <c:pt idx="14">
                  <c:v>191.09</c:v>
                </c:pt>
                <c:pt idx="15">
                  <c:v>200.69</c:v>
                </c:pt>
                <c:pt idx="16">
                  <c:v>211.81</c:v>
                </c:pt>
                <c:pt idx="17">
                  <c:v>185.7</c:v>
                </c:pt>
                <c:pt idx="18">
                  <c:v>166.81</c:v>
                </c:pt>
                <c:pt idx="19">
                  <c:v>196.09</c:v>
                </c:pt>
                <c:pt idx="20">
                  <c:v>168.51</c:v>
                </c:pt>
                <c:pt idx="21">
                  <c:v>144.70999999999998</c:v>
                </c:pt>
                <c:pt idx="22">
                  <c:v>145.19999999999999</c:v>
                </c:pt>
                <c:pt idx="23">
                  <c:v>128.97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'20 JUI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'20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JUI 23 '!$C$9:$C$32</c:f>
              <c:numCache>
                <c:formatCode>General</c:formatCode>
                <c:ptCount val="24"/>
                <c:pt idx="0">
                  <c:v>71.133557968217332</c:v>
                </c:pt>
                <c:pt idx="1">
                  <c:v>65.005572700935289</c:v>
                </c:pt>
                <c:pt idx="2">
                  <c:v>63.312818708536156</c:v>
                </c:pt>
                <c:pt idx="3">
                  <c:v>61.300421734381487</c:v>
                </c:pt>
                <c:pt idx="4">
                  <c:v>65.648829859785934</c:v>
                </c:pt>
                <c:pt idx="5">
                  <c:v>59.063039251552986</c:v>
                </c:pt>
                <c:pt idx="6">
                  <c:v>65.415126196743756</c:v>
                </c:pt>
                <c:pt idx="7">
                  <c:v>82.404439875830064</c:v>
                </c:pt>
                <c:pt idx="8">
                  <c:v>63.264264337083496</c:v>
                </c:pt>
                <c:pt idx="9">
                  <c:v>58.950629711787045</c:v>
                </c:pt>
                <c:pt idx="10">
                  <c:v>57.874348186955125</c:v>
                </c:pt>
                <c:pt idx="11">
                  <c:v>54.342806058515883</c:v>
                </c:pt>
                <c:pt idx="12">
                  <c:v>47.236408770949232</c:v>
                </c:pt>
                <c:pt idx="13">
                  <c:v>49.295273183398407</c:v>
                </c:pt>
                <c:pt idx="14">
                  <c:v>76.65490226642649</c:v>
                </c:pt>
                <c:pt idx="15">
                  <c:v>80.767853589309269</c:v>
                </c:pt>
                <c:pt idx="16">
                  <c:v>89.573577886689691</c:v>
                </c:pt>
                <c:pt idx="17">
                  <c:v>85.415959511511815</c:v>
                </c:pt>
                <c:pt idx="18">
                  <c:v>60.096754586385103</c:v>
                </c:pt>
                <c:pt idx="19">
                  <c:v>61.763498961205059</c:v>
                </c:pt>
                <c:pt idx="20">
                  <c:v>66.224404560126231</c:v>
                </c:pt>
                <c:pt idx="21">
                  <c:v>58.772543275498712</c:v>
                </c:pt>
                <c:pt idx="22">
                  <c:v>56.191877496336623</c:v>
                </c:pt>
                <c:pt idx="23">
                  <c:v>47.261326128013692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'20 JUI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'20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JUI 23 '!$D$9:$D$32</c:f>
              <c:numCache>
                <c:formatCode>0.00</c:formatCode>
                <c:ptCount val="24"/>
                <c:pt idx="0">
                  <c:v>87.718749074535822</c:v>
                </c:pt>
                <c:pt idx="1">
                  <c:v>84.598752908259996</c:v>
                </c:pt>
                <c:pt idx="2">
                  <c:v>76.690407289638628</c:v>
                </c:pt>
                <c:pt idx="3">
                  <c:v>79.274003350188849</c:v>
                </c:pt>
                <c:pt idx="4">
                  <c:v>75.719398975574393</c:v>
                </c:pt>
                <c:pt idx="5">
                  <c:v>68.25823337980583</c:v>
                </c:pt>
                <c:pt idx="6">
                  <c:v>68.874405941990091</c:v>
                </c:pt>
                <c:pt idx="7">
                  <c:v>72.730260558758246</c:v>
                </c:pt>
                <c:pt idx="8">
                  <c:v>104.87265819544106</c:v>
                </c:pt>
                <c:pt idx="9">
                  <c:v>90.625576515559459</c:v>
                </c:pt>
                <c:pt idx="10">
                  <c:v>95.380505647221725</c:v>
                </c:pt>
                <c:pt idx="11">
                  <c:v>98.103363197792277</c:v>
                </c:pt>
                <c:pt idx="12">
                  <c:v>127.70554457074266</c:v>
                </c:pt>
                <c:pt idx="13">
                  <c:v>127.53488968157482</c:v>
                </c:pt>
                <c:pt idx="14">
                  <c:v>126.42959745811513</c:v>
                </c:pt>
                <c:pt idx="15">
                  <c:v>131.88012733113939</c:v>
                </c:pt>
                <c:pt idx="16">
                  <c:v>133.80885543743872</c:v>
                </c:pt>
                <c:pt idx="17">
                  <c:v>112.60149703543892</c:v>
                </c:pt>
                <c:pt idx="18">
                  <c:v>118.96862630589433</c:v>
                </c:pt>
                <c:pt idx="19">
                  <c:v>146.71000125766056</c:v>
                </c:pt>
                <c:pt idx="20">
                  <c:v>114.5991014152423</c:v>
                </c:pt>
                <c:pt idx="21">
                  <c:v>98.492022398241119</c:v>
                </c:pt>
                <c:pt idx="22">
                  <c:v>101.57024751851718</c:v>
                </c:pt>
                <c:pt idx="23">
                  <c:v>95.111835662383214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'20 JUI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'20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JUI 23 '!$E$9:$E$32</c:f>
              <c:numCache>
                <c:formatCode>0.00</c:formatCode>
                <c:ptCount val="24"/>
                <c:pt idx="0">
                  <c:v>-11.802307042753107</c:v>
                </c:pt>
                <c:pt idx="1">
                  <c:v>-12.094325609195259</c:v>
                </c:pt>
                <c:pt idx="2">
                  <c:v>-12.343225998174766</c:v>
                </c:pt>
                <c:pt idx="3">
                  <c:v>-12.354425084570316</c:v>
                </c:pt>
                <c:pt idx="4">
                  <c:v>-12.308228835360346</c:v>
                </c:pt>
                <c:pt idx="5">
                  <c:v>-12.731272631358841</c:v>
                </c:pt>
                <c:pt idx="6">
                  <c:v>-12.509532138733839</c:v>
                </c:pt>
                <c:pt idx="7">
                  <c:v>-11.964700434588281</c:v>
                </c:pt>
                <c:pt idx="8">
                  <c:v>-11.496922532524572</c:v>
                </c:pt>
                <c:pt idx="9">
                  <c:v>-12.006206227346503</c:v>
                </c:pt>
                <c:pt idx="10">
                  <c:v>-11.904853834176869</c:v>
                </c:pt>
                <c:pt idx="11">
                  <c:v>-11.966169256308184</c:v>
                </c:pt>
                <c:pt idx="12">
                  <c:v>-12.331953341691882</c:v>
                </c:pt>
                <c:pt idx="13">
                  <c:v>-12.240162864973207</c:v>
                </c:pt>
                <c:pt idx="14">
                  <c:v>-11.994499724541601</c:v>
                </c:pt>
                <c:pt idx="15">
                  <c:v>-11.957980920448676</c:v>
                </c:pt>
                <c:pt idx="16">
                  <c:v>-11.572433324128475</c:v>
                </c:pt>
                <c:pt idx="17">
                  <c:v>-12.31745654695073</c:v>
                </c:pt>
                <c:pt idx="18">
                  <c:v>-12.255380892279419</c:v>
                </c:pt>
                <c:pt idx="19">
                  <c:v>-12.383500218865628</c:v>
                </c:pt>
                <c:pt idx="20">
                  <c:v>-12.313505975368592</c:v>
                </c:pt>
                <c:pt idx="21">
                  <c:v>-12.55456567373988</c:v>
                </c:pt>
                <c:pt idx="22">
                  <c:v>-12.562125014853841</c:v>
                </c:pt>
                <c:pt idx="23">
                  <c:v>-13.403161790396915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'20 JUI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'20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JUI 23 '!$Q$9:$Q$32</c:f>
              <c:numCache>
                <c:formatCode>0.00</c:formatCode>
                <c:ptCount val="24"/>
                <c:pt idx="0">
                  <c:v>20.11</c:v>
                </c:pt>
                <c:pt idx="1">
                  <c:v>20.11</c:v>
                </c:pt>
                <c:pt idx="2">
                  <c:v>20.11</c:v>
                </c:pt>
                <c:pt idx="3">
                  <c:v>20.11</c:v>
                </c:pt>
                <c:pt idx="4">
                  <c:v>20.11</c:v>
                </c:pt>
                <c:pt idx="5">
                  <c:v>20.11</c:v>
                </c:pt>
                <c:pt idx="6">
                  <c:v>20.11</c:v>
                </c:pt>
                <c:pt idx="7">
                  <c:v>20.18</c:v>
                </c:pt>
                <c:pt idx="8">
                  <c:v>20.03</c:v>
                </c:pt>
                <c:pt idx="9">
                  <c:v>20.03</c:v>
                </c:pt>
                <c:pt idx="10">
                  <c:v>20.03</c:v>
                </c:pt>
                <c:pt idx="11">
                  <c:v>20.03</c:v>
                </c:pt>
                <c:pt idx="12">
                  <c:v>20.190000000000001</c:v>
                </c:pt>
                <c:pt idx="13">
                  <c:v>20.22</c:v>
                </c:pt>
                <c:pt idx="14">
                  <c:v>20.2</c:v>
                </c:pt>
                <c:pt idx="15">
                  <c:v>20.18</c:v>
                </c:pt>
                <c:pt idx="16">
                  <c:v>19.97</c:v>
                </c:pt>
                <c:pt idx="17">
                  <c:v>19.97</c:v>
                </c:pt>
                <c:pt idx="18">
                  <c:v>19.96</c:v>
                </c:pt>
                <c:pt idx="19">
                  <c:v>20.079999999999998</c:v>
                </c:pt>
                <c:pt idx="20">
                  <c:v>20.079999999999998</c:v>
                </c:pt>
                <c:pt idx="21">
                  <c:v>20.079999999999998</c:v>
                </c:pt>
                <c:pt idx="22">
                  <c:v>20.079999999999998</c:v>
                </c:pt>
                <c:pt idx="23">
                  <c:v>20.079999999999998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'20 JUI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'20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JUI 23 '!$AE$9:$AE$32</c:f>
              <c:numCache>
                <c:formatCode>0.00</c:formatCode>
                <c:ptCount val="24"/>
                <c:pt idx="0">
                  <c:v>56.57</c:v>
                </c:pt>
                <c:pt idx="1">
                  <c:v>56.13</c:v>
                </c:pt>
                <c:pt idx="2">
                  <c:v>56.72</c:v>
                </c:pt>
                <c:pt idx="3">
                  <c:v>55.84</c:v>
                </c:pt>
                <c:pt idx="4">
                  <c:v>56.52</c:v>
                </c:pt>
                <c:pt idx="5">
                  <c:v>56.35</c:v>
                </c:pt>
                <c:pt idx="6">
                  <c:v>56.37</c:v>
                </c:pt>
                <c:pt idx="7">
                  <c:v>56.75</c:v>
                </c:pt>
                <c:pt idx="8">
                  <c:v>56.32</c:v>
                </c:pt>
                <c:pt idx="9">
                  <c:v>56.42</c:v>
                </c:pt>
                <c:pt idx="10">
                  <c:v>57.12</c:v>
                </c:pt>
                <c:pt idx="11">
                  <c:v>55.71</c:v>
                </c:pt>
                <c:pt idx="12">
                  <c:v>55.63</c:v>
                </c:pt>
                <c:pt idx="13">
                  <c:v>56.66</c:v>
                </c:pt>
                <c:pt idx="14">
                  <c:v>38.049999999999997</c:v>
                </c:pt>
                <c:pt idx="15">
                  <c:v>29.23</c:v>
                </c:pt>
                <c:pt idx="16">
                  <c:v>24.65</c:v>
                </c:pt>
                <c:pt idx="17">
                  <c:v>24.55</c:v>
                </c:pt>
                <c:pt idx="18">
                  <c:v>44.95</c:v>
                </c:pt>
                <c:pt idx="19">
                  <c:v>44.7</c:v>
                </c:pt>
                <c:pt idx="20">
                  <c:v>44.87</c:v>
                </c:pt>
                <c:pt idx="21">
                  <c:v>44.96</c:v>
                </c:pt>
                <c:pt idx="22">
                  <c:v>44.6</c:v>
                </c:pt>
                <c:pt idx="23">
                  <c:v>42.39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'20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'20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'20 JUI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'20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JUI 23 '!$AK$9:$AK$32</c:f>
              <c:numCache>
                <c:formatCode>0.00</c:formatCode>
                <c:ptCount val="24"/>
                <c:pt idx="0">
                  <c:v>127.70355796821732</c:v>
                </c:pt>
                <c:pt idx="1">
                  <c:v>121.1355727009353</c:v>
                </c:pt>
                <c:pt idx="2">
                  <c:v>120.03281870853615</c:v>
                </c:pt>
                <c:pt idx="3">
                  <c:v>117.14042173438149</c:v>
                </c:pt>
                <c:pt idx="4">
                  <c:v>122.16882985978594</c:v>
                </c:pt>
                <c:pt idx="5">
                  <c:v>115.41303925155299</c:v>
                </c:pt>
                <c:pt idx="6">
                  <c:v>121.78512619674375</c:v>
                </c:pt>
                <c:pt idx="7">
                  <c:v>139.15443987583006</c:v>
                </c:pt>
                <c:pt idx="8">
                  <c:v>119.5842643370835</c:v>
                </c:pt>
                <c:pt idx="9">
                  <c:v>115.37062971178705</c:v>
                </c:pt>
                <c:pt idx="10">
                  <c:v>114.99434818695512</c:v>
                </c:pt>
                <c:pt idx="11">
                  <c:v>110.05280605851588</c:v>
                </c:pt>
                <c:pt idx="12">
                  <c:v>102.86640877094923</c:v>
                </c:pt>
                <c:pt idx="13">
                  <c:v>105.9552731833984</c:v>
                </c:pt>
                <c:pt idx="14">
                  <c:v>114.70490226642649</c:v>
                </c:pt>
                <c:pt idx="15">
                  <c:v>109.99785358930927</c:v>
                </c:pt>
                <c:pt idx="16">
                  <c:v>114.2235778866897</c:v>
                </c:pt>
                <c:pt idx="17">
                  <c:v>109.96595951151181</c:v>
                </c:pt>
                <c:pt idx="18">
                  <c:v>105.04675458638511</c:v>
                </c:pt>
                <c:pt idx="19">
                  <c:v>106.46349896120506</c:v>
                </c:pt>
                <c:pt idx="20">
                  <c:v>111.09440456012624</c:v>
                </c:pt>
                <c:pt idx="21">
                  <c:v>103.73254327549871</c:v>
                </c:pt>
                <c:pt idx="22">
                  <c:v>100.79187749633662</c:v>
                </c:pt>
                <c:pt idx="23">
                  <c:v>89.651326128013693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'20 JUI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'20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JUI 23 '!$AM$9:$AM$32</c:f>
              <c:numCache>
                <c:formatCode>0.00</c:formatCode>
                <c:ptCount val="24"/>
                <c:pt idx="0">
                  <c:v>146.68874907453582</c:v>
                </c:pt>
                <c:pt idx="1">
                  <c:v>143.11875290826001</c:v>
                </c:pt>
                <c:pt idx="2">
                  <c:v>135.58040728963863</c:v>
                </c:pt>
                <c:pt idx="3">
                  <c:v>138.08400335018885</c:v>
                </c:pt>
                <c:pt idx="4">
                  <c:v>134.65939897557439</c:v>
                </c:pt>
                <c:pt idx="5">
                  <c:v>126.72823337980583</c:v>
                </c:pt>
                <c:pt idx="6">
                  <c:v>128.0544059419901</c:v>
                </c:pt>
                <c:pt idx="7">
                  <c:v>132.03026055875824</c:v>
                </c:pt>
                <c:pt idx="8">
                  <c:v>162.63265819544105</c:v>
                </c:pt>
                <c:pt idx="9">
                  <c:v>149.16557651555945</c:v>
                </c:pt>
                <c:pt idx="10">
                  <c:v>153.06050564722173</c:v>
                </c:pt>
                <c:pt idx="11">
                  <c:v>155.87336319779229</c:v>
                </c:pt>
                <c:pt idx="12">
                  <c:v>155.91554457074267</c:v>
                </c:pt>
                <c:pt idx="13">
                  <c:v>157.05488968157482</c:v>
                </c:pt>
                <c:pt idx="14">
                  <c:v>156.13959745811513</c:v>
                </c:pt>
                <c:pt idx="15">
                  <c:v>161.42012733113938</c:v>
                </c:pt>
                <c:pt idx="16">
                  <c:v>163.28885543743871</c:v>
                </c:pt>
                <c:pt idx="17">
                  <c:v>141.68149703543892</c:v>
                </c:pt>
                <c:pt idx="18">
                  <c:v>148.40862630589433</c:v>
                </c:pt>
                <c:pt idx="19">
                  <c:v>146.71000125766056</c:v>
                </c:pt>
                <c:pt idx="20">
                  <c:v>144.5091014152423</c:v>
                </c:pt>
                <c:pt idx="21">
                  <c:v>143.50202239824111</c:v>
                </c:pt>
                <c:pt idx="22">
                  <c:v>146.18024751851718</c:v>
                </c:pt>
                <c:pt idx="23">
                  <c:v>128.12183566238321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'20 JUI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'20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JUI 23 '!$F$9:$F$32</c:f>
              <c:numCache>
                <c:formatCode>General</c:formatCode>
                <c:ptCount val="24"/>
                <c:pt idx="0">
                  <c:v>174.34</c:v>
                </c:pt>
                <c:pt idx="1">
                  <c:v>166.56</c:v>
                </c:pt>
                <c:pt idx="2">
                  <c:v>164.4</c:v>
                </c:pt>
                <c:pt idx="3">
                  <c:v>155.4</c:v>
                </c:pt>
                <c:pt idx="4">
                  <c:v>157.05000000000001</c:v>
                </c:pt>
                <c:pt idx="5">
                  <c:v>148.83000000000001</c:v>
                </c:pt>
                <c:pt idx="6">
                  <c:v>144.57</c:v>
                </c:pt>
                <c:pt idx="7">
                  <c:v>131.51</c:v>
                </c:pt>
                <c:pt idx="8">
                  <c:v>134.24</c:v>
                </c:pt>
                <c:pt idx="9">
                  <c:v>191.1</c:v>
                </c:pt>
                <c:pt idx="10">
                  <c:v>169.63</c:v>
                </c:pt>
                <c:pt idx="11">
                  <c:v>158.35</c:v>
                </c:pt>
                <c:pt idx="12">
                  <c:v>153.09</c:v>
                </c:pt>
                <c:pt idx="13">
                  <c:v>161.84</c:v>
                </c:pt>
                <c:pt idx="14">
                  <c:v>178.91</c:v>
                </c:pt>
                <c:pt idx="15">
                  <c:v>180.98</c:v>
                </c:pt>
                <c:pt idx="16">
                  <c:v>188.08</c:v>
                </c:pt>
                <c:pt idx="17">
                  <c:v>203.22</c:v>
                </c:pt>
                <c:pt idx="18">
                  <c:v>258.77999999999997</c:v>
                </c:pt>
                <c:pt idx="19">
                  <c:v>258.79000000000002</c:v>
                </c:pt>
                <c:pt idx="20">
                  <c:v>244.87</c:v>
                </c:pt>
                <c:pt idx="21">
                  <c:v>238.16</c:v>
                </c:pt>
                <c:pt idx="22">
                  <c:v>228.72</c:v>
                </c:pt>
                <c:pt idx="23">
                  <c:v>219.54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'20 JUI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'20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JUI 23 '!$G$9:$G$32</c:f>
              <c:numCache>
                <c:formatCode>0.00</c:formatCode>
                <c:ptCount val="24"/>
                <c:pt idx="0">
                  <c:v>73.762939545354925</c:v>
                </c:pt>
                <c:pt idx="1">
                  <c:v>70.299904802253238</c:v>
                </c:pt>
                <c:pt idx="2">
                  <c:v>69.068866960696155</c:v>
                </c:pt>
                <c:pt idx="3">
                  <c:v>66.201118268377925</c:v>
                </c:pt>
                <c:pt idx="4">
                  <c:v>64.251077621558423</c:v>
                </c:pt>
                <c:pt idx="5">
                  <c:v>62.863630694266156</c:v>
                </c:pt>
                <c:pt idx="6">
                  <c:v>61.045912225702359</c:v>
                </c:pt>
                <c:pt idx="7">
                  <c:v>61.256646775644086</c:v>
                </c:pt>
                <c:pt idx="8">
                  <c:v>67.245335844847375</c:v>
                </c:pt>
                <c:pt idx="9">
                  <c:v>117.77469591984027</c:v>
                </c:pt>
                <c:pt idx="10">
                  <c:v>97.944063184376617</c:v>
                </c:pt>
                <c:pt idx="11">
                  <c:v>91.496922556568578</c:v>
                </c:pt>
                <c:pt idx="12">
                  <c:v>97.7493874347023</c:v>
                </c:pt>
                <c:pt idx="13">
                  <c:v>97.400730310434085</c:v>
                </c:pt>
                <c:pt idx="14">
                  <c:v>110.76262024437332</c:v>
                </c:pt>
                <c:pt idx="15">
                  <c:v>110.58073805514134</c:v>
                </c:pt>
                <c:pt idx="16">
                  <c:v>109.07883297601472</c:v>
                </c:pt>
                <c:pt idx="17">
                  <c:v>115.96054377142363</c:v>
                </c:pt>
                <c:pt idx="18">
                  <c:v>148.5525649690037</c:v>
                </c:pt>
                <c:pt idx="19">
                  <c:v>142.96694594018493</c:v>
                </c:pt>
                <c:pt idx="20">
                  <c:v>127.58979170608185</c:v>
                </c:pt>
                <c:pt idx="21">
                  <c:v>125.33783750448205</c:v>
                </c:pt>
                <c:pt idx="22">
                  <c:v>117.5188502528872</c:v>
                </c:pt>
                <c:pt idx="23">
                  <c:v>113.987404957987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'20 JUI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'20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JUI 23 '!$H$9:$H$32</c:f>
              <c:numCache>
                <c:formatCode>0.00</c:formatCode>
                <c:ptCount val="24"/>
                <c:pt idx="0">
                  <c:v>93.791860198451943</c:v>
                </c:pt>
                <c:pt idx="1">
                  <c:v>89.770527786445314</c:v>
                </c:pt>
                <c:pt idx="2">
                  <c:v>88.9236435212636</c:v>
                </c:pt>
                <c:pt idx="3">
                  <c:v>83.133382804432756</c:v>
                </c:pt>
                <c:pt idx="4">
                  <c:v>86.670725257079752</c:v>
                </c:pt>
                <c:pt idx="5">
                  <c:v>80.120503738189157</c:v>
                </c:pt>
                <c:pt idx="6">
                  <c:v>77.727240654017692</c:v>
                </c:pt>
                <c:pt idx="7">
                  <c:v>64.520344040909066</c:v>
                </c:pt>
                <c:pt idx="8">
                  <c:v>60.633153432552355</c:v>
                </c:pt>
                <c:pt idx="9">
                  <c:v>64.936153675332903</c:v>
                </c:pt>
                <c:pt idx="10">
                  <c:v>63.695400135072944</c:v>
                </c:pt>
                <c:pt idx="11">
                  <c:v>59.388451434069516</c:v>
                </c:pt>
                <c:pt idx="12">
                  <c:v>47.545392570289806</c:v>
                </c:pt>
                <c:pt idx="13">
                  <c:v>55.499887010553238</c:v>
                </c:pt>
                <c:pt idx="14">
                  <c:v>59.065878917118809</c:v>
                </c:pt>
                <c:pt idx="15">
                  <c:v>61.78667479870002</c:v>
                </c:pt>
                <c:pt idx="16">
                  <c:v>69.802627657696078</c:v>
                </c:pt>
                <c:pt idx="17">
                  <c:v>79.376837737435068</c:v>
                </c:pt>
                <c:pt idx="18">
                  <c:v>100.23356474028169</c:v>
                </c:pt>
                <c:pt idx="19">
                  <c:v>105.82880377308557</c:v>
                </c:pt>
                <c:pt idx="20">
                  <c:v>107.81491214464347</c:v>
                </c:pt>
                <c:pt idx="21">
                  <c:v>103.61184327529591</c:v>
                </c:pt>
                <c:pt idx="22">
                  <c:v>102.34954590122618</c:v>
                </c:pt>
                <c:pt idx="23">
                  <c:v>97.049826316059765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'20 JUI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'20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JUI 23 '!$I$9:$I$32</c:f>
              <c:numCache>
                <c:formatCode>0.00</c:formatCode>
                <c:ptCount val="24"/>
                <c:pt idx="0">
                  <c:v>6.7852002561931206</c:v>
                </c:pt>
                <c:pt idx="1">
                  <c:v>6.4895674113014357</c:v>
                </c:pt>
                <c:pt idx="2">
                  <c:v>6.4074895180402498</c:v>
                </c:pt>
                <c:pt idx="3">
                  <c:v>6.0654989271893376</c:v>
                </c:pt>
                <c:pt idx="4">
                  <c:v>6.1281971213618354</c:v>
                </c:pt>
                <c:pt idx="5">
                  <c:v>5.8458655675446769</c:v>
                </c:pt>
                <c:pt idx="6">
                  <c:v>5.7968471202799199</c:v>
                </c:pt>
                <c:pt idx="7">
                  <c:v>5.733009183446824</c:v>
                </c:pt>
                <c:pt idx="8">
                  <c:v>6.3615107226002854</c:v>
                </c:pt>
                <c:pt idx="9">
                  <c:v>8.3891504048268342</c:v>
                </c:pt>
                <c:pt idx="10">
                  <c:v>7.9905366805504618</c:v>
                </c:pt>
                <c:pt idx="11">
                  <c:v>7.464626009361921</c:v>
                </c:pt>
                <c:pt idx="12">
                  <c:v>7.7952199950079253</c:v>
                </c:pt>
                <c:pt idx="13">
                  <c:v>8.9393826790126791</c:v>
                </c:pt>
                <c:pt idx="14">
                  <c:v>9.0815008385078482</c:v>
                </c:pt>
                <c:pt idx="15">
                  <c:v>8.6125871461586296</c:v>
                </c:pt>
                <c:pt idx="16">
                  <c:v>9.1985393662891948</c:v>
                </c:pt>
                <c:pt idx="17">
                  <c:v>7.8826184911413</c:v>
                </c:pt>
                <c:pt idx="18">
                  <c:v>9.9938702907145949</c:v>
                </c:pt>
                <c:pt idx="19">
                  <c:v>9.9942502867295371</c:v>
                </c:pt>
                <c:pt idx="20">
                  <c:v>9.4652961492746766</c:v>
                </c:pt>
                <c:pt idx="21">
                  <c:v>9.210319220222031</c:v>
                </c:pt>
                <c:pt idx="22">
                  <c:v>8.8516038458866131</c:v>
                </c:pt>
                <c:pt idx="23">
                  <c:v>8.5027687259532438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'20 JUI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'20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JUI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2</c:v>
                </c:pt>
                <c:pt idx="7">
                  <c:v>4.7</c:v>
                </c:pt>
                <c:pt idx="8">
                  <c:v>8.8000000000000007</c:v>
                </c:pt>
                <c:pt idx="9">
                  <c:v>9.4</c:v>
                </c:pt>
                <c:pt idx="10">
                  <c:v>7.8</c:v>
                </c:pt>
                <c:pt idx="11">
                  <c:v>10.8</c:v>
                </c:pt>
                <c:pt idx="12">
                  <c:v>14</c:v>
                </c:pt>
                <c:pt idx="13">
                  <c:v>35</c:v>
                </c:pt>
                <c:pt idx="14">
                  <c:v>35.1</c:v>
                </c:pt>
                <c:pt idx="15">
                  <c:v>25.2</c:v>
                </c:pt>
                <c:pt idx="16">
                  <c:v>30.4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'20 JUI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'20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JUI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'20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'20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'20 JUI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'20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'20 JUI 23 '!$AJ$9:$AJ$32</c:f>
              <c:numCache>
                <c:formatCode>0.00</c:formatCode>
                <c:ptCount val="24"/>
                <c:pt idx="0">
                  <c:v>73.762939545354925</c:v>
                </c:pt>
                <c:pt idx="1">
                  <c:v>70.299904802253238</c:v>
                </c:pt>
                <c:pt idx="2">
                  <c:v>69.068866960696155</c:v>
                </c:pt>
                <c:pt idx="3">
                  <c:v>66.201118268377925</c:v>
                </c:pt>
                <c:pt idx="4">
                  <c:v>64.251077621558423</c:v>
                </c:pt>
                <c:pt idx="5">
                  <c:v>63.363630694266156</c:v>
                </c:pt>
                <c:pt idx="6">
                  <c:v>63.045912225702359</c:v>
                </c:pt>
                <c:pt idx="7">
                  <c:v>65.956646775644089</c:v>
                </c:pt>
                <c:pt idx="8">
                  <c:v>76.045335844847372</c:v>
                </c:pt>
                <c:pt idx="9">
                  <c:v>127.17469591984027</c:v>
                </c:pt>
                <c:pt idx="10">
                  <c:v>105.74406318437661</c:v>
                </c:pt>
                <c:pt idx="11">
                  <c:v>102.29692255656857</c:v>
                </c:pt>
                <c:pt idx="12">
                  <c:v>111.7493874347023</c:v>
                </c:pt>
                <c:pt idx="13">
                  <c:v>132.40073031043408</c:v>
                </c:pt>
                <c:pt idx="14">
                  <c:v>145.86262024437332</c:v>
                </c:pt>
                <c:pt idx="15">
                  <c:v>135.78073805514134</c:v>
                </c:pt>
                <c:pt idx="16">
                  <c:v>139.47883297601473</c:v>
                </c:pt>
                <c:pt idx="17">
                  <c:v>115.96054377142363</c:v>
                </c:pt>
                <c:pt idx="18">
                  <c:v>148.5525649690037</c:v>
                </c:pt>
                <c:pt idx="19">
                  <c:v>142.96694594018493</c:v>
                </c:pt>
                <c:pt idx="20">
                  <c:v>127.58979170608185</c:v>
                </c:pt>
                <c:pt idx="21">
                  <c:v>125.33783750448205</c:v>
                </c:pt>
                <c:pt idx="22">
                  <c:v>117.5188502528872</c:v>
                </c:pt>
                <c:pt idx="23">
                  <c:v>113.987404957987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'20 JUI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'20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'20 JUI 23 '!$AL$9:$AL$32</c:f>
              <c:numCache>
                <c:formatCode>0.00</c:formatCode>
                <c:ptCount val="24"/>
                <c:pt idx="0">
                  <c:v>93.791860198451943</c:v>
                </c:pt>
                <c:pt idx="1">
                  <c:v>89.770527786445314</c:v>
                </c:pt>
                <c:pt idx="2">
                  <c:v>88.9236435212636</c:v>
                </c:pt>
                <c:pt idx="3">
                  <c:v>83.133382804432756</c:v>
                </c:pt>
                <c:pt idx="4">
                  <c:v>86.670725257079752</c:v>
                </c:pt>
                <c:pt idx="5">
                  <c:v>80.410503738189163</c:v>
                </c:pt>
                <c:pt idx="6">
                  <c:v>79.487240654017697</c:v>
                </c:pt>
                <c:pt idx="7">
                  <c:v>74.960344040909064</c:v>
                </c:pt>
                <c:pt idx="8">
                  <c:v>80.783153432552353</c:v>
                </c:pt>
                <c:pt idx="9">
                  <c:v>80.986153675332901</c:v>
                </c:pt>
                <c:pt idx="10">
                  <c:v>92.32540013507294</c:v>
                </c:pt>
                <c:pt idx="11">
                  <c:v>82.458451434069516</c:v>
                </c:pt>
                <c:pt idx="12">
                  <c:v>81.375392570289804</c:v>
                </c:pt>
                <c:pt idx="13">
                  <c:v>89.689887010553235</c:v>
                </c:pt>
                <c:pt idx="14">
                  <c:v>79.825878917118814</c:v>
                </c:pt>
                <c:pt idx="15">
                  <c:v>78.03667479870002</c:v>
                </c:pt>
                <c:pt idx="16">
                  <c:v>89.172627657696083</c:v>
                </c:pt>
                <c:pt idx="17">
                  <c:v>79.376837737435068</c:v>
                </c:pt>
                <c:pt idx="18">
                  <c:v>100.23356474028169</c:v>
                </c:pt>
                <c:pt idx="19">
                  <c:v>105.82880377308557</c:v>
                </c:pt>
                <c:pt idx="20">
                  <c:v>107.81491214464347</c:v>
                </c:pt>
                <c:pt idx="21">
                  <c:v>103.61184327529591</c:v>
                </c:pt>
                <c:pt idx="22">
                  <c:v>102.34954590122618</c:v>
                </c:pt>
                <c:pt idx="23">
                  <c:v>97.049826316059765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8" zoomScale="85" zoomScaleNormal="85" zoomScaleSheetLayoutView="85" workbookViewId="0">
      <selection activeCell="E39" sqref="E3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7.425781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100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45127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88</v>
      </c>
      <c r="AG4" s="208"/>
      <c r="AH4" s="208"/>
      <c r="AI4" s="208"/>
      <c r="AJ4" s="186" t="s">
        <v>101</v>
      </c>
      <c r="AK4" s="187"/>
      <c r="AL4" s="186" t="s">
        <v>102</v>
      </c>
      <c r="AM4" s="187"/>
      <c r="AN4" s="174" t="s">
        <v>68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73</v>
      </c>
      <c r="K6" s="201"/>
      <c r="L6" s="199"/>
      <c r="M6" s="199"/>
      <c r="N6" s="199"/>
      <c r="O6" s="199"/>
      <c r="P6" s="200"/>
      <c r="Q6" s="202"/>
      <c r="R6" s="192" t="s">
        <v>89</v>
      </c>
      <c r="S6" s="193"/>
      <c r="T6" s="193"/>
      <c r="U6" s="193"/>
      <c r="V6" s="193"/>
      <c r="W6" s="193"/>
      <c r="X6" s="193"/>
      <c r="Y6" s="193"/>
      <c r="Z6" s="192" t="s">
        <v>90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87</v>
      </c>
      <c r="Y7" s="159"/>
      <c r="Z7" s="143" t="s">
        <v>3</v>
      </c>
      <c r="AA7" s="157"/>
      <c r="AB7" s="157"/>
      <c r="AC7" s="144"/>
      <c r="AD7" s="149" t="s">
        <v>87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147.05000000000001</v>
      </c>
      <c r="C9" s="51">
        <f t="shared" ref="C9:C32" si="0">AK9-AE9</f>
        <v>71.133557968217332</v>
      </c>
      <c r="D9" s="52">
        <f t="shared" ref="D9:D32" si="1">AM9-Y9</f>
        <v>87.718749074535822</v>
      </c>
      <c r="E9" s="59">
        <f t="shared" ref="E9:E32" si="2">(AG9+AI9)-Q9</f>
        <v>-11.802307042753107</v>
      </c>
      <c r="F9" s="76">
        <v>174.34</v>
      </c>
      <c r="G9" s="52">
        <f t="shared" ref="G9:G32" si="3">AJ9-AD9</f>
        <v>73.762939545354925</v>
      </c>
      <c r="H9" s="52">
        <f t="shared" ref="H9:H32" si="4">AL9-X9</f>
        <v>93.791860198451943</v>
      </c>
      <c r="I9" s="53">
        <f t="shared" ref="I9:I32" si="5">(AH9+AF9)-P9</f>
        <v>6.7852002561931206</v>
      </c>
      <c r="J9" s="58">
        <v>0</v>
      </c>
      <c r="K9" s="84">
        <v>20.11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20.11</v>
      </c>
      <c r="R9" s="90">
        <v>0</v>
      </c>
      <c r="S9" s="84">
        <v>0</v>
      </c>
      <c r="T9" s="84">
        <v>0</v>
      </c>
      <c r="U9" s="84">
        <v>58.97</v>
      </c>
      <c r="V9" s="84">
        <v>0</v>
      </c>
      <c r="W9" s="84">
        <v>0</v>
      </c>
      <c r="X9" s="93">
        <f>R9+T9+V9</f>
        <v>0</v>
      </c>
      <c r="Y9" s="94">
        <f>S9+U9+W9</f>
        <v>58.97</v>
      </c>
      <c r="Z9" s="90">
        <v>0</v>
      </c>
      <c r="AA9" s="84">
        <v>0</v>
      </c>
      <c r="AB9" s="84">
        <v>0</v>
      </c>
      <c r="AC9" s="84">
        <v>56.57</v>
      </c>
      <c r="AD9" s="95">
        <f>Z9+AB9</f>
        <v>0</v>
      </c>
      <c r="AE9" s="52">
        <f>AA9+AC9</f>
        <v>56.57</v>
      </c>
      <c r="AF9" s="115">
        <v>0.16645241935483901</v>
      </c>
      <c r="AG9" s="116">
        <v>0.40281303763440901</v>
      </c>
      <c r="AH9" s="54">
        <f t="shared" ref="AH9:AH32" si="6">(F9+P9+X9+AD9)-(AJ9+AL9+AF9)</f>
        <v>6.6187478368382813</v>
      </c>
      <c r="AI9" s="63">
        <f t="shared" ref="AI9:AI32" si="7">(B9+Q9+Y9+AE9)-(AM9+AK9+AG9)</f>
        <v>7.9048799196124833</v>
      </c>
      <c r="AJ9" s="64">
        <v>73.762939545354925</v>
      </c>
      <c r="AK9" s="61">
        <v>127.70355796821732</v>
      </c>
      <c r="AL9" s="66">
        <v>93.791860198451943</v>
      </c>
      <c r="AM9" s="61">
        <v>146.68874907453582</v>
      </c>
      <c r="AS9" s="120"/>
      <c r="BA9" s="42"/>
      <c r="BB9" s="42"/>
    </row>
    <row r="10" spans="1:54" ht="15.75" x14ac:dyDescent="0.25">
      <c r="A10" s="25">
        <v>2</v>
      </c>
      <c r="B10" s="69">
        <v>137.51</v>
      </c>
      <c r="C10" s="51">
        <f t="shared" si="0"/>
        <v>65.005572700935289</v>
      </c>
      <c r="D10" s="52">
        <f t="shared" si="1"/>
        <v>84.598752908259996</v>
      </c>
      <c r="E10" s="59">
        <f t="shared" si="2"/>
        <v>-12.094325609195259</v>
      </c>
      <c r="F10" s="68">
        <v>166.56</v>
      </c>
      <c r="G10" s="52">
        <f t="shared" si="3"/>
        <v>70.299904802253238</v>
      </c>
      <c r="H10" s="52">
        <f t="shared" si="4"/>
        <v>89.770527786445314</v>
      </c>
      <c r="I10" s="53">
        <f t="shared" si="5"/>
        <v>6.4895674113014357</v>
      </c>
      <c r="J10" s="58">
        <v>0</v>
      </c>
      <c r="K10" s="81">
        <v>20.11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20.11</v>
      </c>
      <c r="R10" s="90">
        <v>0</v>
      </c>
      <c r="S10" s="84">
        <v>0</v>
      </c>
      <c r="T10" s="84">
        <v>0</v>
      </c>
      <c r="U10" s="84">
        <v>58.52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58.52</v>
      </c>
      <c r="Z10" s="90">
        <v>0</v>
      </c>
      <c r="AA10" s="84">
        <v>0</v>
      </c>
      <c r="AB10" s="84">
        <v>0</v>
      </c>
      <c r="AC10" s="84">
        <v>56.13</v>
      </c>
      <c r="AD10" s="95">
        <f t="shared" ref="AD10:AD32" si="12">Z10+AB10</f>
        <v>0</v>
      </c>
      <c r="AE10" s="52">
        <f t="shared" ref="AE10:AE32" si="13">AA10+AC10</f>
        <v>56.13</v>
      </c>
      <c r="AF10" s="117">
        <v>0.16645241935483901</v>
      </c>
      <c r="AG10" s="116">
        <v>0.40281303763440901</v>
      </c>
      <c r="AH10" s="54">
        <f t="shared" si="6"/>
        <v>6.3231149919465963</v>
      </c>
      <c r="AI10" s="63">
        <f t="shared" si="7"/>
        <v>7.6128613531703309</v>
      </c>
      <c r="AJ10" s="64">
        <v>70.299904802253238</v>
      </c>
      <c r="AK10" s="61">
        <v>121.1355727009353</v>
      </c>
      <c r="AL10" s="66">
        <v>89.770527786445314</v>
      </c>
      <c r="AM10" s="61">
        <v>143.11875290826001</v>
      </c>
      <c r="AS10" s="120"/>
      <c r="BA10" s="42"/>
      <c r="BB10" s="42"/>
    </row>
    <row r="11" spans="1:54" ht="15" customHeight="1" x14ac:dyDescent="0.25">
      <c r="A11" s="25">
        <v>3</v>
      </c>
      <c r="B11" s="69">
        <v>127.66</v>
      </c>
      <c r="C11" s="51">
        <f t="shared" si="0"/>
        <v>63.312818708536156</v>
      </c>
      <c r="D11" s="52">
        <f t="shared" si="1"/>
        <v>76.690407289638628</v>
      </c>
      <c r="E11" s="59">
        <f t="shared" si="2"/>
        <v>-12.343225998174766</v>
      </c>
      <c r="F11" s="68">
        <v>164.4</v>
      </c>
      <c r="G11" s="52">
        <f t="shared" si="3"/>
        <v>69.068866960696155</v>
      </c>
      <c r="H11" s="52">
        <f t="shared" si="4"/>
        <v>88.9236435212636</v>
      </c>
      <c r="I11" s="53">
        <f t="shared" si="5"/>
        <v>6.4074895180402498</v>
      </c>
      <c r="J11" s="58">
        <v>0</v>
      </c>
      <c r="K11" s="81">
        <v>20.11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20.11</v>
      </c>
      <c r="R11" s="90">
        <v>0</v>
      </c>
      <c r="S11" s="84">
        <v>0</v>
      </c>
      <c r="T11" s="84">
        <v>0</v>
      </c>
      <c r="U11" s="84">
        <v>58.89</v>
      </c>
      <c r="V11" s="84">
        <v>0</v>
      </c>
      <c r="W11" s="84">
        <v>0</v>
      </c>
      <c r="X11" s="93">
        <f t="shared" si="10"/>
        <v>0</v>
      </c>
      <c r="Y11" s="94">
        <f t="shared" si="11"/>
        <v>58.89</v>
      </c>
      <c r="Z11" s="90">
        <v>0</v>
      </c>
      <c r="AA11" s="84">
        <v>0</v>
      </c>
      <c r="AB11" s="84">
        <v>0</v>
      </c>
      <c r="AC11" s="84">
        <v>56.72</v>
      </c>
      <c r="AD11" s="95">
        <f t="shared" si="12"/>
        <v>0</v>
      </c>
      <c r="AE11" s="52">
        <f t="shared" si="13"/>
        <v>56.72</v>
      </c>
      <c r="AF11" s="117">
        <v>0.16645241935483901</v>
      </c>
      <c r="AG11" s="116">
        <v>0.40281303763440901</v>
      </c>
      <c r="AH11" s="54">
        <f t="shared" si="6"/>
        <v>6.2410370986854105</v>
      </c>
      <c r="AI11" s="63">
        <f t="shared" si="7"/>
        <v>7.3639609641908237</v>
      </c>
      <c r="AJ11" s="64">
        <v>69.068866960696155</v>
      </c>
      <c r="AK11" s="61">
        <v>120.03281870853615</v>
      </c>
      <c r="AL11" s="66">
        <v>88.9236435212636</v>
      </c>
      <c r="AM11" s="61">
        <v>135.58040728963863</v>
      </c>
      <c r="AS11" s="120"/>
      <c r="BA11" s="42"/>
      <c r="BB11" s="42"/>
    </row>
    <row r="12" spans="1:54" ht="15" customHeight="1" x14ac:dyDescent="0.25">
      <c r="A12" s="25">
        <v>4</v>
      </c>
      <c r="B12" s="69">
        <v>128.22</v>
      </c>
      <c r="C12" s="51">
        <f t="shared" si="0"/>
        <v>61.300421734381487</v>
      </c>
      <c r="D12" s="52">
        <f t="shared" si="1"/>
        <v>79.274003350188849</v>
      </c>
      <c r="E12" s="59">
        <f t="shared" si="2"/>
        <v>-12.354425084570316</v>
      </c>
      <c r="F12" s="68">
        <v>155.4</v>
      </c>
      <c r="G12" s="52">
        <f t="shared" si="3"/>
        <v>66.201118268377925</v>
      </c>
      <c r="H12" s="52">
        <f t="shared" si="4"/>
        <v>83.133382804432756</v>
      </c>
      <c r="I12" s="53">
        <f t="shared" si="5"/>
        <v>6.0654989271893376</v>
      </c>
      <c r="J12" s="58">
        <v>0</v>
      </c>
      <c r="K12" s="81">
        <v>20.11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20.11</v>
      </c>
      <c r="R12" s="90">
        <v>0</v>
      </c>
      <c r="S12" s="84">
        <v>0</v>
      </c>
      <c r="T12" s="84">
        <v>0</v>
      </c>
      <c r="U12" s="84">
        <v>58.81</v>
      </c>
      <c r="V12" s="84">
        <v>0</v>
      </c>
      <c r="W12" s="84">
        <v>0</v>
      </c>
      <c r="X12" s="93">
        <f t="shared" si="10"/>
        <v>0</v>
      </c>
      <c r="Y12" s="94">
        <f t="shared" si="11"/>
        <v>58.81</v>
      </c>
      <c r="Z12" s="90">
        <v>0</v>
      </c>
      <c r="AA12" s="84">
        <v>0</v>
      </c>
      <c r="AB12" s="84">
        <v>0</v>
      </c>
      <c r="AC12" s="84">
        <v>55.84</v>
      </c>
      <c r="AD12" s="95">
        <f t="shared" si="12"/>
        <v>0</v>
      </c>
      <c r="AE12" s="52">
        <f t="shared" si="13"/>
        <v>55.84</v>
      </c>
      <c r="AF12" s="117">
        <v>0.16645241935483901</v>
      </c>
      <c r="AG12" s="116">
        <v>0.40281303763440901</v>
      </c>
      <c r="AH12" s="54">
        <f t="shared" si="6"/>
        <v>5.8990465078344982</v>
      </c>
      <c r="AI12" s="63">
        <f t="shared" si="7"/>
        <v>7.3527618777952739</v>
      </c>
      <c r="AJ12" s="64">
        <v>66.201118268377925</v>
      </c>
      <c r="AK12" s="61">
        <v>117.14042173438149</v>
      </c>
      <c r="AL12" s="66">
        <v>83.133382804432756</v>
      </c>
      <c r="AM12" s="61">
        <v>138.08400335018885</v>
      </c>
      <c r="AS12" s="120"/>
      <c r="BA12" s="42"/>
      <c r="BB12" s="42"/>
    </row>
    <row r="13" spans="1:54" ht="15.75" x14ac:dyDescent="0.25">
      <c r="A13" s="25">
        <v>5</v>
      </c>
      <c r="B13" s="69">
        <v>129.06</v>
      </c>
      <c r="C13" s="51">
        <f t="shared" si="0"/>
        <v>65.648829859785934</v>
      </c>
      <c r="D13" s="52">
        <f t="shared" si="1"/>
        <v>75.719398975574393</v>
      </c>
      <c r="E13" s="59">
        <f t="shared" si="2"/>
        <v>-12.308228835360346</v>
      </c>
      <c r="F13" s="68">
        <v>157.05000000000001</v>
      </c>
      <c r="G13" s="52">
        <f t="shared" si="3"/>
        <v>64.251077621558423</v>
      </c>
      <c r="H13" s="52">
        <f t="shared" si="4"/>
        <v>86.670725257079752</v>
      </c>
      <c r="I13" s="53">
        <f t="shared" si="5"/>
        <v>6.1281971213618354</v>
      </c>
      <c r="J13" s="58">
        <v>0</v>
      </c>
      <c r="K13" s="81">
        <v>20.11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20.11</v>
      </c>
      <c r="R13" s="90">
        <v>0</v>
      </c>
      <c r="S13" s="84">
        <v>0</v>
      </c>
      <c r="T13" s="84">
        <v>0</v>
      </c>
      <c r="U13" s="84">
        <v>58.94</v>
      </c>
      <c r="V13" s="84">
        <v>0</v>
      </c>
      <c r="W13" s="84">
        <v>0</v>
      </c>
      <c r="X13" s="93">
        <f t="shared" si="10"/>
        <v>0</v>
      </c>
      <c r="Y13" s="94">
        <f t="shared" si="11"/>
        <v>58.94</v>
      </c>
      <c r="Z13" s="90">
        <v>0</v>
      </c>
      <c r="AA13" s="84">
        <v>0</v>
      </c>
      <c r="AB13" s="84">
        <v>0</v>
      </c>
      <c r="AC13" s="84">
        <v>56.52</v>
      </c>
      <c r="AD13" s="95">
        <f t="shared" si="12"/>
        <v>0</v>
      </c>
      <c r="AE13" s="52">
        <f t="shared" si="13"/>
        <v>56.52</v>
      </c>
      <c r="AF13" s="117">
        <v>0.16645241935483901</v>
      </c>
      <c r="AG13" s="116">
        <v>0.40281303763440901</v>
      </c>
      <c r="AH13" s="54">
        <f t="shared" si="6"/>
        <v>5.961744702006996</v>
      </c>
      <c r="AI13" s="63">
        <f t="shared" si="7"/>
        <v>7.398958127005244</v>
      </c>
      <c r="AJ13" s="64">
        <v>64.251077621558423</v>
      </c>
      <c r="AK13" s="61">
        <v>122.16882985978594</v>
      </c>
      <c r="AL13" s="66">
        <v>86.670725257079752</v>
      </c>
      <c r="AM13" s="61">
        <v>134.65939897557439</v>
      </c>
      <c r="AS13" s="120"/>
      <c r="BA13" s="42"/>
      <c r="BB13" s="42"/>
    </row>
    <row r="14" spans="1:54" ht="15.75" customHeight="1" x14ac:dyDescent="0.25">
      <c r="A14" s="25">
        <v>6</v>
      </c>
      <c r="B14" s="69">
        <v>114.59</v>
      </c>
      <c r="C14" s="51">
        <f t="shared" si="0"/>
        <v>59.063039251552986</v>
      </c>
      <c r="D14" s="52">
        <f t="shared" si="1"/>
        <v>68.25823337980583</v>
      </c>
      <c r="E14" s="59">
        <f t="shared" si="2"/>
        <v>-12.731272631358841</v>
      </c>
      <c r="F14" s="68">
        <v>148.83000000000001</v>
      </c>
      <c r="G14" s="52">
        <f t="shared" si="3"/>
        <v>62.863630694266156</v>
      </c>
      <c r="H14" s="52">
        <f t="shared" si="4"/>
        <v>80.120503738189157</v>
      </c>
      <c r="I14" s="53">
        <f t="shared" si="5"/>
        <v>5.8458655675446769</v>
      </c>
      <c r="J14" s="58">
        <v>0</v>
      </c>
      <c r="K14" s="81">
        <v>20.11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20.11</v>
      </c>
      <c r="R14" s="90">
        <v>0.28999999999999998</v>
      </c>
      <c r="S14" s="84">
        <v>0</v>
      </c>
      <c r="T14" s="84">
        <v>0</v>
      </c>
      <c r="U14" s="84">
        <v>58.47</v>
      </c>
      <c r="V14" s="84">
        <v>0</v>
      </c>
      <c r="W14" s="84">
        <v>0</v>
      </c>
      <c r="X14" s="93">
        <f t="shared" si="10"/>
        <v>0.28999999999999998</v>
      </c>
      <c r="Y14" s="94">
        <f t="shared" si="11"/>
        <v>58.47</v>
      </c>
      <c r="Z14" s="90">
        <v>0.5</v>
      </c>
      <c r="AA14" s="84">
        <v>0</v>
      </c>
      <c r="AB14" s="84">
        <v>0</v>
      </c>
      <c r="AC14" s="84">
        <v>56.35</v>
      </c>
      <c r="AD14" s="95">
        <f t="shared" si="12"/>
        <v>0.5</v>
      </c>
      <c r="AE14" s="52">
        <f t="shared" si="13"/>
        <v>56.35</v>
      </c>
      <c r="AF14" s="117">
        <v>0.16645241935483901</v>
      </c>
      <c r="AG14" s="116">
        <v>0.40281303763440901</v>
      </c>
      <c r="AH14" s="54">
        <f t="shared" si="6"/>
        <v>5.6794131481898376</v>
      </c>
      <c r="AI14" s="63">
        <f t="shared" si="7"/>
        <v>6.9759143310067486</v>
      </c>
      <c r="AJ14" s="64">
        <v>63.363630694266156</v>
      </c>
      <c r="AK14" s="61">
        <v>115.41303925155299</v>
      </c>
      <c r="AL14" s="66">
        <v>80.410503738189163</v>
      </c>
      <c r="AM14" s="61">
        <v>126.72823337980583</v>
      </c>
      <c r="AS14" s="120"/>
      <c r="BA14" s="42"/>
      <c r="BB14" s="42"/>
    </row>
    <row r="15" spans="1:54" ht="15.75" x14ac:dyDescent="0.25">
      <c r="A15" s="25">
        <v>7</v>
      </c>
      <c r="B15" s="69">
        <v>121.78</v>
      </c>
      <c r="C15" s="51">
        <f t="shared" si="0"/>
        <v>65.415126196743756</v>
      </c>
      <c r="D15" s="52">
        <f t="shared" si="1"/>
        <v>68.874405941990091</v>
      </c>
      <c r="E15" s="59">
        <f t="shared" si="2"/>
        <v>-12.509532138733839</v>
      </c>
      <c r="F15" s="68">
        <v>144.57</v>
      </c>
      <c r="G15" s="52">
        <f t="shared" si="3"/>
        <v>61.045912225702359</v>
      </c>
      <c r="H15" s="52">
        <f t="shared" si="4"/>
        <v>77.727240654017692</v>
      </c>
      <c r="I15" s="53">
        <f t="shared" si="5"/>
        <v>5.7968471202799199</v>
      </c>
      <c r="J15" s="58">
        <v>0</v>
      </c>
      <c r="K15" s="81">
        <v>20.11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20.11</v>
      </c>
      <c r="R15" s="90">
        <v>1.76</v>
      </c>
      <c r="S15" s="84">
        <v>0</v>
      </c>
      <c r="T15" s="84">
        <v>0</v>
      </c>
      <c r="U15" s="84">
        <v>59.18</v>
      </c>
      <c r="V15" s="84">
        <v>0</v>
      </c>
      <c r="W15" s="84">
        <v>0</v>
      </c>
      <c r="X15" s="93">
        <f t="shared" si="10"/>
        <v>1.76</v>
      </c>
      <c r="Y15" s="94">
        <f t="shared" si="11"/>
        <v>59.18</v>
      </c>
      <c r="Z15" s="90">
        <v>2</v>
      </c>
      <c r="AA15" s="84">
        <v>0</v>
      </c>
      <c r="AB15" s="84">
        <v>0</v>
      </c>
      <c r="AC15" s="84">
        <v>56.37</v>
      </c>
      <c r="AD15" s="95">
        <f t="shared" si="12"/>
        <v>2</v>
      </c>
      <c r="AE15" s="52">
        <f t="shared" si="13"/>
        <v>56.37</v>
      </c>
      <c r="AF15" s="117">
        <v>0.16645241935483901</v>
      </c>
      <c r="AG15" s="116">
        <v>0.40281303763440901</v>
      </c>
      <c r="AH15" s="54">
        <f t="shared" si="6"/>
        <v>5.6303947009250805</v>
      </c>
      <c r="AI15" s="63">
        <f t="shared" si="7"/>
        <v>7.1976548236317512</v>
      </c>
      <c r="AJ15" s="64">
        <v>63.045912225702359</v>
      </c>
      <c r="AK15" s="61">
        <v>121.78512619674375</v>
      </c>
      <c r="AL15" s="66">
        <v>79.487240654017697</v>
      </c>
      <c r="AM15" s="61">
        <v>128.0544059419901</v>
      </c>
      <c r="AS15" s="120"/>
      <c r="BA15" s="42"/>
      <c r="BB15" s="42"/>
    </row>
    <row r="16" spans="1:54" ht="15.75" x14ac:dyDescent="0.25">
      <c r="A16" s="25">
        <v>8</v>
      </c>
      <c r="B16" s="69">
        <v>143.17000000000002</v>
      </c>
      <c r="C16" s="51">
        <f t="shared" si="0"/>
        <v>82.404439875830064</v>
      </c>
      <c r="D16" s="52">
        <f t="shared" si="1"/>
        <v>72.730260558758246</v>
      </c>
      <c r="E16" s="59">
        <f t="shared" si="2"/>
        <v>-11.964700434588281</v>
      </c>
      <c r="F16" s="68">
        <v>131.51</v>
      </c>
      <c r="G16" s="52">
        <f t="shared" si="3"/>
        <v>61.256646775644086</v>
      </c>
      <c r="H16" s="52">
        <f t="shared" si="4"/>
        <v>64.520344040909066</v>
      </c>
      <c r="I16" s="53">
        <f t="shared" si="5"/>
        <v>5.733009183446824</v>
      </c>
      <c r="J16" s="58">
        <v>0</v>
      </c>
      <c r="K16" s="81">
        <v>20.18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20.18</v>
      </c>
      <c r="R16" s="90">
        <v>10.44</v>
      </c>
      <c r="S16" s="84">
        <v>0</v>
      </c>
      <c r="T16" s="84">
        <v>0</v>
      </c>
      <c r="U16" s="84">
        <v>59.3</v>
      </c>
      <c r="V16" s="84">
        <v>0</v>
      </c>
      <c r="W16" s="84">
        <v>0</v>
      </c>
      <c r="X16" s="93">
        <f t="shared" si="10"/>
        <v>10.44</v>
      </c>
      <c r="Y16" s="94">
        <f t="shared" si="11"/>
        <v>59.3</v>
      </c>
      <c r="Z16" s="90">
        <v>4.7</v>
      </c>
      <c r="AA16" s="84">
        <v>0</v>
      </c>
      <c r="AB16" s="84">
        <v>0</v>
      </c>
      <c r="AC16" s="84">
        <v>56.75</v>
      </c>
      <c r="AD16" s="95">
        <f t="shared" si="12"/>
        <v>4.7</v>
      </c>
      <c r="AE16" s="52">
        <f t="shared" si="13"/>
        <v>56.75</v>
      </c>
      <c r="AF16" s="117">
        <v>0.16645241935483901</v>
      </c>
      <c r="AG16" s="116">
        <v>0.40281303763440901</v>
      </c>
      <c r="AH16" s="54">
        <f t="shared" si="6"/>
        <v>5.5665567640919846</v>
      </c>
      <c r="AI16" s="63">
        <f t="shared" si="7"/>
        <v>7.8124865277773097</v>
      </c>
      <c r="AJ16" s="64">
        <v>65.956646775644089</v>
      </c>
      <c r="AK16" s="61">
        <v>139.15443987583006</v>
      </c>
      <c r="AL16" s="66">
        <v>74.960344040909064</v>
      </c>
      <c r="AM16" s="61">
        <v>132.03026055875824</v>
      </c>
      <c r="AS16" s="120"/>
      <c r="BA16" s="42"/>
      <c r="BB16" s="42"/>
    </row>
    <row r="17" spans="1:54" ht="15.75" x14ac:dyDescent="0.25">
      <c r="A17" s="25">
        <v>9</v>
      </c>
      <c r="B17" s="69">
        <v>156.63999999999999</v>
      </c>
      <c r="C17" s="51">
        <f t="shared" si="0"/>
        <v>63.264264337083496</v>
      </c>
      <c r="D17" s="52">
        <f t="shared" si="1"/>
        <v>104.87265819544106</v>
      </c>
      <c r="E17" s="59">
        <f t="shared" si="2"/>
        <v>-11.496922532524572</v>
      </c>
      <c r="F17" s="68">
        <v>134.24</v>
      </c>
      <c r="G17" s="52">
        <f t="shared" si="3"/>
        <v>67.245335844847375</v>
      </c>
      <c r="H17" s="52">
        <f t="shared" si="4"/>
        <v>60.633153432552355</v>
      </c>
      <c r="I17" s="53">
        <f t="shared" si="5"/>
        <v>6.3615107226002854</v>
      </c>
      <c r="J17" s="58">
        <v>0</v>
      </c>
      <c r="K17" s="81">
        <v>20.03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20.03</v>
      </c>
      <c r="R17" s="90">
        <v>20.149999999999999</v>
      </c>
      <c r="S17" s="84">
        <v>0</v>
      </c>
      <c r="T17" s="84">
        <v>0</v>
      </c>
      <c r="U17" s="84">
        <v>57.76</v>
      </c>
      <c r="V17" s="84">
        <v>0</v>
      </c>
      <c r="W17" s="84">
        <v>0</v>
      </c>
      <c r="X17" s="93">
        <f t="shared" si="10"/>
        <v>20.149999999999999</v>
      </c>
      <c r="Y17" s="94">
        <f t="shared" si="11"/>
        <v>57.76</v>
      </c>
      <c r="Z17" s="90">
        <v>8.8000000000000007</v>
      </c>
      <c r="AA17" s="84">
        <v>0</v>
      </c>
      <c r="AB17" s="84">
        <v>0</v>
      </c>
      <c r="AC17" s="84">
        <v>56.32</v>
      </c>
      <c r="AD17" s="95">
        <f t="shared" si="12"/>
        <v>8.8000000000000007</v>
      </c>
      <c r="AE17" s="52">
        <f t="shared" si="13"/>
        <v>56.32</v>
      </c>
      <c r="AF17" s="117">
        <v>0.16645241935483901</v>
      </c>
      <c r="AG17" s="116">
        <v>0.40281303763440901</v>
      </c>
      <c r="AH17" s="54">
        <f t="shared" si="6"/>
        <v>6.195058303245446</v>
      </c>
      <c r="AI17" s="63">
        <f t="shared" si="7"/>
        <v>8.13026442984102</v>
      </c>
      <c r="AJ17" s="64">
        <v>76.045335844847372</v>
      </c>
      <c r="AK17" s="61">
        <v>119.5842643370835</v>
      </c>
      <c r="AL17" s="66">
        <v>80.783153432552353</v>
      </c>
      <c r="AM17" s="61">
        <v>162.63265819544105</v>
      </c>
      <c r="AS17" s="120"/>
      <c r="BA17" s="42"/>
      <c r="BB17" s="42"/>
    </row>
    <row r="18" spans="1:54" ht="15.75" x14ac:dyDescent="0.25">
      <c r="A18" s="25">
        <v>10</v>
      </c>
      <c r="B18" s="69">
        <v>137.57</v>
      </c>
      <c r="C18" s="51">
        <f t="shared" si="0"/>
        <v>58.950629711787045</v>
      </c>
      <c r="D18" s="52">
        <f t="shared" si="1"/>
        <v>90.625576515559459</v>
      </c>
      <c r="E18" s="59">
        <f t="shared" si="2"/>
        <v>-12.006206227346503</v>
      </c>
      <c r="F18" s="68">
        <v>191.1</v>
      </c>
      <c r="G18" s="52">
        <f t="shared" si="3"/>
        <v>117.77469591984027</v>
      </c>
      <c r="H18" s="52">
        <f t="shared" si="4"/>
        <v>64.936153675332903</v>
      </c>
      <c r="I18" s="53">
        <f t="shared" si="5"/>
        <v>8.3891504048268342</v>
      </c>
      <c r="J18" s="58">
        <v>0</v>
      </c>
      <c r="K18" s="81">
        <v>20.03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20.03</v>
      </c>
      <c r="R18" s="90">
        <v>16.05</v>
      </c>
      <c r="S18" s="84">
        <v>0</v>
      </c>
      <c r="T18" s="84">
        <v>0</v>
      </c>
      <c r="U18" s="84">
        <v>58.54</v>
      </c>
      <c r="V18" s="84">
        <v>0</v>
      </c>
      <c r="W18" s="84">
        <v>0</v>
      </c>
      <c r="X18" s="93">
        <f t="shared" si="10"/>
        <v>16.05</v>
      </c>
      <c r="Y18" s="94">
        <f t="shared" si="11"/>
        <v>58.54</v>
      </c>
      <c r="Z18" s="90">
        <v>9.4</v>
      </c>
      <c r="AA18" s="84">
        <v>0</v>
      </c>
      <c r="AB18" s="84">
        <v>0</v>
      </c>
      <c r="AC18" s="84">
        <v>56.42</v>
      </c>
      <c r="AD18" s="95">
        <f t="shared" si="12"/>
        <v>9.4</v>
      </c>
      <c r="AE18" s="52">
        <f t="shared" si="13"/>
        <v>56.42</v>
      </c>
      <c r="AF18" s="117">
        <v>0.16645241935483901</v>
      </c>
      <c r="AG18" s="116">
        <v>0.40281303763440901</v>
      </c>
      <c r="AH18" s="54">
        <f t="shared" si="6"/>
        <v>8.2226979854719957</v>
      </c>
      <c r="AI18" s="63">
        <f t="shared" si="7"/>
        <v>7.6209807350190886</v>
      </c>
      <c r="AJ18" s="64">
        <v>127.17469591984027</v>
      </c>
      <c r="AK18" s="61">
        <v>115.37062971178705</v>
      </c>
      <c r="AL18" s="66">
        <v>80.986153675332901</v>
      </c>
      <c r="AM18" s="61">
        <v>149.16557651555945</v>
      </c>
      <c r="AS18" s="120"/>
      <c r="BA18" s="42"/>
      <c r="BB18" s="42"/>
    </row>
    <row r="19" spans="1:54" ht="15.75" x14ac:dyDescent="0.25">
      <c r="A19" s="25">
        <v>11</v>
      </c>
      <c r="B19" s="69">
        <v>141.35</v>
      </c>
      <c r="C19" s="51">
        <f t="shared" si="0"/>
        <v>57.874348186955125</v>
      </c>
      <c r="D19" s="52">
        <f t="shared" si="1"/>
        <v>95.380505647221725</v>
      </c>
      <c r="E19" s="59">
        <f t="shared" si="2"/>
        <v>-11.904853834176869</v>
      </c>
      <c r="F19" s="68">
        <v>169.63</v>
      </c>
      <c r="G19" s="52">
        <f t="shared" si="3"/>
        <v>97.944063184376617</v>
      </c>
      <c r="H19" s="52">
        <f t="shared" si="4"/>
        <v>63.695400135072944</v>
      </c>
      <c r="I19" s="53">
        <f t="shared" si="5"/>
        <v>7.9905366805504618</v>
      </c>
      <c r="J19" s="58">
        <v>0</v>
      </c>
      <c r="K19" s="81">
        <v>20.03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20.03</v>
      </c>
      <c r="R19" s="90">
        <v>28.63</v>
      </c>
      <c r="S19" s="84">
        <v>0</v>
      </c>
      <c r="T19" s="84">
        <v>0</v>
      </c>
      <c r="U19" s="84">
        <v>57.68</v>
      </c>
      <c r="V19" s="84">
        <v>0</v>
      </c>
      <c r="W19" s="84">
        <v>0</v>
      </c>
      <c r="X19" s="93">
        <f t="shared" si="10"/>
        <v>28.63</v>
      </c>
      <c r="Y19" s="94">
        <f t="shared" si="11"/>
        <v>57.68</v>
      </c>
      <c r="Z19" s="90">
        <v>7.8</v>
      </c>
      <c r="AA19" s="84">
        <v>0</v>
      </c>
      <c r="AB19" s="84">
        <v>0</v>
      </c>
      <c r="AC19" s="84">
        <v>57.12</v>
      </c>
      <c r="AD19" s="95">
        <f t="shared" si="12"/>
        <v>7.8</v>
      </c>
      <c r="AE19" s="52">
        <f t="shared" si="13"/>
        <v>57.12</v>
      </c>
      <c r="AF19" s="117">
        <v>0.16645241935483901</v>
      </c>
      <c r="AG19" s="116">
        <v>0.40281303763440901</v>
      </c>
      <c r="AH19" s="54">
        <f t="shared" si="6"/>
        <v>7.8240842611956225</v>
      </c>
      <c r="AI19" s="63">
        <f t="shared" si="7"/>
        <v>7.7223331281887226</v>
      </c>
      <c r="AJ19" s="64">
        <v>105.74406318437661</v>
      </c>
      <c r="AK19" s="61">
        <v>114.99434818695512</v>
      </c>
      <c r="AL19" s="66">
        <v>92.32540013507294</v>
      </c>
      <c r="AM19" s="61">
        <v>153.06050564722173</v>
      </c>
      <c r="AS19" s="120"/>
      <c r="BA19" s="42"/>
      <c r="BB19" s="42"/>
    </row>
    <row r="20" spans="1:54" ht="15.75" x14ac:dyDescent="0.25">
      <c r="A20" s="25">
        <v>12</v>
      </c>
      <c r="B20" s="69">
        <v>140.48000000000002</v>
      </c>
      <c r="C20" s="51">
        <f t="shared" si="0"/>
        <v>54.342806058515883</v>
      </c>
      <c r="D20" s="52">
        <f t="shared" si="1"/>
        <v>98.103363197792277</v>
      </c>
      <c r="E20" s="59">
        <f t="shared" si="2"/>
        <v>-11.966169256308184</v>
      </c>
      <c r="F20" s="68">
        <v>158.35</v>
      </c>
      <c r="G20" s="52">
        <f t="shared" si="3"/>
        <v>91.496922556568578</v>
      </c>
      <c r="H20" s="52">
        <f t="shared" si="4"/>
        <v>59.388451434069516</v>
      </c>
      <c r="I20" s="53">
        <f t="shared" si="5"/>
        <v>7.464626009361921</v>
      </c>
      <c r="J20" s="58">
        <v>0</v>
      </c>
      <c r="K20" s="81">
        <v>20.03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20.03</v>
      </c>
      <c r="R20" s="90">
        <v>23.07</v>
      </c>
      <c r="S20" s="84">
        <v>0</v>
      </c>
      <c r="T20" s="84">
        <v>0</v>
      </c>
      <c r="U20" s="84">
        <v>57.77</v>
      </c>
      <c r="V20" s="84">
        <v>0</v>
      </c>
      <c r="W20" s="84">
        <v>0</v>
      </c>
      <c r="X20" s="93">
        <f t="shared" si="10"/>
        <v>23.07</v>
      </c>
      <c r="Y20" s="94">
        <f t="shared" si="11"/>
        <v>57.77</v>
      </c>
      <c r="Z20" s="90">
        <v>10.8</v>
      </c>
      <c r="AA20" s="84">
        <v>0</v>
      </c>
      <c r="AB20" s="84">
        <v>0</v>
      </c>
      <c r="AC20" s="84">
        <v>55.71</v>
      </c>
      <c r="AD20" s="95">
        <f t="shared" si="12"/>
        <v>10.8</v>
      </c>
      <c r="AE20" s="52">
        <f t="shared" si="13"/>
        <v>55.71</v>
      </c>
      <c r="AF20" s="117">
        <v>0.16645241935483901</v>
      </c>
      <c r="AG20" s="116">
        <v>0.40281303763440901</v>
      </c>
      <c r="AH20" s="54">
        <f t="shared" si="6"/>
        <v>7.2981735900070817</v>
      </c>
      <c r="AI20" s="63">
        <f t="shared" si="7"/>
        <v>7.6610177060574074</v>
      </c>
      <c r="AJ20" s="64">
        <v>102.29692255656857</v>
      </c>
      <c r="AK20" s="61">
        <v>110.05280605851588</v>
      </c>
      <c r="AL20" s="66">
        <v>82.458451434069516</v>
      </c>
      <c r="AM20" s="61">
        <v>155.87336319779229</v>
      </c>
      <c r="AS20" s="120"/>
      <c r="BA20" s="42"/>
      <c r="BB20" s="42"/>
    </row>
    <row r="21" spans="1:54" ht="15.75" x14ac:dyDescent="0.25">
      <c r="A21" s="25">
        <v>13</v>
      </c>
      <c r="B21" s="69">
        <v>162.61000000000001</v>
      </c>
      <c r="C21" s="51">
        <f t="shared" si="0"/>
        <v>47.236408770949232</v>
      </c>
      <c r="D21" s="52">
        <f t="shared" si="1"/>
        <v>127.70554457074266</v>
      </c>
      <c r="E21" s="59">
        <f t="shared" si="2"/>
        <v>-12.331953341691882</v>
      </c>
      <c r="F21" s="68">
        <v>153.09</v>
      </c>
      <c r="G21" s="52">
        <f t="shared" si="3"/>
        <v>97.7493874347023</v>
      </c>
      <c r="H21" s="52">
        <f t="shared" si="4"/>
        <v>47.545392570289806</v>
      </c>
      <c r="I21" s="53">
        <f t="shared" si="5"/>
        <v>7.7952199950079253</v>
      </c>
      <c r="J21" s="58">
        <v>0</v>
      </c>
      <c r="K21" s="81">
        <v>20.190000000000001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20.190000000000001</v>
      </c>
      <c r="R21" s="90">
        <v>33.83</v>
      </c>
      <c r="S21" s="84">
        <v>0</v>
      </c>
      <c r="T21" s="84">
        <v>0</v>
      </c>
      <c r="U21" s="84">
        <v>28.21</v>
      </c>
      <c r="V21" s="84">
        <v>0</v>
      </c>
      <c r="W21" s="84">
        <v>0</v>
      </c>
      <c r="X21" s="93">
        <f t="shared" si="10"/>
        <v>33.83</v>
      </c>
      <c r="Y21" s="94">
        <f t="shared" si="11"/>
        <v>28.21</v>
      </c>
      <c r="Z21" s="90">
        <v>14</v>
      </c>
      <c r="AA21" s="84">
        <v>0</v>
      </c>
      <c r="AB21" s="84">
        <v>0</v>
      </c>
      <c r="AC21" s="84">
        <v>55.63</v>
      </c>
      <c r="AD21" s="95">
        <f t="shared" si="12"/>
        <v>14</v>
      </c>
      <c r="AE21" s="52">
        <f t="shared" si="13"/>
        <v>55.63</v>
      </c>
      <c r="AF21" s="117">
        <v>0.16645241935483901</v>
      </c>
      <c r="AG21" s="116">
        <v>0.40281303763440901</v>
      </c>
      <c r="AH21" s="54">
        <f t="shared" si="6"/>
        <v>7.6287675756530859</v>
      </c>
      <c r="AI21" s="63">
        <f t="shared" si="7"/>
        <v>7.4552336206737095</v>
      </c>
      <c r="AJ21" s="64">
        <v>111.7493874347023</v>
      </c>
      <c r="AK21" s="61">
        <v>102.86640877094923</v>
      </c>
      <c r="AL21" s="66">
        <v>81.375392570289804</v>
      </c>
      <c r="AM21" s="61">
        <v>155.91554457074267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164.59</v>
      </c>
      <c r="C22" s="51">
        <f t="shared" si="0"/>
        <v>49.295273183398407</v>
      </c>
      <c r="D22" s="52">
        <f t="shared" si="1"/>
        <v>127.53488968157482</v>
      </c>
      <c r="E22" s="59">
        <f t="shared" si="2"/>
        <v>-12.240162864973207</v>
      </c>
      <c r="F22" s="68">
        <v>161.84</v>
      </c>
      <c r="G22" s="52">
        <f t="shared" si="3"/>
        <v>97.400730310434085</v>
      </c>
      <c r="H22" s="52">
        <f t="shared" si="4"/>
        <v>55.499887010553238</v>
      </c>
      <c r="I22" s="53">
        <f t="shared" si="5"/>
        <v>8.9393826790126791</v>
      </c>
      <c r="J22" s="58">
        <v>0</v>
      </c>
      <c r="K22" s="81">
        <v>20.22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20.22</v>
      </c>
      <c r="R22" s="90">
        <v>34.19</v>
      </c>
      <c r="S22" s="84">
        <v>0</v>
      </c>
      <c r="T22" s="84">
        <v>0</v>
      </c>
      <c r="U22" s="84">
        <v>29.52</v>
      </c>
      <c r="V22" s="84">
        <v>0</v>
      </c>
      <c r="W22" s="84">
        <v>0</v>
      </c>
      <c r="X22" s="93">
        <f t="shared" si="10"/>
        <v>34.19</v>
      </c>
      <c r="Y22" s="94">
        <f t="shared" si="11"/>
        <v>29.52</v>
      </c>
      <c r="Z22" s="90">
        <v>35</v>
      </c>
      <c r="AA22" s="84">
        <v>0</v>
      </c>
      <c r="AB22" s="84">
        <v>0</v>
      </c>
      <c r="AC22" s="84">
        <v>56.66</v>
      </c>
      <c r="AD22" s="95">
        <f t="shared" si="12"/>
        <v>35</v>
      </c>
      <c r="AE22" s="52">
        <f t="shared" si="13"/>
        <v>56.66</v>
      </c>
      <c r="AF22" s="117">
        <v>0.16645241935483901</v>
      </c>
      <c r="AG22" s="116">
        <v>0.40281303763440901</v>
      </c>
      <c r="AH22" s="54">
        <f t="shared" si="6"/>
        <v>8.7729302596578407</v>
      </c>
      <c r="AI22" s="63">
        <f t="shared" si="7"/>
        <v>7.5770240973923819</v>
      </c>
      <c r="AJ22" s="64">
        <v>132.40073031043408</v>
      </c>
      <c r="AK22" s="61">
        <v>105.9552731833984</v>
      </c>
      <c r="AL22" s="66">
        <v>89.689887010553235</v>
      </c>
      <c r="AM22" s="61">
        <v>157.05488968157482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191.09</v>
      </c>
      <c r="C23" s="51">
        <f t="shared" si="0"/>
        <v>76.65490226642649</v>
      </c>
      <c r="D23" s="52">
        <f t="shared" si="1"/>
        <v>126.42959745811513</v>
      </c>
      <c r="E23" s="59">
        <f t="shared" si="2"/>
        <v>-11.994499724541601</v>
      </c>
      <c r="F23" s="68">
        <v>178.91</v>
      </c>
      <c r="G23" s="52">
        <f t="shared" si="3"/>
        <v>110.76262024437332</v>
      </c>
      <c r="H23" s="52">
        <f t="shared" si="4"/>
        <v>59.065878917118809</v>
      </c>
      <c r="I23" s="53">
        <f t="shared" si="5"/>
        <v>9.0815008385078482</v>
      </c>
      <c r="J23" s="58">
        <v>0</v>
      </c>
      <c r="K23" s="81">
        <v>20.2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20.2</v>
      </c>
      <c r="R23" s="90">
        <v>20.76</v>
      </c>
      <c r="S23" s="84">
        <v>0</v>
      </c>
      <c r="T23" s="84">
        <v>0</v>
      </c>
      <c r="U23" s="84">
        <v>29.71</v>
      </c>
      <c r="V23" s="84">
        <v>0</v>
      </c>
      <c r="W23" s="84">
        <v>0</v>
      </c>
      <c r="X23" s="93">
        <f t="shared" si="10"/>
        <v>20.76</v>
      </c>
      <c r="Y23" s="94">
        <f t="shared" si="11"/>
        <v>29.71</v>
      </c>
      <c r="Z23" s="90">
        <v>35.1</v>
      </c>
      <c r="AA23" s="84">
        <v>0</v>
      </c>
      <c r="AB23" s="84">
        <v>0</v>
      </c>
      <c r="AC23" s="84">
        <v>38.049999999999997</v>
      </c>
      <c r="AD23" s="95">
        <f t="shared" si="12"/>
        <v>35.1</v>
      </c>
      <c r="AE23" s="52">
        <f t="shared" si="13"/>
        <v>38.049999999999997</v>
      </c>
      <c r="AF23" s="117">
        <v>0.16645241935483901</v>
      </c>
      <c r="AG23" s="116">
        <v>0.40281303763440901</v>
      </c>
      <c r="AH23" s="54">
        <f t="shared" si="6"/>
        <v>8.9150484191530097</v>
      </c>
      <c r="AI23" s="63">
        <f t="shared" si="7"/>
        <v>7.8026872378239887</v>
      </c>
      <c r="AJ23" s="64">
        <v>145.86262024437332</v>
      </c>
      <c r="AK23" s="61">
        <v>114.70490226642649</v>
      </c>
      <c r="AL23" s="66">
        <v>79.825878917118814</v>
      </c>
      <c r="AM23" s="61">
        <v>156.13959745811513</v>
      </c>
      <c r="AS23" s="120"/>
      <c r="BA23" s="42"/>
      <c r="BB23" s="42"/>
    </row>
    <row r="24" spans="1:54" ht="15.75" x14ac:dyDescent="0.25">
      <c r="A24" s="25">
        <v>16</v>
      </c>
      <c r="B24" s="69">
        <v>200.69</v>
      </c>
      <c r="C24" s="51">
        <f t="shared" si="0"/>
        <v>80.767853589309269</v>
      </c>
      <c r="D24" s="52">
        <f t="shared" si="1"/>
        <v>131.88012733113939</v>
      </c>
      <c r="E24" s="59">
        <f t="shared" si="2"/>
        <v>-11.957980920448676</v>
      </c>
      <c r="F24" s="68">
        <v>180.98</v>
      </c>
      <c r="G24" s="52">
        <f t="shared" si="3"/>
        <v>110.58073805514134</v>
      </c>
      <c r="H24" s="52">
        <f t="shared" si="4"/>
        <v>61.78667479870002</v>
      </c>
      <c r="I24" s="53">
        <f t="shared" si="5"/>
        <v>8.6125871461586296</v>
      </c>
      <c r="J24" s="58">
        <v>0</v>
      </c>
      <c r="K24" s="81">
        <v>20.18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20.18</v>
      </c>
      <c r="R24" s="90">
        <v>16.25</v>
      </c>
      <c r="S24" s="84">
        <v>0</v>
      </c>
      <c r="T24" s="84">
        <v>0</v>
      </c>
      <c r="U24" s="84">
        <v>29.54</v>
      </c>
      <c r="V24" s="84">
        <v>0</v>
      </c>
      <c r="W24" s="84">
        <v>0</v>
      </c>
      <c r="X24" s="93">
        <f t="shared" si="10"/>
        <v>16.25</v>
      </c>
      <c r="Y24" s="94">
        <f t="shared" si="11"/>
        <v>29.54</v>
      </c>
      <c r="Z24" s="90">
        <v>25.2</v>
      </c>
      <c r="AA24" s="84">
        <v>0</v>
      </c>
      <c r="AB24" s="84">
        <v>0</v>
      </c>
      <c r="AC24" s="84">
        <v>29.23</v>
      </c>
      <c r="AD24" s="95">
        <f t="shared" si="12"/>
        <v>25.2</v>
      </c>
      <c r="AE24" s="52">
        <f t="shared" si="13"/>
        <v>29.23</v>
      </c>
      <c r="AF24" s="117">
        <v>0.16645241935483901</v>
      </c>
      <c r="AG24" s="116">
        <v>0.40281303763440901</v>
      </c>
      <c r="AH24" s="54">
        <f t="shared" si="6"/>
        <v>8.4461347268037912</v>
      </c>
      <c r="AI24" s="63">
        <f t="shared" si="7"/>
        <v>7.8192060419169138</v>
      </c>
      <c r="AJ24" s="64">
        <v>135.78073805514134</v>
      </c>
      <c r="AK24" s="61">
        <v>109.99785358930927</v>
      </c>
      <c r="AL24" s="66">
        <v>78.03667479870002</v>
      </c>
      <c r="AM24" s="61">
        <v>161.42012733113938</v>
      </c>
      <c r="AS24" s="120"/>
      <c r="BA24" s="42"/>
      <c r="BB24" s="42"/>
    </row>
    <row r="25" spans="1:54" ht="15.75" x14ac:dyDescent="0.25">
      <c r="A25" s="25">
        <v>17</v>
      </c>
      <c r="B25" s="69">
        <v>211.81</v>
      </c>
      <c r="C25" s="51">
        <f t="shared" si="0"/>
        <v>89.573577886689691</v>
      </c>
      <c r="D25" s="52">
        <f t="shared" si="1"/>
        <v>133.80885543743872</v>
      </c>
      <c r="E25" s="59">
        <f t="shared" si="2"/>
        <v>-11.572433324128475</v>
      </c>
      <c r="F25" s="68">
        <v>188.08</v>
      </c>
      <c r="G25" s="52">
        <f t="shared" si="3"/>
        <v>109.07883297601472</v>
      </c>
      <c r="H25" s="52">
        <f t="shared" si="4"/>
        <v>69.802627657696078</v>
      </c>
      <c r="I25" s="53">
        <f t="shared" si="5"/>
        <v>9.1985393662891948</v>
      </c>
      <c r="J25" s="58">
        <v>0</v>
      </c>
      <c r="K25" s="81">
        <v>19.97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19.97</v>
      </c>
      <c r="R25" s="90">
        <v>19.37</v>
      </c>
      <c r="S25" s="84">
        <v>0</v>
      </c>
      <c r="T25" s="84">
        <v>0</v>
      </c>
      <c r="U25" s="84">
        <v>29.48</v>
      </c>
      <c r="V25" s="84">
        <v>0</v>
      </c>
      <c r="W25" s="84">
        <v>0</v>
      </c>
      <c r="X25" s="93">
        <f t="shared" si="10"/>
        <v>19.37</v>
      </c>
      <c r="Y25" s="94">
        <f t="shared" si="11"/>
        <v>29.48</v>
      </c>
      <c r="Z25" s="90">
        <v>30.4</v>
      </c>
      <c r="AA25" s="84">
        <v>0</v>
      </c>
      <c r="AB25" s="84">
        <v>0</v>
      </c>
      <c r="AC25" s="84">
        <v>24.65</v>
      </c>
      <c r="AD25" s="95">
        <f t="shared" si="12"/>
        <v>30.4</v>
      </c>
      <c r="AE25" s="52">
        <f t="shared" si="13"/>
        <v>24.65</v>
      </c>
      <c r="AF25" s="117">
        <v>0.16645241935483901</v>
      </c>
      <c r="AG25" s="116">
        <v>0.40281303763440901</v>
      </c>
      <c r="AH25" s="54">
        <f t="shared" si="6"/>
        <v>9.0320869469343563</v>
      </c>
      <c r="AI25" s="63">
        <f t="shared" si="7"/>
        <v>7.994753638237114</v>
      </c>
      <c r="AJ25" s="64">
        <v>139.47883297601473</v>
      </c>
      <c r="AK25" s="61">
        <v>114.2235778866897</v>
      </c>
      <c r="AL25" s="66">
        <v>89.172627657696083</v>
      </c>
      <c r="AM25" s="61">
        <v>163.28885543743871</v>
      </c>
      <c r="AS25" s="120"/>
      <c r="BA25" s="42"/>
      <c r="BB25" s="42"/>
    </row>
    <row r="26" spans="1:54" ht="15.75" x14ac:dyDescent="0.25">
      <c r="A26" s="25">
        <v>18</v>
      </c>
      <c r="B26" s="69">
        <v>185.7</v>
      </c>
      <c r="C26" s="51">
        <f t="shared" si="0"/>
        <v>85.415959511511815</v>
      </c>
      <c r="D26" s="52">
        <f t="shared" si="1"/>
        <v>112.60149703543892</v>
      </c>
      <c r="E26" s="59">
        <f t="shared" si="2"/>
        <v>-12.31745654695073</v>
      </c>
      <c r="F26" s="68">
        <v>203.22</v>
      </c>
      <c r="G26" s="52">
        <f t="shared" si="3"/>
        <v>115.96054377142363</v>
      </c>
      <c r="H26" s="52">
        <f t="shared" si="4"/>
        <v>79.376837737435068</v>
      </c>
      <c r="I26" s="53">
        <f t="shared" si="5"/>
        <v>7.8826184911413</v>
      </c>
      <c r="J26" s="58">
        <v>0</v>
      </c>
      <c r="K26" s="81">
        <v>19.97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19.97</v>
      </c>
      <c r="R26" s="90">
        <v>0</v>
      </c>
      <c r="S26" s="84">
        <v>0</v>
      </c>
      <c r="T26" s="84">
        <v>0</v>
      </c>
      <c r="U26" s="84">
        <v>29.08</v>
      </c>
      <c r="V26" s="84">
        <v>0</v>
      </c>
      <c r="W26" s="84">
        <v>0</v>
      </c>
      <c r="X26" s="93">
        <f t="shared" si="10"/>
        <v>0</v>
      </c>
      <c r="Y26" s="94">
        <f t="shared" si="11"/>
        <v>29.08</v>
      </c>
      <c r="Z26" s="90">
        <v>0</v>
      </c>
      <c r="AA26" s="84">
        <v>0</v>
      </c>
      <c r="AB26" s="84">
        <v>0</v>
      </c>
      <c r="AC26" s="84">
        <v>24.55</v>
      </c>
      <c r="AD26" s="95">
        <f t="shared" si="12"/>
        <v>0</v>
      </c>
      <c r="AE26" s="52">
        <f t="shared" si="13"/>
        <v>24.55</v>
      </c>
      <c r="AF26" s="117">
        <v>0.16645241935483901</v>
      </c>
      <c r="AG26" s="116">
        <v>0.40281303763440901</v>
      </c>
      <c r="AH26" s="54">
        <f t="shared" si="6"/>
        <v>7.7161660717864606</v>
      </c>
      <c r="AI26" s="63">
        <f t="shared" si="7"/>
        <v>7.2497304154148594</v>
      </c>
      <c r="AJ26" s="64">
        <v>115.96054377142363</v>
      </c>
      <c r="AK26" s="61">
        <v>109.96595951151181</v>
      </c>
      <c r="AL26" s="127">
        <v>79.376837737435068</v>
      </c>
      <c r="AM26" s="61">
        <v>141.68149703543892</v>
      </c>
      <c r="AS26" s="120"/>
      <c r="BA26" s="42"/>
      <c r="BB26" s="42"/>
    </row>
    <row r="27" spans="1:54" ht="15.75" x14ac:dyDescent="0.25">
      <c r="A27" s="25">
        <v>19</v>
      </c>
      <c r="B27" s="69">
        <v>166.81</v>
      </c>
      <c r="C27" s="51">
        <f t="shared" si="0"/>
        <v>60.096754586385103</v>
      </c>
      <c r="D27" s="52">
        <f t="shared" si="1"/>
        <v>118.96862630589433</v>
      </c>
      <c r="E27" s="59">
        <f t="shared" si="2"/>
        <v>-12.255380892279419</v>
      </c>
      <c r="F27" s="68">
        <v>258.77999999999997</v>
      </c>
      <c r="G27" s="52">
        <f t="shared" si="3"/>
        <v>148.5525649690037</v>
      </c>
      <c r="H27" s="52">
        <f t="shared" si="4"/>
        <v>100.23356474028169</v>
      </c>
      <c r="I27" s="53">
        <f t="shared" si="5"/>
        <v>9.9938702907145949</v>
      </c>
      <c r="J27" s="58">
        <v>0</v>
      </c>
      <c r="K27" s="81">
        <v>19.96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19.96</v>
      </c>
      <c r="R27" s="90">
        <v>0</v>
      </c>
      <c r="S27" s="84">
        <v>0</v>
      </c>
      <c r="T27" s="84">
        <v>0</v>
      </c>
      <c r="U27" s="84">
        <v>29.44</v>
      </c>
      <c r="V27" s="84">
        <v>0</v>
      </c>
      <c r="W27" s="84">
        <v>0</v>
      </c>
      <c r="X27" s="93">
        <f t="shared" si="10"/>
        <v>0</v>
      </c>
      <c r="Y27" s="94">
        <f t="shared" si="11"/>
        <v>29.44</v>
      </c>
      <c r="Z27" s="90">
        <v>0</v>
      </c>
      <c r="AA27" s="84">
        <v>0</v>
      </c>
      <c r="AB27" s="84">
        <v>0</v>
      </c>
      <c r="AC27" s="84">
        <v>44.95</v>
      </c>
      <c r="AD27" s="95">
        <f t="shared" si="12"/>
        <v>0</v>
      </c>
      <c r="AE27" s="52">
        <f t="shared" si="13"/>
        <v>44.95</v>
      </c>
      <c r="AF27" s="117">
        <v>0.16645241935483901</v>
      </c>
      <c r="AG27" s="116">
        <v>0.40281303763440901</v>
      </c>
      <c r="AH27" s="54">
        <f t="shared" si="6"/>
        <v>9.8274178713597564</v>
      </c>
      <c r="AI27" s="63">
        <f t="shared" si="7"/>
        <v>7.3018060700861724</v>
      </c>
      <c r="AJ27" s="64">
        <v>148.5525649690037</v>
      </c>
      <c r="AK27" s="61">
        <v>105.04675458638511</v>
      </c>
      <c r="AL27" s="127">
        <v>100.23356474028169</v>
      </c>
      <c r="AM27" s="61">
        <v>148.40862630589433</v>
      </c>
      <c r="AS27" s="120"/>
      <c r="BA27" s="42"/>
      <c r="BB27" s="42"/>
    </row>
    <row r="28" spans="1:54" ht="15.75" x14ac:dyDescent="0.25">
      <c r="A28" s="25">
        <v>20</v>
      </c>
      <c r="B28" s="69">
        <v>196.09</v>
      </c>
      <c r="C28" s="51">
        <f t="shared" si="0"/>
        <v>61.763498961205059</v>
      </c>
      <c r="D28" s="52">
        <f t="shared" si="1"/>
        <v>146.71000125766056</v>
      </c>
      <c r="E28" s="59">
        <f t="shared" si="2"/>
        <v>-12.383500218865628</v>
      </c>
      <c r="F28" s="68">
        <v>258.79000000000002</v>
      </c>
      <c r="G28" s="52">
        <f t="shared" si="3"/>
        <v>142.96694594018493</v>
      </c>
      <c r="H28" s="52">
        <f t="shared" si="4"/>
        <v>105.82880377308557</v>
      </c>
      <c r="I28" s="53">
        <f t="shared" si="5"/>
        <v>9.9942502867295371</v>
      </c>
      <c r="J28" s="58">
        <v>0</v>
      </c>
      <c r="K28" s="81">
        <v>20.079999999999998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20.079999999999998</v>
      </c>
      <c r="R28" s="90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93">
        <f t="shared" si="10"/>
        <v>0</v>
      </c>
      <c r="Y28" s="94">
        <f t="shared" si="11"/>
        <v>0</v>
      </c>
      <c r="Z28" s="90">
        <v>0</v>
      </c>
      <c r="AA28" s="84">
        <v>0</v>
      </c>
      <c r="AB28" s="84">
        <v>0</v>
      </c>
      <c r="AC28" s="84">
        <v>44.7</v>
      </c>
      <c r="AD28" s="95">
        <f t="shared" si="12"/>
        <v>0</v>
      </c>
      <c r="AE28" s="52">
        <f t="shared" si="13"/>
        <v>44.7</v>
      </c>
      <c r="AF28" s="117">
        <v>0.16645241935483901</v>
      </c>
      <c r="AG28" s="116">
        <v>0.40281303763440901</v>
      </c>
      <c r="AH28" s="54">
        <f t="shared" si="6"/>
        <v>9.8277978673746986</v>
      </c>
      <c r="AI28" s="63">
        <f t="shared" si="7"/>
        <v>7.2936867434999613</v>
      </c>
      <c r="AJ28" s="64">
        <v>142.96694594018493</v>
      </c>
      <c r="AK28" s="61">
        <v>106.46349896120506</v>
      </c>
      <c r="AL28" s="127">
        <v>105.82880377308557</v>
      </c>
      <c r="AM28" s="61">
        <v>146.71000125766056</v>
      </c>
      <c r="AS28" s="120"/>
      <c r="BA28" s="42"/>
      <c r="BB28" s="42"/>
    </row>
    <row r="29" spans="1:54" ht="15.75" x14ac:dyDescent="0.25">
      <c r="A29" s="25">
        <v>21</v>
      </c>
      <c r="B29" s="69">
        <v>168.51</v>
      </c>
      <c r="C29" s="51">
        <f t="shared" si="0"/>
        <v>66.224404560126231</v>
      </c>
      <c r="D29" s="52">
        <f t="shared" si="1"/>
        <v>114.5991014152423</v>
      </c>
      <c r="E29" s="59">
        <f t="shared" si="2"/>
        <v>-12.313505975368592</v>
      </c>
      <c r="F29" s="68">
        <v>244.87</v>
      </c>
      <c r="G29" s="52">
        <f t="shared" si="3"/>
        <v>127.58979170608185</v>
      </c>
      <c r="H29" s="52">
        <f t="shared" si="4"/>
        <v>107.81491214464347</v>
      </c>
      <c r="I29" s="53">
        <f t="shared" si="5"/>
        <v>9.4652961492746766</v>
      </c>
      <c r="J29" s="58">
        <v>0</v>
      </c>
      <c r="K29" s="81">
        <v>20.079999999999998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20.079999999999998</v>
      </c>
      <c r="R29" s="90">
        <v>0</v>
      </c>
      <c r="S29" s="84">
        <v>0</v>
      </c>
      <c r="T29" s="84">
        <v>0</v>
      </c>
      <c r="U29" s="84">
        <v>29.91</v>
      </c>
      <c r="V29" s="84">
        <v>0</v>
      </c>
      <c r="W29" s="84">
        <v>0</v>
      </c>
      <c r="X29" s="93">
        <f t="shared" si="10"/>
        <v>0</v>
      </c>
      <c r="Y29" s="94">
        <f t="shared" si="11"/>
        <v>29.91</v>
      </c>
      <c r="Z29" s="90">
        <v>0</v>
      </c>
      <c r="AA29" s="84">
        <v>0</v>
      </c>
      <c r="AB29" s="84">
        <v>0</v>
      </c>
      <c r="AC29" s="84">
        <v>44.87</v>
      </c>
      <c r="AD29" s="95">
        <f t="shared" si="12"/>
        <v>0</v>
      </c>
      <c r="AE29" s="52">
        <f t="shared" si="13"/>
        <v>44.87</v>
      </c>
      <c r="AF29" s="117">
        <v>0.16645241935483901</v>
      </c>
      <c r="AG29" s="116">
        <v>0.40281303763440901</v>
      </c>
      <c r="AH29" s="54">
        <f t="shared" si="6"/>
        <v>9.2988437299198381</v>
      </c>
      <c r="AI29" s="63">
        <f t="shared" si="7"/>
        <v>7.3636809869969966</v>
      </c>
      <c r="AJ29" s="64">
        <v>127.58979170608185</v>
      </c>
      <c r="AK29" s="61">
        <v>111.09440456012624</v>
      </c>
      <c r="AL29" s="127">
        <v>107.81491214464347</v>
      </c>
      <c r="AM29" s="61">
        <v>144.5091014152423</v>
      </c>
      <c r="AS29" s="120"/>
      <c r="BA29" s="42"/>
      <c r="BB29" s="42"/>
    </row>
    <row r="30" spans="1:54" ht="15.75" x14ac:dyDescent="0.25">
      <c r="A30" s="25">
        <v>22</v>
      </c>
      <c r="B30" s="69">
        <v>144.70999999999998</v>
      </c>
      <c r="C30" s="51">
        <f t="shared" si="0"/>
        <v>58.772543275498712</v>
      </c>
      <c r="D30" s="52">
        <f t="shared" si="1"/>
        <v>98.492022398241119</v>
      </c>
      <c r="E30" s="59">
        <f t="shared" si="2"/>
        <v>-12.55456567373988</v>
      </c>
      <c r="F30" s="68">
        <v>238.16</v>
      </c>
      <c r="G30" s="52">
        <f t="shared" si="3"/>
        <v>125.33783750448205</v>
      </c>
      <c r="H30" s="52">
        <f t="shared" si="4"/>
        <v>103.61184327529591</v>
      </c>
      <c r="I30" s="53">
        <f t="shared" si="5"/>
        <v>9.210319220222031</v>
      </c>
      <c r="J30" s="58">
        <v>0</v>
      </c>
      <c r="K30" s="81">
        <v>20.079999999999998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20.079999999999998</v>
      </c>
      <c r="R30" s="90">
        <v>0</v>
      </c>
      <c r="S30" s="84">
        <v>0</v>
      </c>
      <c r="T30" s="84">
        <v>0</v>
      </c>
      <c r="U30" s="84">
        <v>45.01</v>
      </c>
      <c r="V30" s="84">
        <v>0</v>
      </c>
      <c r="W30" s="84">
        <v>0</v>
      </c>
      <c r="X30" s="93">
        <f t="shared" si="10"/>
        <v>0</v>
      </c>
      <c r="Y30" s="94">
        <f t="shared" si="11"/>
        <v>45.01</v>
      </c>
      <c r="Z30" s="90">
        <v>0</v>
      </c>
      <c r="AA30" s="84">
        <v>0</v>
      </c>
      <c r="AB30" s="84">
        <v>0</v>
      </c>
      <c r="AC30" s="84">
        <v>44.96</v>
      </c>
      <c r="AD30" s="95">
        <f t="shared" si="12"/>
        <v>0</v>
      </c>
      <c r="AE30" s="52">
        <f t="shared" si="13"/>
        <v>44.96</v>
      </c>
      <c r="AF30" s="117">
        <v>0.16645241935483901</v>
      </c>
      <c r="AG30" s="116">
        <v>0.40281303763440901</v>
      </c>
      <c r="AH30" s="54">
        <f t="shared" si="6"/>
        <v>9.0438668008671925</v>
      </c>
      <c r="AI30" s="63">
        <f t="shared" si="7"/>
        <v>7.1226212886257088</v>
      </c>
      <c r="AJ30" s="64">
        <v>125.33783750448205</v>
      </c>
      <c r="AK30" s="61">
        <v>103.73254327549871</v>
      </c>
      <c r="AL30" s="127">
        <v>103.61184327529591</v>
      </c>
      <c r="AM30" s="61">
        <v>143.50202239824111</v>
      </c>
      <c r="AS30" s="120"/>
      <c r="BA30" s="42"/>
      <c r="BB30" s="42"/>
    </row>
    <row r="31" spans="1:54" ht="15.75" x14ac:dyDescent="0.25">
      <c r="A31" s="25">
        <v>23</v>
      </c>
      <c r="B31" s="69">
        <v>145.19999999999999</v>
      </c>
      <c r="C31" s="51">
        <f t="shared" si="0"/>
        <v>56.191877496336623</v>
      </c>
      <c r="D31" s="52">
        <f t="shared" si="1"/>
        <v>101.57024751851718</v>
      </c>
      <c r="E31" s="59">
        <f t="shared" si="2"/>
        <v>-12.562125014853841</v>
      </c>
      <c r="F31" s="68">
        <v>228.72</v>
      </c>
      <c r="G31" s="52">
        <f t="shared" si="3"/>
        <v>117.5188502528872</v>
      </c>
      <c r="H31" s="52">
        <f t="shared" si="4"/>
        <v>102.34954590122618</v>
      </c>
      <c r="I31" s="53">
        <f t="shared" si="5"/>
        <v>8.8516038458866131</v>
      </c>
      <c r="J31" s="58">
        <v>0</v>
      </c>
      <c r="K31" s="81">
        <v>20.079999999999998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20.079999999999998</v>
      </c>
      <c r="R31" s="90">
        <v>0</v>
      </c>
      <c r="S31" s="84">
        <v>0</v>
      </c>
      <c r="T31" s="84">
        <v>0</v>
      </c>
      <c r="U31" s="84">
        <v>44.61</v>
      </c>
      <c r="V31" s="84">
        <v>0</v>
      </c>
      <c r="W31" s="84">
        <v>0</v>
      </c>
      <c r="X31" s="93">
        <f t="shared" si="10"/>
        <v>0</v>
      </c>
      <c r="Y31" s="94">
        <f t="shared" si="11"/>
        <v>44.61</v>
      </c>
      <c r="Z31" s="90">
        <v>0</v>
      </c>
      <c r="AA31" s="84">
        <v>0</v>
      </c>
      <c r="AB31" s="84">
        <v>0</v>
      </c>
      <c r="AC31" s="84">
        <v>44.6</v>
      </c>
      <c r="AD31" s="95">
        <f t="shared" si="12"/>
        <v>0</v>
      </c>
      <c r="AE31" s="52">
        <f t="shared" si="13"/>
        <v>44.6</v>
      </c>
      <c r="AF31" s="117">
        <v>0.16645241935483901</v>
      </c>
      <c r="AG31" s="116">
        <v>0.40281303763440901</v>
      </c>
      <c r="AH31" s="54">
        <f t="shared" si="6"/>
        <v>8.6851514265317746</v>
      </c>
      <c r="AI31" s="63">
        <f t="shared" si="7"/>
        <v>7.115061947511748</v>
      </c>
      <c r="AJ31" s="64">
        <v>117.5188502528872</v>
      </c>
      <c r="AK31" s="61">
        <v>100.79187749633662</v>
      </c>
      <c r="AL31" s="127">
        <v>102.34954590122618</v>
      </c>
      <c r="AM31" s="61">
        <v>146.18024751851718</v>
      </c>
      <c r="AS31" s="120"/>
      <c r="BA31" s="42"/>
      <c r="BB31" s="42"/>
    </row>
    <row r="32" spans="1:54" ht="16.5" thickBot="1" x14ac:dyDescent="0.3">
      <c r="A32" s="26">
        <v>24</v>
      </c>
      <c r="B32" s="70">
        <v>128.97</v>
      </c>
      <c r="C32" s="55">
        <f t="shared" si="0"/>
        <v>47.261326128013692</v>
      </c>
      <c r="D32" s="52">
        <f t="shared" si="1"/>
        <v>95.111835662383214</v>
      </c>
      <c r="E32" s="59">
        <f t="shared" si="2"/>
        <v>-13.403161790396915</v>
      </c>
      <c r="F32" s="71">
        <v>219.54</v>
      </c>
      <c r="G32" s="56">
        <f t="shared" si="3"/>
        <v>113.987404957987</v>
      </c>
      <c r="H32" s="52">
        <f t="shared" si="4"/>
        <v>97.049826316059765</v>
      </c>
      <c r="I32" s="53">
        <f t="shared" si="5"/>
        <v>8.5027687259532438</v>
      </c>
      <c r="J32" s="58">
        <v>0</v>
      </c>
      <c r="K32" s="81">
        <v>20.079999999999998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20.079999999999998</v>
      </c>
      <c r="R32" s="90">
        <v>0</v>
      </c>
      <c r="S32" s="84">
        <v>0</v>
      </c>
      <c r="T32" s="84">
        <v>0</v>
      </c>
      <c r="U32" s="84">
        <v>33.01</v>
      </c>
      <c r="V32" s="84">
        <v>0</v>
      </c>
      <c r="W32" s="84">
        <v>0</v>
      </c>
      <c r="X32" s="93">
        <f t="shared" si="10"/>
        <v>0</v>
      </c>
      <c r="Y32" s="94">
        <f t="shared" si="11"/>
        <v>33.01</v>
      </c>
      <c r="Z32" s="91">
        <v>0</v>
      </c>
      <c r="AA32" s="92">
        <v>0</v>
      </c>
      <c r="AB32" s="92">
        <v>0</v>
      </c>
      <c r="AC32" s="92">
        <v>42.39</v>
      </c>
      <c r="AD32" s="95">
        <f t="shared" si="12"/>
        <v>0</v>
      </c>
      <c r="AE32" s="52">
        <f t="shared" si="13"/>
        <v>42.39</v>
      </c>
      <c r="AF32" s="117">
        <v>0.16645241935483901</v>
      </c>
      <c r="AG32" s="116">
        <v>0.40281303763440901</v>
      </c>
      <c r="AH32" s="54">
        <f t="shared" si="6"/>
        <v>8.3363163065984054</v>
      </c>
      <c r="AI32" s="63">
        <f t="shared" si="7"/>
        <v>6.2740251719686739</v>
      </c>
      <c r="AJ32" s="65">
        <v>113.987404957987</v>
      </c>
      <c r="AK32" s="62">
        <v>89.651326128013693</v>
      </c>
      <c r="AL32" s="128">
        <v>97.049826316059765</v>
      </c>
      <c r="AM32" s="62">
        <v>128.12183566238321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211.81</v>
      </c>
      <c r="C33" s="40">
        <f t="shared" ref="C33:AE33" si="14">MAX(C9:C32)</f>
        <v>89.573577886689691</v>
      </c>
      <c r="D33" s="40">
        <f t="shared" si="14"/>
        <v>146.71000125766056</v>
      </c>
      <c r="E33" s="40">
        <f t="shared" si="14"/>
        <v>-11.496922532524572</v>
      </c>
      <c r="F33" s="40">
        <f t="shared" si="14"/>
        <v>258.79000000000002</v>
      </c>
      <c r="G33" s="40">
        <f t="shared" si="14"/>
        <v>148.5525649690037</v>
      </c>
      <c r="H33" s="40">
        <f t="shared" si="14"/>
        <v>107.81491214464347</v>
      </c>
      <c r="I33" s="40">
        <f t="shared" si="14"/>
        <v>9.9942502867295371</v>
      </c>
      <c r="J33" s="40">
        <f t="shared" si="14"/>
        <v>0</v>
      </c>
      <c r="K33" s="40">
        <f t="shared" si="14"/>
        <v>20.22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20.22</v>
      </c>
      <c r="R33" s="40">
        <f t="shared" si="14"/>
        <v>34.19</v>
      </c>
      <c r="S33" s="40">
        <f t="shared" si="14"/>
        <v>0</v>
      </c>
      <c r="T33" s="40">
        <f t="shared" si="14"/>
        <v>0</v>
      </c>
      <c r="U33" s="40">
        <f t="shared" si="14"/>
        <v>59.3</v>
      </c>
      <c r="V33" s="40">
        <f t="shared" si="14"/>
        <v>0</v>
      </c>
      <c r="W33" s="40">
        <f t="shared" si="14"/>
        <v>0</v>
      </c>
      <c r="X33" s="40">
        <f t="shared" si="14"/>
        <v>34.19</v>
      </c>
      <c r="Y33" s="40">
        <f t="shared" si="14"/>
        <v>59.3</v>
      </c>
      <c r="Z33" s="40">
        <f t="shared" si="14"/>
        <v>35.1</v>
      </c>
      <c r="AA33" s="40">
        <v>0</v>
      </c>
      <c r="AB33" s="40">
        <f t="shared" si="14"/>
        <v>0</v>
      </c>
      <c r="AC33" s="40">
        <v>0</v>
      </c>
      <c r="AD33" s="40">
        <f t="shared" si="14"/>
        <v>35.1</v>
      </c>
      <c r="AE33" s="40">
        <f t="shared" si="14"/>
        <v>57.12</v>
      </c>
      <c r="AF33" s="40">
        <f t="shared" ref="AF33:AM33" si="15">MAX(AF9:AF32)</f>
        <v>0.16645241935483901</v>
      </c>
      <c r="AG33" s="40">
        <f t="shared" si="15"/>
        <v>0.40281303763440901</v>
      </c>
      <c r="AH33" s="40">
        <f t="shared" si="15"/>
        <v>9.8277978673746986</v>
      </c>
      <c r="AI33" s="40">
        <f t="shared" si="15"/>
        <v>8.13026442984102</v>
      </c>
      <c r="AJ33" s="40">
        <f t="shared" si="15"/>
        <v>148.5525649690037</v>
      </c>
      <c r="AK33" s="40">
        <f t="shared" si="15"/>
        <v>139.15443987583006</v>
      </c>
      <c r="AL33" s="40">
        <f t="shared" si="15"/>
        <v>107.81491214464347</v>
      </c>
      <c r="AM33" s="129">
        <f t="shared" si="15"/>
        <v>163.28885543743871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155.01081632653063</v>
      </c>
      <c r="C34" s="41">
        <f t="shared" ref="C34:AE34" si="16">AVERAGE(C9:C33,C9:C32)</f>
        <v>64.969674438755902</v>
      </c>
      <c r="D34" s="41">
        <f t="shared" si="16"/>
        <v>102.51484333616264</v>
      </c>
      <c r="E34" s="41">
        <f t="shared" si="16"/>
        <v>-12.208871721615999</v>
      </c>
      <c r="F34" s="41">
        <f t="shared" si="16"/>
        <v>185.32061224489797</v>
      </c>
      <c r="G34" s="41">
        <f t="shared" si="16"/>
        <v>97.754026326804279</v>
      </c>
      <c r="H34" s="41">
        <f t="shared" si="16"/>
        <v>79.885087248674466</v>
      </c>
      <c r="I34" s="41">
        <f t="shared" si="16"/>
        <v>7.8360237184065253</v>
      </c>
      <c r="J34" s="41">
        <f t="shared" si="16"/>
        <v>0</v>
      </c>
      <c r="K34" s="41">
        <f t="shared" si="16"/>
        <v>20.092653061224496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20.092653061224496</v>
      </c>
      <c r="R34" s="41">
        <f t="shared" si="16"/>
        <v>9.872857142857141</v>
      </c>
      <c r="S34" s="41">
        <f t="shared" si="16"/>
        <v>0</v>
      </c>
      <c r="T34" s="41">
        <f t="shared" si="16"/>
        <v>0</v>
      </c>
      <c r="U34" s="41">
        <f t="shared" si="16"/>
        <v>44.489795918367356</v>
      </c>
      <c r="V34" s="41">
        <f t="shared" si="16"/>
        <v>0</v>
      </c>
      <c r="W34" s="41">
        <f t="shared" si="16"/>
        <v>0</v>
      </c>
      <c r="X34" s="41">
        <f t="shared" si="16"/>
        <v>9.872857142857141</v>
      </c>
      <c r="Y34" s="41">
        <f t="shared" si="16"/>
        <v>44.489795918367356</v>
      </c>
      <c r="Z34" s="41">
        <f>AVERAGE(Z9:Z33,Z9:Z32)</f>
        <v>8.2142857142857135</v>
      </c>
      <c r="AA34" s="41">
        <f>AVERAGE(AA9:AA33,AA9:AA32)</f>
        <v>0</v>
      </c>
      <c r="AB34" s="41">
        <f>AVERAGE(AB9:AB33,AB9:AB32)</f>
        <v>0</v>
      </c>
      <c r="AC34" s="41">
        <f t="shared" si="16"/>
        <v>47.839183673469378</v>
      </c>
      <c r="AD34" s="41">
        <f t="shared" si="16"/>
        <v>8.2142857142857135</v>
      </c>
      <c r="AE34" s="41">
        <f t="shared" si="16"/>
        <v>49.004897959183658</v>
      </c>
      <c r="AF34" s="41">
        <f t="shared" ref="AF34:AM34" si="17">AVERAGE(AF9:AF33,AF9:AF32)</f>
        <v>0.16645241935483915</v>
      </c>
      <c r="AG34" s="41">
        <f t="shared" si="17"/>
        <v>0.40281303763440929</v>
      </c>
      <c r="AH34" s="41">
        <f t="shared" si="17"/>
        <v>7.6695712990516913</v>
      </c>
      <c r="AI34" s="41">
        <f t="shared" si="17"/>
        <v>7.4770907509536721</v>
      </c>
      <c r="AJ34" s="41">
        <f t="shared" si="17"/>
        <v>105.25198551047772</v>
      </c>
      <c r="AK34" s="41">
        <f t="shared" si="17"/>
        <v>113.8207124385343</v>
      </c>
      <c r="AL34" s="41">
        <f t="shared" si="17"/>
        <v>89.060189289490779</v>
      </c>
      <c r="AM34" s="130">
        <f t="shared" si="17"/>
        <v>146.13277913574993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3"/>
      <c r="H36" s="135" t="s">
        <v>93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94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95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92</v>
      </c>
      <c r="B37" s="141"/>
      <c r="C37" s="141"/>
      <c r="D37" s="140" t="s">
        <v>99</v>
      </c>
      <c r="E37" s="141"/>
      <c r="F37" s="142"/>
      <c r="G37" s="114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96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74</v>
      </c>
      <c r="AH37" s="133"/>
      <c r="AI37" s="133"/>
      <c r="AJ37" s="133"/>
      <c r="AK37" s="134"/>
      <c r="AL37" s="139" t="s">
        <v>91</v>
      </c>
      <c r="AM37" s="133"/>
      <c r="AN37" s="133"/>
      <c r="AO37" s="138"/>
      <c r="AP37" s="132" t="s">
        <v>97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212">
        <v>479</v>
      </c>
      <c r="K38" s="211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212">
        <v>231.61</v>
      </c>
      <c r="Z38" s="211"/>
      <c r="AA38" s="8" t="s">
        <v>21</v>
      </c>
      <c r="AB38" s="5" t="s">
        <v>23</v>
      </c>
      <c r="AC38" s="30"/>
      <c r="AD38" s="212">
        <v>1107.4000000000001</v>
      </c>
      <c r="AE38" s="211"/>
      <c r="AF38" s="7" t="s">
        <v>21</v>
      </c>
      <c r="AG38" s="5" t="s">
        <v>24</v>
      </c>
      <c r="AH38" s="6"/>
      <c r="AI38" s="212">
        <v>0</v>
      </c>
      <c r="AJ38" s="211"/>
      <c r="AK38" s="99" t="s">
        <v>21</v>
      </c>
      <c r="AL38" s="98" t="s">
        <v>24</v>
      </c>
      <c r="AM38" s="211">
        <v>87.57</v>
      </c>
      <c r="AN38" s="213"/>
      <c r="AO38" s="8" t="s">
        <v>21</v>
      </c>
      <c r="AP38" s="5" t="s">
        <v>24</v>
      </c>
      <c r="AQ38" s="211">
        <v>1162.0999999999999</v>
      </c>
      <c r="AR38" s="211"/>
      <c r="AS38" s="109" t="s">
        <v>21</v>
      </c>
    </row>
    <row r="39" spans="1:45" ht="15.75" thickBot="1" x14ac:dyDescent="0.3">
      <c r="A39" s="9" t="s">
        <v>22</v>
      </c>
      <c r="B39" s="10">
        <v>4352.78</v>
      </c>
      <c r="C39" s="11" t="s">
        <v>21</v>
      </c>
      <c r="D39" s="9" t="s">
        <v>71</v>
      </c>
      <c r="E39" s="10">
        <v>3854</v>
      </c>
      <c r="F39" s="12" t="s">
        <v>21</v>
      </c>
      <c r="G39" s="97"/>
      <c r="H39" s="100" t="s">
        <v>25</v>
      </c>
      <c r="I39" s="101"/>
      <c r="J39" s="102">
        <v>20.22</v>
      </c>
      <c r="K39" s="103" t="s">
        <v>62</v>
      </c>
      <c r="L39" s="104">
        <v>0.58333333333333337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v>34.19</v>
      </c>
      <c r="Z39" s="101" t="s">
        <v>62</v>
      </c>
      <c r="AA39" s="107">
        <v>0.58333333333333337</v>
      </c>
      <c r="AB39" s="105" t="s">
        <v>25</v>
      </c>
      <c r="AC39" s="108"/>
      <c r="AD39" s="102">
        <v>61.98</v>
      </c>
      <c r="AE39" s="103" t="s">
        <v>75</v>
      </c>
      <c r="AF39" s="107">
        <v>0.3034722222222222</v>
      </c>
      <c r="AG39" s="105" t="s">
        <v>25</v>
      </c>
      <c r="AH39" s="101"/>
      <c r="AI39" s="102"/>
      <c r="AJ39" s="101" t="s">
        <v>75</v>
      </c>
      <c r="AK39" s="106"/>
      <c r="AL39" s="100" t="s">
        <v>25</v>
      </c>
      <c r="AM39" s="101">
        <v>35.1</v>
      </c>
      <c r="AN39" s="102" t="s">
        <v>75</v>
      </c>
      <c r="AO39" s="110">
        <v>0.625</v>
      </c>
      <c r="AP39" s="105" t="s">
        <v>25</v>
      </c>
      <c r="AQ39" s="101">
        <v>57.12</v>
      </c>
      <c r="AR39" s="103" t="s">
        <v>75</v>
      </c>
      <c r="AS39" s="106">
        <v>0.45833333333333331</v>
      </c>
    </row>
    <row r="40" spans="1:45" ht="16.5" thickTop="1" thickBot="1" x14ac:dyDescent="0.3">
      <c r="AM40" s="131"/>
    </row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v>523.76</v>
      </c>
      <c r="F42" s="44" t="s">
        <v>69</v>
      </c>
      <c r="G42" s="47">
        <v>0.70833333333333337</v>
      </c>
    </row>
    <row r="43" spans="1:45" ht="32.25" customHeight="1" thickBot="1" x14ac:dyDescent="0.3">
      <c r="A43" s="168" t="s">
        <v>70</v>
      </c>
      <c r="B43" s="169"/>
      <c r="C43" s="169"/>
      <c r="D43" s="170"/>
      <c r="E43" s="77"/>
      <c r="F43" s="78"/>
      <c r="G43" s="79">
        <v>29.48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/>
      <c r="F44" s="78"/>
      <c r="G44" s="79">
        <v>24.65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v>261.25</v>
      </c>
      <c r="F45" s="83" t="s">
        <v>72</v>
      </c>
      <c r="G45" s="48">
        <v>0.83333333333333337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v>269.91000000000003</v>
      </c>
      <c r="F46" s="80" t="s">
        <v>72</v>
      </c>
      <c r="G46" s="60">
        <v>0.625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 JUI 23 </vt:lpstr>
      <vt:lpstr>'20 JUI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2023-07-21T06:14:54Z</dcterms:modified>
</cp:coreProperties>
</file>