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9A3608EB-F48A-4496-A007-94E493AC2F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 MAI 23 " sheetId="3" r:id="rId1"/>
  </sheets>
  <definedNames>
    <definedName name="_xlnm.Print_Area" localSheetId="0">'20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3" i="3" l="1"/>
  <c r="Z33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Q14" i="3"/>
  <c r="Q33" i="3" s="1"/>
  <c r="Q34" i="3" s="1"/>
  <c r="K33" i="3"/>
  <c r="K34" i="3" s="1"/>
  <c r="AH26" i="3" l="1"/>
  <c r="I26" i="3" s="1"/>
  <c r="G26" i="3"/>
  <c r="G28" i="3" l="1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27" i="3"/>
  <c r="D22" i="3"/>
  <c r="D28" i="3"/>
  <c r="D9" i="3" l="1"/>
  <c r="AI9" i="3"/>
  <c r="E9" i="3" s="1"/>
  <c r="C28" i="3"/>
  <c r="C19" i="3"/>
  <c r="C18" i="3"/>
  <c r="C20" i="3"/>
  <c r="D20" i="3"/>
  <c r="D19" i="3"/>
  <c r="AI19" i="3"/>
  <c r="E19" i="3" s="1"/>
  <c r="D18" i="3"/>
  <c r="C16" i="3"/>
  <c r="D16" i="3"/>
  <c r="C15" i="3"/>
  <c r="D15" i="3"/>
  <c r="AI14" i="3"/>
  <c r="D14" i="3"/>
  <c r="AI18" i="3" l="1"/>
  <c r="E18" i="3" s="1"/>
  <c r="AI28" i="3"/>
  <c r="E28" i="3" s="1"/>
  <c r="C21" i="3"/>
  <c r="AI21" i="3"/>
  <c r="E21" i="3" s="1"/>
  <c r="C22" i="3"/>
  <c r="AI22" i="3"/>
  <c r="E22" i="3" s="1"/>
  <c r="C27" i="3"/>
  <c r="AI27" i="3"/>
  <c r="E27" i="3" s="1"/>
  <c r="AI20" i="3"/>
  <c r="E20" i="3" s="1"/>
  <c r="C17" i="3"/>
  <c r="AI17" i="3"/>
  <c r="E17" i="3" s="1"/>
  <c r="AI16" i="3"/>
  <c r="E16" i="3" s="1"/>
  <c r="AI15" i="3"/>
  <c r="E15" i="3" s="1"/>
  <c r="C14" i="3"/>
  <c r="E14" i="3"/>
  <c r="H30" i="3" l="1"/>
  <c r="H31" i="3"/>
  <c r="H32" i="3"/>
  <c r="H29" i="3" l="1"/>
  <c r="H33" i="3" s="1"/>
  <c r="H34" i="3" s="1"/>
  <c r="AL33" i="3"/>
  <c r="AL34" i="3" s="1"/>
  <c r="G32" i="3" l="1"/>
  <c r="AH32" i="3"/>
  <c r="I32" i="3" s="1"/>
  <c r="AH29" i="3"/>
  <c r="I29" i="3" s="1"/>
  <c r="G29" i="3"/>
  <c r="G30" i="3"/>
  <c r="AH30" i="3"/>
  <c r="I30" i="3" s="1"/>
  <c r="G31" i="3"/>
  <c r="AH31" i="3"/>
  <c r="AJ33" i="3"/>
  <c r="AJ34" i="3" s="1"/>
  <c r="G33" i="3" l="1"/>
  <c r="G34" i="3" s="1"/>
  <c r="I31" i="3"/>
  <c r="I33" i="3" s="1"/>
  <c r="I34" i="3" s="1"/>
  <c r="AH33" i="3"/>
  <c r="AH34" i="3" s="1"/>
  <c r="B33" i="3" l="1"/>
  <c r="B34" i="3" s="1"/>
  <c r="D25" i="3" l="1"/>
  <c r="D29" i="3"/>
  <c r="D26" i="3" l="1"/>
  <c r="C26" i="3"/>
  <c r="C24" i="3"/>
  <c r="D24" i="3"/>
  <c r="D23" i="3"/>
  <c r="C23" i="3"/>
  <c r="D32" i="3"/>
  <c r="C32" i="3"/>
  <c r="AM33" i="3"/>
  <c r="AM34" i="3" s="1"/>
  <c r="C31" i="3"/>
  <c r="D31" i="3"/>
  <c r="C30" i="3"/>
  <c r="D30" i="3"/>
  <c r="AI24" i="3" l="1"/>
  <c r="E24" i="3" s="1"/>
  <c r="AI26" i="3"/>
  <c r="E26" i="3" s="1"/>
  <c r="C25" i="3"/>
  <c r="AI25" i="3"/>
  <c r="E25" i="3" s="1"/>
  <c r="AI23" i="3"/>
  <c r="E23" i="3" s="1"/>
  <c r="D33" i="3"/>
  <c r="D34" i="3" s="1"/>
  <c r="AI32" i="3"/>
  <c r="E32" i="3" s="1"/>
  <c r="AI31" i="3"/>
  <c r="E31" i="3" s="1"/>
  <c r="AI30" i="3"/>
  <c r="E30" i="3" s="1"/>
  <c r="C29" i="3"/>
  <c r="AK33" i="3"/>
  <c r="AK34" i="3" s="1"/>
  <c r="AI29" i="3"/>
  <c r="C33" i="3" l="1"/>
  <c r="C34" i="3" s="1"/>
  <c r="E29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<sst xmlns="http://schemas.openxmlformats.org/spreadsheetml/2006/main" count="140" uniqueCount="108">
  <si>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</si>
  <si>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</si>
  <si>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</si>
  <si>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</si>
  <si>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</si>
  <si>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</si>
  <si>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</si>
  <si>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</si>
  <si>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</si>
  <si>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</si>
  <si>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</si>
  <si>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</si>
  <si>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</si>
  <si>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</si>
  <si>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</si>
  <si>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</si>
  <si>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</si>
  <si>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</si>
  <si>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</si>
  <si>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</si>
  <si>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</si>
  <si>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</si>
  <si>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</si>
  <si>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</si>
  <si>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</si>
  <si>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</si>
  <si>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</si>
  <si>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</si>
  <si>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</si>
  <si>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</si>
  <si>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</si>
  <si>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</si>
  <si>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</si>
  <si>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</si>
  <si>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</si>
  <si>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</si>
  <si>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</si>
  <si>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</si>
  <si>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</si>
  <si>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</si>
  <si>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</si>
  <si>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</si>
  <si>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</si>
  <si>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</si>
  <si>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</si>
  <si>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</si>
  <si>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</si>
  <si>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</si>
  <si>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</si>
  <si>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</si>
  <si>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</si>
  <si>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</si>
  <si>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</si>
  <si>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</si>
  <si>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</si>
  <si>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</si>
  <si>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</si>
  <si>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</si>
  <si>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</si>
  <si>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</si>
  <si>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</si>
  <si>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</si>
  <si>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</si>
  <si>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</si>
  <si>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</si>
  <si>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</si>
  <si>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</si>
  <si>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</si>
  <si>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</si>
  <si>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</si>
  <si>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</si>
  <si>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</si>
  <si>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</si>
  <si>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</si>
  <si>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</si>
  <si>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</si>
  <si>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</si>
  <si>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</si>
  <si>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</si>
  <si>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</si>
  <si>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</si>
  <si>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</si>
  <si>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</si>
  <si>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</si>
  <si>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</si>
  <si>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</si>
  <si>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</si>
  <si>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</si>
  <si>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</si>
  <si>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</si>
  <si>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</si>
  <si>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</si>
  <si>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</si>
  <si>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</si>
  <si>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</si>
  <si>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</si>
  <si>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</si>
  <si>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</si>
  <si>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</si>
  <si>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</si>
  <si>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</si>
  <si>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</si>
  <si>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</si>
  <si>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</si>
  <si>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</si>
  <si>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DOSSA</t>
  </si>
  <si>
    <t>BOKO et TAGBA</t>
  </si>
  <si>
    <t>DOSSA  et TAGBA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</si>
</sst>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'20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'!$B$9:$B$32</c:f>
              <c:numCache>
                <c:formatCode>General</c:formatCode>
                <c:ptCount val="24"/>
                <c:pt idx="0">
                  <c:v>81.539999999999992</c:v>
                </c:pt>
                <c:pt idx="1">
                  <c:v>76.680000000000007</c:v>
                </c:pt>
                <c:pt idx="2">
                  <c:v>73.930000000000007</c:v>
                </c:pt>
                <c:pt idx="3">
                  <c:v>61.620000000000005</c:v>
                </c:pt>
                <c:pt idx="4">
                  <c:v>85.17</c:v>
                </c:pt>
                <c:pt idx="5">
                  <c:v>124.09</c:v>
                </c:pt>
                <c:pt idx="6">
                  <c:v>126.53</c:v>
                </c:pt>
                <c:pt idx="7">
                  <c:v>141.22999999999999</c:v>
                </c:pt>
                <c:pt idx="8">
                  <c:v>150.06</c:v>
                </c:pt>
                <c:pt idx="9">
                  <c:v>136.85000000000002</c:v>
                </c:pt>
                <c:pt idx="10">
                  <c:v>139.11000000000001</c:v>
                </c:pt>
                <c:pt idx="11">
                  <c:v>157.28</c:v>
                </c:pt>
                <c:pt idx="12">
                  <c:v>145.51999999999998</c:v>
                </c:pt>
                <c:pt idx="13">
                  <c:v>92.05</c:v>
                </c:pt>
                <c:pt idx="14">
                  <c:v>166.5</c:v>
                </c:pt>
                <c:pt idx="15">
                  <c:v>147.41</c:v>
                </c:pt>
                <c:pt idx="16">
                  <c:v>151.12</c:v>
                </c:pt>
                <c:pt idx="17">
                  <c:v>150.29000000000002</c:v>
                </c:pt>
                <c:pt idx="18">
                  <c:v>174.53</c:v>
                </c:pt>
                <c:pt idx="19">
                  <c:v>182.79</c:v>
                </c:pt>
                <c:pt idx="20">
                  <c:v>193.86</c:v>
                </c:pt>
                <c:pt idx="21">
                  <c:v>190.47</c:v>
                </c:pt>
                <c:pt idx="22">
                  <c:v>174.98</c:v>
                </c:pt>
                <c:pt idx="23">
                  <c:v>161.85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'20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'!$C$9:$C$32</c:f>
              <c:numCache>
                <c:formatCode>General</c:formatCode>
                <c:ptCount val="24"/>
                <c:pt idx="0">
                  <c:v>33.440734161250319</c:v>
                </c:pt>
                <c:pt idx="1">
                  <c:v>20.799624106979138</c:v>
                </c:pt>
                <c:pt idx="2">
                  <c:v>21.608045687779523</c:v>
                </c:pt>
                <c:pt idx="3">
                  <c:v>17.361544475903699</c:v>
                </c:pt>
                <c:pt idx="4">
                  <c:v>18.068789856740196</c:v>
                </c:pt>
                <c:pt idx="5">
                  <c:v>25.884865385126886</c:v>
                </c:pt>
                <c:pt idx="6">
                  <c:v>19.439284501533422</c:v>
                </c:pt>
                <c:pt idx="7">
                  <c:v>23.482035745762715</c:v>
                </c:pt>
                <c:pt idx="8">
                  <c:v>35.946238136521742</c:v>
                </c:pt>
                <c:pt idx="9">
                  <c:v>1.3334817169547364</c:v>
                </c:pt>
                <c:pt idx="10">
                  <c:v>11.363263786518957</c:v>
                </c:pt>
                <c:pt idx="11">
                  <c:v>13.364708458663245</c:v>
                </c:pt>
                <c:pt idx="12">
                  <c:v>23.545783840464679</c:v>
                </c:pt>
                <c:pt idx="13">
                  <c:v>18.999091829324016</c:v>
                </c:pt>
                <c:pt idx="14">
                  <c:v>30.00044089484841</c:v>
                </c:pt>
                <c:pt idx="15">
                  <c:v>34.636376329081415</c:v>
                </c:pt>
                <c:pt idx="16">
                  <c:v>26.44660769233468</c:v>
                </c:pt>
                <c:pt idx="17">
                  <c:v>25.288869792118561</c:v>
                </c:pt>
                <c:pt idx="18">
                  <c:v>46.915215277650034</c:v>
                </c:pt>
                <c:pt idx="19">
                  <c:v>50.914289324140086</c:v>
                </c:pt>
                <c:pt idx="20">
                  <c:v>48.974510880377537</c:v>
                </c:pt>
                <c:pt idx="21">
                  <c:v>48.861382200688908</c:v>
                </c:pt>
                <c:pt idx="22">
                  <c:v>41.635791579300587</c:v>
                </c:pt>
                <c:pt idx="23">
                  <c:v>34.675529209301089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'20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'!$D$9:$D$32</c:f>
              <c:numCache>
                <c:formatCode>0.00</c:formatCode>
                <c:ptCount val="24"/>
                <c:pt idx="0">
                  <c:v>39.023877645662253</c:v>
                </c:pt>
                <c:pt idx="1">
                  <c:v>47.154143477635046</c:v>
                </c:pt>
                <c:pt idx="2">
                  <c:v>43.738240072497504</c:v>
                </c:pt>
                <c:pt idx="3">
                  <c:v>35.982177130148415</c:v>
                </c:pt>
                <c:pt idx="4">
                  <c:v>59.259485308452227</c:v>
                </c:pt>
                <c:pt idx="5">
                  <c:v>90.806362416189586</c:v>
                </c:pt>
                <c:pt idx="6">
                  <c:v>99.701183136535178</c:v>
                </c:pt>
                <c:pt idx="7">
                  <c:v>110.34471213455379</c:v>
                </c:pt>
                <c:pt idx="8">
                  <c:v>106.03936056558697</c:v>
                </c:pt>
                <c:pt idx="9">
                  <c:v>127.89094996425882</c:v>
                </c:pt>
                <c:pt idx="10">
                  <c:v>120.05844892625936</c:v>
                </c:pt>
                <c:pt idx="11">
                  <c:v>136.09316639875365</c:v>
                </c:pt>
                <c:pt idx="12">
                  <c:v>114.41948665452162</c:v>
                </c:pt>
                <c:pt idx="13">
                  <c:v>67.729124507112658</c:v>
                </c:pt>
                <c:pt idx="14">
                  <c:v>128.32407927958513</c:v>
                </c:pt>
                <c:pt idx="15">
                  <c:v>105.13321559777502</c:v>
                </c:pt>
                <c:pt idx="16">
                  <c:v>116.89802642439943</c:v>
                </c:pt>
                <c:pt idx="17">
                  <c:v>117.34476239783085</c:v>
                </c:pt>
                <c:pt idx="18">
                  <c:v>119.28502707356964</c:v>
                </c:pt>
                <c:pt idx="19">
                  <c:v>123.32083605941153</c:v>
                </c:pt>
                <c:pt idx="20">
                  <c:v>136.01981843117952</c:v>
                </c:pt>
                <c:pt idx="21">
                  <c:v>132.83170601807248</c:v>
                </c:pt>
                <c:pt idx="22">
                  <c:v>124.97805127352999</c:v>
                </c:pt>
                <c:pt idx="23">
                  <c:v>119.17678834988087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'20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'!$E$9:$E$32</c:f>
              <c:numCache>
                <c:formatCode>0.00</c:formatCode>
                <c:ptCount val="24"/>
                <c:pt idx="0">
                  <c:v>9.0753881930874059</c:v>
                </c:pt>
                <c:pt idx="1">
                  <c:v>8.7262324153857662</c:v>
                </c:pt>
                <c:pt idx="2">
                  <c:v>8.5837142397229513</c:v>
                </c:pt>
                <c:pt idx="3">
                  <c:v>8.2762783939478481</c:v>
                </c:pt>
                <c:pt idx="4">
                  <c:v>7.8417248348075645</c:v>
                </c:pt>
                <c:pt idx="5">
                  <c:v>7.3987721986835595</c:v>
                </c:pt>
                <c:pt idx="6">
                  <c:v>7.3895323619314013</c:v>
                </c:pt>
                <c:pt idx="7">
                  <c:v>7.4032521196834864</c:v>
                </c:pt>
                <c:pt idx="8">
                  <c:v>8.0744012978913133</c:v>
                </c:pt>
                <c:pt idx="9">
                  <c:v>7.6255683187864634</c:v>
                </c:pt>
                <c:pt idx="10">
                  <c:v>7.6882872872217263</c:v>
                </c:pt>
                <c:pt idx="11">
                  <c:v>7.8221251425831042</c:v>
                </c:pt>
                <c:pt idx="12">
                  <c:v>7.554729505013654</c:v>
                </c:pt>
                <c:pt idx="13">
                  <c:v>5.3217836635633375</c:v>
                </c:pt>
                <c:pt idx="14">
                  <c:v>8.1754798255664696</c:v>
                </c:pt>
                <c:pt idx="15">
                  <c:v>7.6404080731435897</c:v>
                </c:pt>
                <c:pt idx="16">
                  <c:v>7.7753658832659198</c:v>
                </c:pt>
                <c:pt idx="17">
                  <c:v>7.6563678100506536</c:v>
                </c:pt>
                <c:pt idx="18">
                  <c:v>8.329757648780344</c:v>
                </c:pt>
                <c:pt idx="19">
                  <c:v>8.5548746164483873</c:v>
                </c:pt>
                <c:pt idx="20">
                  <c:v>8.8656706884429468</c:v>
                </c:pt>
                <c:pt idx="21">
                  <c:v>8.7769117812385957</c:v>
                </c:pt>
                <c:pt idx="22">
                  <c:v>8.3661571471693605</c:v>
                </c:pt>
                <c:pt idx="23">
                  <c:v>7.9976824408180391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'20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'20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'!$AE$9:$AE$32</c:f>
              <c:numCache>
                <c:formatCode>0.00</c:formatCode>
                <c:ptCount val="24"/>
                <c:pt idx="0">
                  <c:v>105.64</c:v>
                </c:pt>
                <c:pt idx="1">
                  <c:v>105.63</c:v>
                </c:pt>
                <c:pt idx="2">
                  <c:v>104.83</c:v>
                </c:pt>
                <c:pt idx="3">
                  <c:v>105.8</c:v>
                </c:pt>
                <c:pt idx="4">
                  <c:v>105.37</c:v>
                </c:pt>
                <c:pt idx="5">
                  <c:v>92.77</c:v>
                </c:pt>
                <c:pt idx="6">
                  <c:v>88.23</c:v>
                </c:pt>
                <c:pt idx="7">
                  <c:v>88.5</c:v>
                </c:pt>
                <c:pt idx="8">
                  <c:v>89.7</c:v>
                </c:pt>
                <c:pt idx="9">
                  <c:v>89.34</c:v>
                </c:pt>
                <c:pt idx="10">
                  <c:v>89.84</c:v>
                </c:pt>
                <c:pt idx="11">
                  <c:v>88.51</c:v>
                </c:pt>
                <c:pt idx="12">
                  <c:v>90.06</c:v>
                </c:pt>
                <c:pt idx="13">
                  <c:v>91.63</c:v>
                </c:pt>
                <c:pt idx="14">
                  <c:v>90.11</c:v>
                </c:pt>
                <c:pt idx="15">
                  <c:v>90.5</c:v>
                </c:pt>
                <c:pt idx="16">
                  <c:v>90.94</c:v>
                </c:pt>
                <c:pt idx="17">
                  <c:v>88.25</c:v>
                </c:pt>
                <c:pt idx="18">
                  <c:v>89.04</c:v>
                </c:pt>
                <c:pt idx="19">
                  <c:v>88.55</c:v>
                </c:pt>
                <c:pt idx="20">
                  <c:v>88.55</c:v>
                </c:pt>
                <c:pt idx="21">
                  <c:v>88.74</c:v>
                </c:pt>
                <c:pt idx="22">
                  <c:v>89.56</c:v>
                </c:pt>
                <c:pt idx="23">
                  <c:v>89.61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'20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'!$AK$9:$AK$32</c:f>
              <c:numCache>
                <c:formatCode>0.00</c:formatCode>
                <c:ptCount val="24"/>
                <c:pt idx="0">
                  <c:v>139.08073416125032</c:v>
                </c:pt>
                <c:pt idx="1">
                  <c:v>126.42962410697913</c:v>
                </c:pt>
                <c:pt idx="2">
                  <c:v>126.43804568777952</c:v>
                </c:pt>
                <c:pt idx="3">
                  <c:v>123.1615444759037</c:v>
                </c:pt>
                <c:pt idx="4">
                  <c:v>123.4387898567402</c:v>
                </c:pt>
                <c:pt idx="5">
                  <c:v>118.65486538512688</c:v>
                </c:pt>
                <c:pt idx="6">
                  <c:v>107.66928450153343</c:v>
                </c:pt>
                <c:pt idx="7">
                  <c:v>111.98203574576272</c:v>
                </c:pt>
                <c:pt idx="8">
                  <c:v>125.64623813652175</c:v>
                </c:pt>
                <c:pt idx="9">
                  <c:v>90.67348171695474</c:v>
                </c:pt>
                <c:pt idx="10">
                  <c:v>101.20326378651896</c:v>
                </c:pt>
                <c:pt idx="11">
                  <c:v>101.87470845866325</c:v>
                </c:pt>
                <c:pt idx="12">
                  <c:v>113.60578384046468</c:v>
                </c:pt>
                <c:pt idx="13">
                  <c:v>110.62909182932401</c:v>
                </c:pt>
                <c:pt idx="14">
                  <c:v>120.11044089484841</c:v>
                </c:pt>
                <c:pt idx="15">
                  <c:v>125.13637632908141</c:v>
                </c:pt>
                <c:pt idx="16">
                  <c:v>117.38660769233468</c:v>
                </c:pt>
                <c:pt idx="17">
                  <c:v>113.53886979211856</c:v>
                </c:pt>
                <c:pt idx="18">
                  <c:v>135.95521527765004</c:v>
                </c:pt>
                <c:pt idx="19">
                  <c:v>139.46428932414008</c:v>
                </c:pt>
                <c:pt idx="20">
                  <c:v>137.52451088037753</c:v>
                </c:pt>
                <c:pt idx="21">
                  <c:v>137.6013822006889</c:v>
                </c:pt>
                <c:pt idx="22">
                  <c:v>131.19579157930059</c:v>
                </c:pt>
                <c:pt idx="23">
                  <c:v>124.28552920930109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'20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'!$AM$9:$AM$32</c:f>
              <c:numCache>
                <c:formatCode>0.00</c:formatCode>
                <c:ptCount val="24"/>
                <c:pt idx="0">
                  <c:v>169.58387764566226</c:v>
                </c:pt>
                <c:pt idx="1">
                  <c:v>170.11414347763505</c:v>
                </c:pt>
                <c:pt idx="2">
                  <c:v>165.15824007249751</c:v>
                </c:pt>
                <c:pt idx="3">
                  <c:v>157.76217713014842</c:v>
                </c:pt>
                <c:pt idx="4">
                  <c:v>142.39948530845223</c:v>
                </c:pt>
                <c:pt idx="5">
                  <c:v>131.80636241618959</c:v>
                </c:pt>
                <c:pt idx="6">
                  <c:v>142.47118313653519</c:v>
                </c:pt>
                <c:pt idx="7">
                  <c:v>138.63471213455378</c:v>
                </c:pt>
                <c:pt idx="8">
                  <c:v>148.26936056558696</c:v>
                </c:pt>
                <c:pt idx="9">
                  <c:v>167.66094996425883</c:v>
                </c:pt>
                <c:pt idx="10">
                  <c:v>159.30844892625936</c:v>
                </c:pt>
                <c:pt idx="11">
                  <c:v>163.28316639875365</c:v>
                </c:pt>
                <c:pt idx="12">
                  <c:v>142.26948665452161</c:v>
                </c:pt>
                <c:pt idx="13">
                  <c:v>67.729124507112658</c:v>
                </c:pt>
                <c:pt idx="14">
                  <c:v>157.31407927958514</c:v>
                </c:pt>
                <c:pt idx="15">
                  <c:v>133.71321559777502</c:v>
                </c:pt>
                <c:pt idx="16">
                  <c:v>146.14802642439943</c:v>
                </c:pt>
                <c:pt idx="17">
                  <c:v>145.86476239783084</c:v>
                </c:pt>
                <c:pt idx="18">
                  <c:v>146.82502707356963</c:v>
                </c:pt>
                <c:pt idx="19">
                  <c:v>151.13083605941154</c:v>
                </c:pt>
                <c:pt idx="20">
                  <c:v>163.85981843117952</c:v>
                </c:pt>
                <c:pt idx="21">
                  <c:v>160.70170601807249</c:v>
                </c:pt>
                <c:pt idx="22">
                  <c:v>152.84805127352999</c:v>
                </c:pt>
                <c:pt idx="23">
                  <c:v>146.96678834988086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'20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'!$F$9:$F$32</c:f>
              <c:numCache>
                <c:formatCode>General</c:formatCode>
                <c:ptCount val="24"/>
                <c:pt idx="0">
                  <c:v>145.04</c:v>
                </c:pt>
                <c:pt idx="1">
                  <c:v>138.72999999999999</c:v>
                </c:pt>
                <c:pt idx="2">
                  <c:v>137.02000000000001</c:v>
                </c:pt>
                <c:pt idx="3">
                  <c:v>137.02000000000001</c:v>
                </c:pt>
                <c:pt idx="4">
                  <c:v>128.32</c:v>
                </c:pt>
                <c:pt idx="5">
                  <c:v>137.16</c:v>
                </c:pt>
                <c:pt idx="6">
                  <c:v>101.6</c:v>
                </c:pt>
                <c:pt idx="7">
                  <c:v>77.84</c:v>
                </c:pt>
                <c:pt idx="8">
                  <c:v>92.81</c:v>
                </c:pt>
                <c:pt idx="9">
                  <c:v>72.22</c:v>
                </c:pt>
                <c:pt idx="10">
                  <c:v>81.39</c:v>
                </c:pt>
                <c:pt idx="11">
                  <c:v>76.459999999999994</c:v>
                </c:pt>
                <c:pt idx="12">
                  <c:v>62.04</c:v>
                </c:pt>
                <c:pt idx="13">
                  <c:v>69.709999999999994</c:v>
                </c:pt>
                <c:pt idx="14">
                  <c:v>80.19</c:v>
                </c:pt>
                <c:pt idx="15">
                  <c:v>93.71</c:v>
                </c:pt>
                <c:pt idx="16">
                  <c:v>122.03</c:v>
                </c:pt>
                <c:pt idx="17">
                  <c:v>135.35</c:v>
                </c:pt>
                <c:pt idx="18">
                  <c:v>167.13</c:v>
                </c:pt>
                <c:pt idx="19">
                  <c:v>167.15</c:v>
                </c:pt>
                <c:pt idx="20">
                  <c:v>150.06</c:v>
                </c:pt>
                <c:pt idx="21">
                  <c:v>152.27000000000001</c:v>
                </c:pt>
                <c:pt idx="22">
                  <c:v>115.1</c:v>
                </c:pt>
                <c:pt idx="23">
                  <c:v>135.68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'20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'!$G$9:$G$32</c:f>
              <c:numCache>
                <c:formatCode>0.00</c:formatCode>
                <c:ptCount val="24"/>
                <c:pt idx="0">
                  <c:v>89.927246231688926</c:v>
                </c:pt>
                <c:pt idx="1">
                  <c:v>84.408766954479219</c:v>
                </c:pt>
                <c:pt idx="2">
                  <c:v>83.401724838888953</c:v>
                </c:pt>
                <c:pt idx="3">
                  <c:v>81.786867311937968</c:v>
                </c:pt>
                <c:pt idx="4">
                  <c:v>79.513179955116627</c:v>
                </c:pt>
                <c:pt idx="5">
                  <c:v>72.769426032388282</c:v>
                </c:pt>
                <c:pt idx="6">
                  <c:v>64.327385053951843</c:v>
                </c:pt>
                <c:pt idx="7">
                  <c:v>64.436507485148041</c:v>
                </c:pt>
                <c:pt idx="8">
                  <c:v>65.892867477562504</c:v>
                </c:pt>
                <c:pt idx="9">
                  <c:v>56.206459486716156</c:v>
                </c:pt>
                <c:pt idx="10">
                  <c:v>70.509503581135576</c:v>
                </c:pt>
                <c:pt idx="11">
                  <c:v>66.05406698584072</c:v>
                </c:pt>
                <c:pt idx="12">
                  <c:v>66.750408074177344</c:v>
                </c:pt>
                <c:pt idx="13">
                  <c:v>64.521689815744764</c:v>
                </c:pt>
                <c:pt idx="14">
                  <c:v>69.133508913978091</c:v>
                </c:pt>
                <c:pt idx="15">
                  <c:v>74.841322370248463</c:v>
                </c:pt>
                <c:pt idx="16">
                  <c:v>75.887033006697365</c:v>
                </c:pt>
                <c:pt idx="17">
                  <c:v>87.311993935039865</c:v>
                </c:pt>
                <c:pt idx="18">
                  <c:v>112.67506278760526</c:v>
                </c:pt>
                <c:pt idx="19">
                  <c:v>108.98771948361892</c:v>
                </c:pt>
                <c:pt idx="20">
                  <c:v>95.719717237838907</c:v>
                </c:pt>
                <c:pt idx="21">
                  <c:v>96.519478937970419</c:v>
                </c:pt>
                <c:pt idx="22">
                  <c:v>70.070142266742337</c:v>
                </c:pt>
                <c:pt idx="23">
                  <c:v>80.581784588320843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'20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'!$H$9:$H$32</c:f>
              <c:numCache>
                <c:formatCode>0.00</c:formatCode>
                <c:ptCount val="24"/>
                <c:pt idx="0">
                  <c:v>67.661375233021033</c:v>
                </c:pt>
                <c:pt idx="1">
                  <c:v>65.935952449320936</c:v>
                </c:pt>
                <c:pt idx="2">
                  <c:v>67.356657075614009</c:v>
                </c:pt>
                <c:pt idx="3">
                  <c:v>66.999402507561953</c:v>
                </c:pt>
                <c:pt idx="4">
                  <c:v>62.808407866078639</c:v>
                </c:pt>
                <c:pt idx="5">
                  <c:v>58.765890964052318</c:v>
                </c:pt>
                <c:pt idx="6">
                  <c:v>49.979750356335877</c:v>
                </c:pt>
                <c:pt idx="7">
                  <c:v>26.422211860938194</c:v>
                </c:pt>
                <c:pt idx="8">
                  <c:v>21.676547407091892</c:v>
                </c:pt>
                <c:pt idx="9">
                  <c:v>25.489483176339682</c:v>
                </c:pt>
                <c:pt idx="10">
                  <c:v>23.244265466049526</c:v>
                </c:pt>
                <c:pt idx="11">
                  <c:v>23.113368364147963</c:v>
                </c:pt>
                <c:pt idx="12">
                  <c:v>8.3291450856038232</c:v>
                </c:pt>
                <c:pt idx="13">
                  <c:v>18.255595932169811</c:v>
                </c:pt>
                <c:pt idx="14">
                  <c:v>23.641796077934849</c:v>
                </c:pt>
                <c:pt idx="15">
                  <c:v>31.106640016865953</c:v>
                </c:pt>
                <c:pt idx="16">
                  <c:v>57.62726112738595</c:v>
                </c:pt>
                <c:pt idx="17">
                  <c:v>60.002406646423175</c:v>
                </c:pt>
                <c:pt idx="18">
                  <c:v>65.62552008316176</c:v>
                </c:pt>
                <c:pt idx="19">
                  <c:v>68.572120168368713</c:v>
                </c:pt>
                <c:pt idx="20">
                  <c:v>65.630344577593718</c:v>
                </c:pt>
                <c:pt idx="21">
                  <c:v>67.139394905638724</c:v>
                </c:pt>
                <c:pt idx="22">
                  <c:v>57.725135682581168</c:v>
                </c:pt>
                <c:pt idx="23">
                  <c:v>64.192919611320136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'20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'!$I$9:$I$32</c:f>
              <c:numCache>
                <c:formatCode>0.00</c:formatCode>
                <c:ptCount val="24"/>
                <c:pt idx="0">
                  <c:v>-12.548621464709965</c:v>
                </c:pt>
                <c:pt idx="1">
                  <c:v>-11.614719403800178</c:v>
                </c:pt>
                <c:pt idx="2">
                  <c:v>-13.738381914502947</c:v>
                </c:pt>
                <c:pt idx="3">
                  <c:v>-11.76626981949992</c:v>
                </c:pt>
                <c:pt idx="4">
                  <c:v>-14.001587821195292</c:v>
                </c:pt>
                <c:pt idx="5">
                  <c:v>5.6246830035594169</c:v>
                </c:pt>
                <c:pt idx="6">
                  <c:v>-12.707135410287711</c:v>
                </c:pt>
                <c:pt idx="7">
                  <c:v>-13.018719346086224</c:v>
                </c:pt>
                <c:pt idx="8">
                  <c:v>5.2405851153456009</c:v>
                </c:pt>
                <c:pt idx="9">
                  <c:v>-9.4759426630558234</c:v>
                </c:pt>
                <c:pt idx="10">
                  <c:v>-12.363769047185114</c:v>
                </c:pt>
                <c:pt idx="11">
                  <c:v>-12.707435349988684</c:v>
                </c:pt>
                <c:pt idx="12">
                  <c:v>-13.039553159781169</c:v>
                </c:pt>
                <c:pt idx="13">
                  <c:v>-13.067285747914573</c:v>
                </c:pt>
                <c:pt idx="14">
                  <c:v>-12.585304991912937</c:v>
                </c:pt>
                <c:pt idx="15">
                  <c:v>-12.237962387114431</c:v>
                </c:pt>
                <c:pt idx="16">
                  <c:v>-11.484294134083315</c:v>
                </c:pt>
                <c:pt idx="17">
                  <c:v>-11.964400581463076</c:v>
                </c:pt>
                <c:pt idx="18">
                  <c:v>-11.170582870767037</c:v>
                </c:pt>
                <c:pt idx="19">
                  <c:v>-10.40983965198763</c:v>
                </c:pt>
                <c:pt idx="20">
                  <c:v>-11.290061815432635</c:v>
                </c:pt>
                <c:pt idx="21">
                  <c:v>-11.388873843609131</c:v>
                </c:pt>
                <c:pt idx="22">
                  <c:v>-12.69527794932351</c:v>
                </c:pt>
                <c:pt idx="23">
                  <c:v>-9.0947041996409919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'20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3.5</c:v>
                </c:pt>
                <c:pt idx="7">
                  <c:v>9.8000000000000007</c:v>
                </c:pt>
                <c:pt idx="8">
                  <c:v>7.9</c:v>
                </c:pt>
                <c:pt idx="9">
                  <c:v>12</c:v>
                </c:pt>
                <c:pt idx="10">
                  <c:v>7.6</c:v>
                </c:pt>
                <c:pt idx="11">
                  <c:v>11.2</c:v>
                </c:pt>
                <c:pt idx="12">
                  <c:v>13</c:v>
                </c:pt>
                <c:pt idx="13">
                  <c:v>8.4</c:v>
                </c:pt>
                <c:pt idx="14">
                  <c:v>10.9</c:v>
                </c:pt>
                <c:pt idx="15">
                  <c:v>7.2</c:v>
                </c:pt>
                <c:pt idx="16">
                  <c:v>3.2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'20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MAI 23 '!$P$9:$P$32</c:f>
              <c:numCache>
                <c:formatCode>0.00</c:formatCode>
                <c:ptCount val="24"/>
                <c:pt idx="0">
                  <c:v>19.16</c:v>
                </c:pt>
                <c:pt idx="1">
                  <c:v>17.940000000000001</c:v>
                </c:pt>
                <c:pt idx="2">
                  <c:v>20.079999999999998</c:v>
                </c:pt>
                <c:pt idx="3">
                  <c:v>18.03</c:v>
                </c:pt>
                <c:pt idx="4">
                  <c:v>20.010000000000002</c:v>
                </c:pt>
                <c:pt idx="5">
                  <c:v>0</c:v>
                </c:pt>
                <c:pt idx="6">
                  <c:v>17.95</c:v>
                </c:pt>
                <c:pt idx="7">
                  <c:v>18.11</c:v>
                </c:pt>
                <c:pt idx="8">
                  <c:v>0</c:v>
                </c:pt>
                <c:pt idx="9">
                  <c:v>14.84</c:v>
                </c:pt>
                <c:pt idx="10">
                  <c:v>18.05</c:v>
                </c:pt>
                <c:pt idx="11">
                  <c:v>18.13</c:v>
                </c:pt>
                <c:pt idx="12">
                  <c:v>17.95</c:v>
                </c:pt>
                <c:pt idx="13">
                  <c:v>17.95</c:v>
                </c:pt>
                <c:pt idx="14">
                  <c:v>17.96</c:v>
                </c:pt>
                <c:pt idx="15">
                  <c:v>17.89</c:v>
                </c:pt>
                <c:pt idx="16">
                  <c:v>17.649999999999999</c:v>
                </c:pt>
                <c:pt idx="17">
                  <c:v>18.170000000000002</c:v>
                </c:pt>
                <c:pt idx="18">
                  <c:v>18.600000000000001</c:v>
                </c:pt>
                <c:pt idx="19">
                  <c:v>17.809999999999999</c:v>
                </c:pt>
                <c:pt idx="20">
                  <c:v>18.05</c:v>
                </c:pt>
                <c:pt idx="21">
                  <c:v>18.239999999999998</c:v>
                </c:pt>
                <c:pt idx="22">
                  <c:v>18.13</c:v>
                </c:pt>
                <c:pt idx="23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'20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'20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'20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MAI 23 '!$AJ$9:$AJ$32</c:f>
              <c:numCache>
                <c:formatCode>0.00</c:formatCode>
                <c:ptCount val="24"/>
                <c:pt idx="0">
                  <c:v>89.927246231688926</c:v>
                </c:pt>
                <c:pt idx="1">
                  <c:v>84.408766954479219</c:v>
                </c:pt>
                <c:pt idx="2">
                  <c:v>83.401724838888953</c:v>
                </c:pt>
                <c:pt idx="3">
                  <c:v>81.786867311937968</c:v>
                </c:pt>
                <c:pt idx="4">
                  <c:v>79.513179955116627</c:v>
                </c:pt>
                <c:pt idx="5">
                  <c:v>73.569426032388279</c:v>
                </c:pt>
                <c:pt idx="6">
                  <c:v>67.827385053951843</c:v>
                </c:pt>
                <c:pt idx="7">
                  <c:v>74.236507485148039</c:v>
                </c:pt>
                <c:pt idx="8">
                  <c:v>73.79286747756251</c:v>
                </c:pt>
                <c:pt idx="9">
                  <c:v>68.206459486716156</c:v>
                </c:pt>
                <c:pt idx="10">
                  <c:v>78.10950358113557</c:v>
                </c:pt>
                <c:pt idx="11">
                  <c:v>77.254066985840723</c:v>
                </c:pt>
                <c:pt idx="12">
                  <c:v>79.750408074177344</c:v>
                </c:pt>
                <c:pt idx="13">
                  <c:v>72.92168981574477</c:v>
                </c:pt>
                <c:pt idx="14">
                  <c:v>80.033508913978096</c:v>
                </c:pt>
                <c:pt idx="15">
                  <c:v>82.041322370248466</c:v>
                </c:pt>
                <c:pt idx="16">
                  <c:v>79.087033006697368</c:v>
                </c:pt>
                <c:pt idx="17">
                  <c:v>87.311993935039865</c:v>
                </c:pt>
                <c:pt idx="18">
                  <c:v>112.67506278760526</c:v>
                </c:pt>
                <c:pt idx="19">
                  <c:v>108.98771948361892</c:v>
                </c:pt>
                <c:pt idx="20">
                  <c:v>95.719717237838907</c:v>
                </c:pt>
                <c:pt idx="21">
                  <c:v>96.519478937970419</c:v>
                </c:pt>
                <c:pt idx="22">
                  <c:v>70.070142266742337</c:v>
                </c:pt>
                <c:pt idx="23">
                  <c:v>80.581784588320843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'20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'20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MAI 23 '!$AL$9:$AL$32</c:f>
              <c:numCache>
                <c:formatCode>0.00</c:formatCode>
                <c:ptCount val="24"/>
                <c:pt idx="0">
                  <c:v>67.661375233021033</c:v>
                </c:pt>
                <c:pt idx="1">
                  <c:v>65.935952449320936</c:v>
                </c:pt>
                <c:pt idx="2">
                  <c:v>67.356657075614009</c:v>
                </c:pt>
                <c:pt idx="3">
                  <c:v>66.999402507561953</c:v>
                </c:pt>
                <c:pt idx="4">
                  <c:v>62.808407866078639</c:v>
                </c:pt>
                <c:pt idx="5">
                  <c:v>59.035890964052321</c:v>
                </c:pt>
                <c:pt idx="6">
                  <c:v>55.10975035633588</c:v>
                </c:pt>
                <c:pt idx="7">
                  <c:v>44.862211860938196</c:v>
                </c:pt>
                <c:pt idx="8">
                  <c:v>49.086547407091892</c:v>
                </c:pt>
                <c:pt idx="9">
                  <c:v>57.799483176339685</c:v>
                </c:pt>
                <c:pt idx="10">
                  <c:v>56.054265466049529</c:v>
                </c:pt>
                <c:pt idx="11">
                  <c:v>50.233368364147964</c:v>
                </c:pt>
                <c:pt idx="12">
                  <c:v>34.769145085603824</c:v>
                </c:pt>
                <c:pt idx="13">
                  <c:v>40.895595932169812</c:v>
                </c:pt>
                <c:pt idx="14">
                  <c:v>46.24179607793485</c:v>
                </c:pt>
                <c:pt idx="15">
                  <c:v>51.256640016865951</c:v>
                </c:pt>
                <c:pt idx="16">
                  <c:v>67.217261127385953</c:v>
                </c:pt>
                <c:pt idx="17">
                  <c:v>60.002406646423175</c:v>
                </c:pt>
                <c:pt idx="18">
                  <c:v>65.62552008316176</c:v>
                </c:pt>
                <c:pt idx="19">
                  <c:v>68.572120168368713</c:v>
                </c:pt>
                <c:pt idx="20">
                  <c:v>65.630344577593718</c:v>
                </c:pt>
                <c:pt idx="21">
                  <c:v>67.139394905638724</c:v>
                </c:pt>
                <c:pt idx="22">
                  <c:v>57.725135682581168</c:v>
                </c:pt>
                <c:pt idx="23">
                  <c:v>64.192919611320136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5" zoomScale="85" zoomScaleNormal="85" zoomScaleSheetLayoutView="85" workbookViewId="0">
      <selection activeCell="E52" sqref="E5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45066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81.539999999999992</v>
      </c>
      <c r="C9" s="51">
        <f t="shared" ref="C9:C32" si="0">AK9-AE9</f>
        <v>33.440734161250319</v>
      </c>
      <c r="D9" s="52">
        <f t="shared" ref="D9:D32" si="1">AM9-Y9</f>
        <v>39.023877645662253</v>
      </c>
      <c r="E9" s="59">
        <f t="shared" ref="E9:E32" si="2">(AG9+AI9)-Q9</f>
        <v>9.0753881930874059</v>
      </c>
      <c r="F9" s="76">
        <v>145.04</v>
      </c>
      <c r="G9" s="52">
        <f t="shared" ref="G9:G32" si="3">AJ9-AD9</f>
        <v>89.927246231688926</v>
      </c>
      <c r="H9" s="52">
        <f t="shared" ref="H9:H32" si="4">AL9-X9</f>
        <v>67.661375233021033</v>
      </c>
      <c r="I9" s="53">
        <f t="shared" ref="I9:I32" si="5">(AH9+AF9)-P9</f>
        <v>-12.548621464709965</v>
      </c>
      <c r="J9" s="58">
        <v>19.16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19.16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67.400000000000006</v>
      </c>
      <c r="V9" s="68">
        <v>0</v>
      </c>
      <c r="W9" s="90">
        <v>63.16</v>
      </c>
      <c r="X9" s="94">
        <f>R9+T9+V9</f>
        <v>0</v>
      </c>
      <c r="Y9" s="95">
        <f>S9+U9+W9</f>
        <v>130.56</v>
      </c>
      <c r="Z9" s="91">
        <v>0</v>
      </c>
      <c r="AA9" s="84">
        <v>0</v>
      </c>
      <c r="AB9" s="84">
        <v>0</v>
      </c>
      <c r="AC9" s="84">
        <v>105.64</v>
      </c>
      <c r="AD9" s="96">
        <f>Z9+AB9</f>
        <v>0</v>
      </c>
      <c r="AE9" s="52">
        <f>AA9+AC9</f>
        <v>105.64</v>
      </c>
      <c r="AF9" s="116">
        <v>0.38555672043010747</v>
      </c>
      <c r="AG9" s="117">
        <v>0.1837087365591398</v>
      </c>
      <c r="AH9" s="54">
        <f t="shared" ref="AH9:AH32" si="6">(F9+P9+X9+AD9)-(AJ9+AL9+AF9)</f>
        <v>6.2258218148599269</v>
      </c>
      <c r="AI9" s="63">
        <f t="shared" ref="AI9:AI32" si="7">(B9+Q9+Y9+AE9)-(AM9+AK9+AG9)</f>
        <v>8.8916794565282657</v>
      </c>
      <c r="AJ9" s="64">
        <v>89.927246231688926</v>
      </c>
      <c r="AK9" s="61">
        <v>139.08073416125032</v>
      </c>
      <c r="AL9" s="66">
        <v>67.661375233021033</v>
      </c>
      <c r="AM9" s="61">
        <v>169.58387764566226</v>
      </c>
      <c r="AS9" s="121"/>
      <c r="BA9" s="42"/>
      <c r="BB9" s="42"/>
    </row>
    <row r="10" spans="1:54" ht="15.75" x14ac:dyDescent="0.25">
      <c r="A10" s="25">
        <v>2</v>
      </c>
      <c r="B10" s="69">
        <v>76.680000000000007</v>
      </c>
      <c r="C10" s="51">
        <f t="shared" si="0"/>
        <v>20.799624106979138</v>
      </c>
      <c r="D10" s="52">
        <f t="shared" si="1"/>
        <v>47.154143477635046</v>
      </c>
      <c r="E10" s="59">
        <f t="shared" si="2"/>
        <v>8.7262324153857662</v>
      </c>
      <c r="F10" s="68">
        <v>138.72999999999999</v>
      </c>
      <c r="G10" s="52">
        <f t="shared" si="3"/>
        <v>84.408766954479219</v>
      </c>
      <c r="H10" s="52">
        <f t="shared" si="4"/>
        <v>65.935952449320936</v>
      </c>
      <c r="I10" s="53">
        <f t="shared" si="5"/>
        <v>-11.614719403800178</v>
      </c>
      <c r="J10" s="58">
        <v>17.940000000000001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17.940000000000001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58.37</v>
      </c>
      <c r="V10" s="84">
        <v>0</v>
      </c>
      <c r="W10" s="84">
        <v>64.59</v>
      </c>
      <c r="X10" s="94">
        <f t="shared" ref="X10:X32" si="10">R10+T10+V10</f>
        <v>0</v>
      </c>
      <c r="Y10" s="95">
        <f t="shared" ref="Y10:Y32" si="11">S10+U10+W10</f>
        <v>122.96000000000001</v>
      </c>
      <c r="Z10" s="91">
        <v>0</v>
      </c>
      <c r="AA10" s="84">
        <v>0</v>
      </c>
      <c r="AB10" s="84">
        <v>0</v>
      </c>
      <c r="AC10" s="84">
        <v>105.63</v>
      </c>
      <c r="AD10" s="96">
        <f t="shared" ref="AD10:AD32" si="12">Z10+AB10</f>
        <v>0</v>
      </c>
      <c r="AE10" s="52">
        <f t="shared" ref="AE10:AE32" si="13">AA10+AC10</f>
        <v>105.63</v>
      </c>
      <c r="AF10" s="118">
        <v>0.38555672043010747</v>
      </c>
      <c r="AG10" s="117">
        <v>0.1837087365591398</v>
      </c>
      <c r="AH10" s="54">
        <f t="shared" si="6"/>
        <v>5.9397238757697153</v>
      </c>
      <c r="AI10" s="63">
        <f t="shared" si="7"/>
        <v>8.5425236788266261</v>
      </c>
      <c r="AJ10" s="64">
        <v>84.408766954479219</v>
      </c>
      <c r="AK10" s="61">
        <v>126.42962410697913</v>
      </c>
      <c r="AL10" s="66">
        <v>65.935952449320936</v>
      </c>
      <c r="AM10" s="61">
        <v>170.11414347763505</v>
      </c>
      <c r="AS10" s="121"/>
      <c r="BA10" s="42"/>
      <c r="BB10" s="42"/>
    </row>
    <row r="11" spans="1:54" ht="15" customHeight="1" x14ac:dyDescent="0.25">
      <c r="A11" s="25">
        <v>3</v>
      </c>
      <c r="B11" s="69">
        <v>73.930000000000007</v>
      </c>
      <c r="C11" s="51">
        <f t="shared" si="0"/>
        <v>21.608045687779523</v>
      </c>
      <c r="D11" s="52">
        <f t="shared" si="1"/>
        <v>43.738240072497504</v>
      </c>
      <c r="E11" s="59">
        <f t="shared" si="2"/>
        <v>8.5837142397229513</v>
      </c>
      <c r="F11" s="68">
        <v>137.02000000000001</v>
      </c>
      <c r="G11" s="52">
        <f t="shared" si="3"/>
        <v>83.401724838888953</v>
      </c>
      <c r="H11" s="52">
        <f t="shared" si="4"/>
        <v>67.356657075614009</v>
      </c>
      <c r="I11" s="53">
        <f t="shared" si="5"/>
        <v>-13.738381914502947</v>
      </c>
      <c r="J11" s="58">
        <v>20.079999999999998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20.079999999999998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57.61</v>
      </c>
      <c r="V11" s="84">
        <v>0</v>
      </c>
      <c r="W11" s="84">
        <v>63.81</v>
      </c>
      <c r="X11" s="94">
        <f t="shared" si="10"/>
        <v>0</v>
      </c>
      <c r="Y11" s="95">
        <f t="shared" si="11"/>
        <v>121.42</v>
      </c>
      <c r="Z11" s="91">
        <v>0</v>
      </c>
      <c r="AA11" s="84">
        <v>0</v>
      </c>
      <c r="AB11" s="84">
        <v>0</v>
      </c>
      <c r="AC11" s="84">
        <v>104.83</v>
      </c>
      <c r="AD11" s="96">
        <f t="shared" si="12"/>
        <v>0</v>
      </c>
      <c r="AE11" s="52">
        <f t="shared" si="13"/>
        <v>104.83</v>
      </c>
      <c r="AF11" s="118">
        <v>0.38555672043010747</v>
      </c>
      <c r="AG11" s="117">
        <v>0.1837087365591398</v>
      </c>
      <c r="AH11" s="54">
        <f t="shared" si="6"/>
        <v>5.9560613650669438</v>
      </c>
      <c r="AI11" s="63">
        <f t="shared" si="7"/>
        <v>8.4000055031638112</v>
      </c>
      <c r="AJ11" s="64">
        <v>83.401724838888953</v>
      </c>
      <c r="AK11" s="61">
        <v>126.43804568777952</v>
      </c>
      <c r="AL11" s="66">
        <v>67.356657075614009</v>
      </c>
      <c r="AM11" s="61">
        <v>165.15824007249751</v>
      </c>
      <c r="AS11" s="121"/>
      <c r="BA11" s="42"/>
      <c r="BB11" s="42"/>
    </row>
    <row r="12" spans="1:54" ht="15" customHeight="1" x14ac:dyDescent="0.25">
      <c r="A12" s="25">
        <v>4</v>
      </c>
      <c r="B12" s="69">
        <v>61.620000000000005</v>
      </c>
      <c r="C12" s="51">
        <f t="shared" si="0"/>
        <v>17.361544475903699</v>
      </c>
      <c r="D12" s="52">
        <f t="shared" si="1"/>
        <v>35.982177130148415</v>
      </c>
      <c r="E12" s="59">
        <f t="shared" si="2"/>
        <v>8.2762783939478481</v>
      </c>
      <c r="F12" s="68">
        <v>137.02000000000001</v>
      </c>
      <c r="G12" s="52">
        <f t="shared" si="3"/>
        <v>81.786867311937968</v>
      </c>
      <c r="H12" s="52">
        <f t="shared" si="4"/>
        <v>66.999402507561953</v>
      </c>
      <c r="I12" s="53">
        <f t="shared" si="5"/>
        <v>-11.76626981949992</v>
      </c>
      <c r="J12" s="58">
        <v>18.03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18.03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57.67</v>
      </c>
      <c r="V12" s="84">
        <v>0</v>
      </c>
      <c r="W12" s="84">
        <v>64.11</v>
      </c>
      <c r="X12" s="94">
        <f t="shared" si="10"/>
        <v>0</v>
      </c>
      <c r="Y12" s="95">
        <f t="shared" si="11"/>
        <v>121.78</v>
      </c>
      <c r="Z12" s="91">
        <v>0</v>
      </c>
      <c r="AA12" s="84">
        <v>0</v>
      </c>
      <c r="AB12" s="84">
        <v>0</v>
      </c>
      <c r="AC12" s="84">
        <v>105.8</v>
      </c>
      <c r="AD12" s="96">
        <f t="shared" si="12"/>
        <v>0</v>
      </c>
      <c r="AE12" s="52">
        <f t="shared" si="13"/>
        <v>105.8</v>
      </c>
      <c r="AF12" s="118">
        <v>0.38555672043010747</v>
      </c>
      <c r="AG12" s="117">
        <v>0.1837087365591398</v>
      </c>
      <c r="AH12" s="54">
        <f t="shared" si="6"/>
        <v>5.8781734600699735</v>
      </c>
      <c r="AI12" s="63">
        <f t="shared" si="7"/>
        <v>8.092569657388708</v>
      </c>
      <c r="AJ12" s="64">
        <v>81.786867311937968</v>
      </c>
      <c r="AK12" s="61">
        <v>123.1615444759037</v>
      </c>
      <c r="AL12" s="66">
        <v>66.999402507561953</v>
      </c>
      <c r="AM12" s="61">
        <v>157.76217713014842</v>
      </c>
      <c r="AS12" s="121"/>
      <c r="BA12" s="42"/>
      <c r="BB12" s="42"/>
    </row>
    <row r="13" spans="1:54" ht="15.75" x14ac:dyDescent="0.25">
      <c r="A13" s="25">
        <v>5</v>
      </c>
      <c r="B13" s="69">
        <v>85.17</v>
      </c>
      <c r="C13" s="51">
        <f t="shared" si="0"/>
        <v>18.068789856740196</v>
      </c>
      <c r="D13" s="52">
        <f t="shared" si="1"/>
        <v>59.259485308452227</v>
      </c>
      <c r="E13" s="59">
        <f t="shared" si="2"/>
        <v>7.8417248348075645</v>
      </c>
      <c r="F13" s="68">
        <v>128.32</v>
      </c>
      <c r="G13" s="52">
        <f t="shared" si="3"/>
        <v>79.513179955116627</v>
      </c>
      <c r="H13" s="52">
        <f t="shared" si="4"/>
        <v>62.808407866078639</v>
      </c>
      <c r="I13" s="53">
        <f t="shared" si="5"/>
        <v>-14.001587821195292</v>
      </c>
      <c r="J13" s="58">
        <v>20.010000000000002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20.010000000000002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42.45</v>
      </c>
      <c r="V13" s="84">
        <v>0</v>
      </c>
      <c r="W13" s="84">
        <v>40.69</v>
      </c>
      <c r="X13" s="94">
        <f t="shared" si="10"/>
        <v>0</v>
      </c>
      <c r="Y13" s="95">
        <f t="shared" si="11"/>
        <v>83.14</v>
      </c>
      <c r="Z13" s="91">
        <v>0</v>
      </c>
      <c r="AA13" s="84">
        <v>0</v>
      </c>
      <c r="AB13" s="84">
        <v>0</v>
      </c>
      <c r="AC13" s="84">
        <v>105.37</v>
      </c>
      <c r="AD13" s="96">
        <f t="shared" si="12"/>
        <v>0</v>
      </c>
      <c r="AE13" s="52">
        <f t="shared" si="13"/>
        <v>105.37</v>
      </c>
      <c r="AF13" s="118">
        <v>0.38555672043010747</v>
      </c>
      <c r="AG13" s="117">
        <v>0.1837087365591398</v>
      </c>
      <c r="AH13" s="54">
        <f t="shared" si="6"/>
        <v>5.6228554583746018</v>
      </c>
      <c r="AI13" s="63">
        <f t="shared" si="7"/>
        <v>7.6580160982484244</v>
      </c>
      <c r="AJ13" s="64">
        <v>79.513179955116627</v>
      </c>
      <c r="AK13" s="61">
        <v>123.4387898567402</v>
      </c>
      <c r="AL13" s="66">
        <v>62.808407866078639</v>
      </c>
      <c r="AM13" s="61">
        <v>142.39948530845223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124.09</v>
      </c>
      <c r="C14" s="51">
        <f t="shared" si="0"/>
        <v>25.884865385126886</v>
      </c>
      <c r="D14" s="52">
        <f t="shared" si="1"/>
        <v>90.806362416189586</v>
      </c>
      <c r="E14" s="59">
        <f t="shared" si="2"/>
        <v>7.3987721986835595</v>
      </c>
      <c r="F14" s="68">
        <v>137.16</v>
      </c>
      <c r="G14" s="52">
        <f t="shared" si="3"/>
        <v>72.769426032388282</v>
      </c>
      <c r="H14" s="52">
        <f t="shared" si="4"/>
        <v>58.765890964052318</v>
      </c>
      <c r="I14" s="53">
        <f t="shared" si="5"/>
        <v>5.6246830035594169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0.27</v>
      </c>
      <c r="S14" s="84">
        <v>0</v>
      </c>
      <c r="T14" s="84">
        <v>0</v>
      </c>
      <c r="U14" s="84">
        <v>41</v>
      </c>
      <c r="V14" s="84">
        <v>0</v>
      </c>
      <c r="W14" s="84">
        <v>0</v>
      </c>
      <c r="X14" s="94">
        <f t="shared" si="10"/>
        <v>0.27</v>
      </c>
      <c r="Y14" s="95">
        <f t="shared" si="11"/>
        <v>41</v>
      </c>
      <c r="Z14" s="91">
        <v>0.8</v>
      </c>
      <c r="AA14" s="84">
        <v>0</v>
      </c>
      <c r="AB14" s="84">
        <v>0</v>
      </c>
      <c r="AC14" s="84">
        <v>92.77</v>
      </c>
      <c r="AD14" s="96">
        <f t="shared" si="12"/>
        <v>0.8</v>
      </c>
      <c r="AE14" s="52">
        <f t="shared" si="13"/>
        <v>92.77</v>
      </c>
      <c r="AF14" s="118">
        <v>0.38555672043010747</v>
      </c>
      <c r="AG14" s="117">
        <v>0.1837087365591398</v>
      </c>
      <c r="AH14" s="54">
        <f t="shared" si="6"/>
        <v>5.2391262831293091</v>
      </c>
      <c r="AI14" s="63">
        <f t="shared" si="7"/>
        <v>7.2150634621244194</v>
      </c>
      <c r="AJ14" s="64">
        <v>73.569426032388279</v>
      </c>
      <c r="AK14" s="61">
        <v>118.65486538512688</v>
      </c>
      <c r="AL14" s="66">
        <v>59.035890964052321</v>
      </c>
      <c r="AM14" s="61">
        <v>131.80636241618959</v>
      </c>
      <c r="AS14" s="121"/>
      <c r="BA14" s="42"/>
      <c r="BB14" s="42"/>
    </row>
    <row r="15" spans="1:54" ht="15.75" x14ac:dyDescent="0.25">
      <c r="A15" s="25">
        <v>7</v>
      </c>
      <c r="B15" s="69">
        <v>126.53</v>
      </c>
      <c r="C15" s="51">
        <f t="shared" si="0"/>
        <v>19.439284501533422</v>
      </c>
      <c r="D15" s="52">
        <f t="shared" si="1"/>
        <v>99.701183136535178</v>
      </c>
      <c r="E15" s="59">
        <f t="shared" si="2"/>
        <v>7.3895323619314013</v>
      </c>
      <c r="F15" s="68">
        <v>101.6</v>
      </c>
      <c r="G15" s="52">
        <f t="shared" si="3"/>
        <v>64.327385053951843</v>
      </c>
      <c r="H15" s="52">
        <f t="shared" si="4"/>
        <v>49.979750356335877</v>
      </c>
      <c r="I15" s="53">
        <f t="shared" si="5"/>
        <v>-12.707135410287711</v>
      </c>
      <c r="J15" s="58">
        <v>17.95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17.95</v>
      </c>
      <c r="Q15" s="82">
        <f t="shared" si="9"/>
        <v>0</v>
      </c>
      <c r="R15" s="91">
        <v>5.13</v>
      </c>
      <c r="S15" s="84">
        <v>0</v>
      </c>
      <c r="T15" s="84">
        <v>0</v>
      </c>
      <c r="U15" s="84">
        <v>42.77</v>
      </c>
      <c r="V15" s="84">
        <v>0</v>
      </c>
      <c r="W15" s="84">
        <v>0</v>
      </c>
      <c r="X15" s="94">
        <f t="shared" si="10"/>
        <v>5.13</v>
      </c>
      <c r="Y15" s="95">
        <f t="shared" si="11"/>
        <v>42.77</v>
      </c>
      <c r="Z15" s="91">
        <v>3.5</v>
      </c>
      <c r="AA15" s="84">
        <v>0</v>
      </c>
      <c r="AB15" s="84">
        <v>0</v>
      </c>
      <c r="AC15" s="84">
        <v>88.23</v>
      </c>
      <c r="AD15" s="96">
        <f t="shared" si="12"/>
        <v>3.5</v>
      </c>
      <c r="AE15" s="52">
        <f t="shared" si="13"/>
        <v>88.23</v>
      </c>
      <c r="AF15" s="118">
        <v>0.38555672043010747</v>
      </c>
      <c r="AG15" s="117">
        <v>0.1837087365591398</v>
      </c>
      <c r="AH15" s="54">
        <f t="shared" si="6"/>
        <v>4.8573078692821809</v>
      </c>
      <c r="AI15" s="63">
        <f t="shared" si="7"/>
        <v>7.2058236253722612</v>
      </c>
      <c r="AJ15" s="64">
        <v>67.827385053951843</v>
      </c>
      <c r="AK15" s="61">
        <v>107.66928450153343</v>
      </c>
      <c r="AL15" s="66">
        <v>55.10975035633588</v>
      </c>
      <c r="AM15" s="61">
        <v>142.47118313653519</v>
      </c>
      <c r="AS15" s="121"/>
      <c r="BA15" s="42"/>
      <c r="BB15" s="42"/>
    </row>
    <row r="16" spans="1:54" ht="15.75" x14ac:dyDescent="0.25">
      <c r="A16" s="25">
        <v>8</v>
      </c>
      <c r="B16" s="69">
        <v>141.22999999999999</v>
      </c>
      <c r="C16" s="51">
        <f t="shared" si="0"/>
        <v>23.482035745762715</v>
      </c>
      <c r="D16" s="52">
        <f t="shared" si="1"/>
        <v>110.34471213455379</v>
      </c>
      <c r="E16" s="59">
        <f t="shared" si="2"/>
        <v>7.4032521196834864</v>
      </c>
      <c r="F16" s="68">
        <v>77.84</v>
      </c>
      <c r="G16" s="52">
        <f t="shared" si="3"/>
        <v>64.436507485148041</v>
      </c>
      <c r="H16" s="52">
        <f t="shared" si="4"/>
        <v>26.422211860938194</v>
      </c>
      <c r="I16" s="53">
        <f t="shared" si="5"/>
        <v>-13.018719346086224</v>
      </c>
      <c r="J16" s="58">
        <v>18.11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18.11</v>
      </c>
      <c r="Q16" s="82">
        <f t="shared" si="9"/>
        <v>0</v>
      </c>
      <c r="R16" s="91">
        <v>18.440000000000001</v>
      </c>
      <c r="S16" s="84">
        <v>0</v>
      </c>
      <c r="T16" s="84">
        <v>0</v>
      </c>
      <c r="U16" s="84">
        <v>28.29</v>
      </c>
      <c r="V16" s="84">
        <v>0</v>
      </c>
      <c r="W16" s="84">
        <v>0</v>
      </c>
      <c r="X16" s="94">
        <f t="shared" si="10"/>
        <v>18.440000000000001</v>
      </c>
      <c r="Y16" s="95">
        <f t="shared" si="11"/>
        <v>28.29</v>
      </c>
      <c r="Z16" s="91">
        <v>9.8000000000000007</v>
      </c>
      <c r="AA16" s="84">
        <v>0</v>
      </c>
      <c r="AB16" s="84">
        <v>0</v>
      </c>
      <c r="AC16" s="84">
        <v>88.5</v>
      </c>
      <c r="AD16" s="96">
        <f t="shared" si="12"/>
        <v>9.8000000000000007</v>
      </c>
      <c r="AE16" s="52">
        <f t="shared" si="13"/>
        <v>88.5</v>
      </c>
      <c r="AF16" s="118">
        <v>0.38555672043010747</v>
      </c>
      <c r="AG16" s="117">
        <v>0.1837087365591398</v>
      </c>
      <c r="AH16" s="54">
        <f t="shared" si="6"/>
        <v>4.705723933483668</v>
      </c>
      <c r="AI16" s="63">
        <f t="shared" si="7"/>
        <v>7.2195433831243463</v>
      </c>
      <c r="AJ16" s="64">
        <v>74.236507485148039</v>
      </c>
      <c r="AK16" s="61">
        <v>111.98203574576272</v>
      </c>
      <c r="AL16" s="66">
        <v>44.862211860938196</v>
      </c>
      <c r="AM16" s="61">
        <v>138.63471213455378</v>
      </c>
      <c r="AS16" s="121"/>
      <c r="BA16" s="42"/>
      <c r="BB16" s="42"/>
    </row>
    <row r="17" spans="1:54" ht="15.75" x14ac:dyDescent="0.25">
      <c r="A17" s="25">
        <v>9</v>
      </c>
      <c r="B17" s="69">
        <v>150.06</v>
      </c>
      <c r="C17" s="51">
        <f t="shared" si="0"/>
        <v>35.946238136521742</v>
      </c>
      <c r="D17" s="52">
        <f t="shared" si="1"/>
        <v>106.03936056558697</v>
      </c>
      <c r="E17" s="59">
        <f t="shared" si="2"/>
        <v>8.0744012978913133</v>
      </c>
      <c r="F17" s="68">
        <v>92.81</v>
      </c>
      <c r="G17" s="52">
        <f t="shared" si="3"/>
        <v>65.892867477562504</v>
      </c>
      <c r="H17" s="52">
        <f t="shared" si="4"/>
        <v>21.676547407091892</v>
      </c>
      <c r="I17" s="53">
        <f t="shared" si="5"/>
        <v>5.2405851153456009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27.41</v>
      </c>
      <c r="S17" s="84">
        <v>0</v>
      </c>
      <c r="T17" s="84">
        <v>0</v>
      </c>
      <c r="U17" s="84">
        <v>42.23</v>
      </c>
      <c r="V17" s="84">
        <v>0</v>
      </c>
      <c r="W17" s="84">
        <v>0</v>
      </c>
      <c r="X17" s="94">
        <f t="shared" si="10"/>
        <v>27.41</v>
      </c>
      <c r="Y17" s="95">
        <f t="shared" si="11"/>
        <v>42.23</v>
      </c>
      <c r="Z17" s="91">
        <v>7.9</v>
      </c>
      <c r="AA17" s="84">
        <v>0</v>
      </c>
      <c r="AB17" s="84">
        <v>0</v>
      </c>
      <c r="AC17" s="84">
        <v>89.7</v>
      </c>
      <c r="AD17" s="96">
        <f t="shared" si="12"/>
        <v>7.9</v>
      </c>
      <c r="AE17" s="52">
        <f t="shared" si="13"/>
        <v>89.7</v>
      </c>
      <c r="AF17" s="118">
        <v>0.38555672043010747</v>
      </c>
      <c r="AG17" s="117">
        <v>0.1837087365591398</v>
      </c>
      <c r="AH17" s="54">
        <f t="shared" si="6"/>
        <v>4.8550283949154931</v>
      </c>
      <c r="AI17" s="63">
        <f t="shared" si="7"/>
        <v>7.8906925613321732</v>
      </c>
      <c r="AJ17" s="64">
        <v>73.79286747756251</v>
      </c>
      <c r="AK17" s="61">
        <v>125.64623813652175</v>
      </c>
      <c r="AL17" s="66">
        <v>49.086547407091892</v>
      </c>
      <c r="AM17" s="61">
        <v>148.26936056558696</v>
      </c>
      <c r="AS17" s="121"/>
      <c r="BA17" s="42"/>
      <c r="BB17" s="42"/>
    </row>
    <row r="18" spans="1:54" ht="15.75" x14ac:dyDescent="0.25">
      <c r="A18" s="25">
        <v>10</v>
      </c>
      <c r="B18" s="69">
        <v>136.85000000000002</v>
      </c>
      <c r="C18" s="51">
        <f t="shared" si="0"/>
        <v>1.3334817169547364</v>
      </c>
      <c r="D18" s="52">
        <f t="shared" si="1"/>
        <v>127.89094996425882</v>
      </c>
      <c r="E18" s="59">
        <f t="shared" si="2"/>
        <v>7.6255683187864634</v>
      </c>
      <c r="F18" s="68">
        <v>72.22</v>
      </c>
      <c r="G18" s="52">
        <f t="shared" si="3"/>
        <v>56.206459486716156</v>
      </c>
      <c r="H18" s="52">
        <f t="shared" si="4"/>
        <v>25.489483176339682</v>
      </c>
      <c r="I18" s="53">
        <f t="shared" si="5"/>
        <v>-9.4759426630558234</v>
      </c>
      <c r="J18" s="58">
        <v>14.84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14.84</v>
      </c>
      <c r="Q18" s="82">
        <f t="shared" si="9"/>
        <v>0</v>
      </c>
      <c r="R18" s="91">
        <v>32.31</v>
      </c>
      <c r="S18" s="84">
        <v>0</v>
      </c>
      <c r="T18" s="84">
        <v>0</v>
      </c>
      <c r="U18" s="84">
        <v>39.770000000000003</v>
      </c>
      <c r="V18" s="84">
        <v>0</v>
      </c>
      <c r="W18" s="84">
        <v>0</v>
      </c>
      <c r="X18" s="94">
        <f t="shared" si="10"/>
        <v>32.31</v>
      </c>
      <c r="Y18" s="95">
        <f t="shared" si="11"/>
        <v>39.770000000000003</v>
      </c>
      <c r="Z18" s="91">
        <v>12</v>
      </c>
      <c r="AA18" s="84">
        <v>0</v>
      </c>
      <c r="AB18" s="84">
        <v>0</v>
      </c>
      <c r="AC18" s="84">
        <v>89.34</v>
      </c>
      <c r="AD18" s="96">
        <f t="shared" si="12"/>
        <v>12</v>
      </c>
      <c r="AE18" s="52">
        <f t="shared" si="13"/>
        <v>89.34</v>
      </c>
      <c r="AF18" s="118">
        <v>0.38555672043010747</v>
      </c>
      <c r="AG18" s="117">
        <v>0.1837087365591398</v>
      </c>
      <c r="AH18" s="54">
        <f t="shared" si="6"/>
        <v>4.9785006165140686</v>
      </c>
      <c r="AI18" s="63">
        <f t="shared" si="7"/>
        <v>7.4418595822273232</v>
      </c>
      <c r="AJ18" s="64">
        <v>68.206459486716156</v>
      </c>
      <c r="AK18" s="61">
        <v>90.67348171695474</v>
      </c>
      <c r="AL18" s="66">
        <v>57.799483176339685</v>
      </c>
      <c r="AM18" s="61">
        <v>167.66094996425883</v>
      </c>
      <c r="AS18" s="121"/>
      <c r="BA18" s="42"/>
      <c r="BB18" s="42"/>
    </row>
    <row r="19" spans="1:54" ht="15.75" x14ac:dyDescent="0.25">
      <c r="A19" s="25">
        <v>11</v>
      </c>
      <c r="B19" s="69">
        <v>139.11000000000001</v>
      </c>
      <c r="C19" s="51">
        <f t="shared" si="0"/>
        <v>11.363263786518957</v>
      </c>
      <c r="D19" s="52">
        <f t="shared" si="1"/>
        <v>120.05844892625936</v>
      </c>
      <c r="E19" s="59">
        <f t="shared" si="2"/>
        <v>7.6882872872217263</v>
      </c>
      <c r="F19" s="68">
        <v>81.39</v>
      </c>
      <c r="G19" s="52">
        <f t="shared" si="3"/>
        <v>70.509503581135576</v>
      </c>
      <c r="H19" s="52">
        <f t="shared" si="4"/>
        <v>23.244265466049526</v>
      </c>
      <c r="I19" s="53">
        <f t="shared" si="5"/>
        <v>-12.363769047185114</v>
      </c>
      <c r="J19" s="58">
        <v>18.05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18.05</v>
      </c>
      <c r="Q19" s="82">
        <f t="shared" si="9"/>
        <v>0</v>
      </c>
      <c r="R19" s="91">
        <v>32.81</v>
      </c>
      <c r="S19" s="84">
        <v>0</v>
      </c>
      <c r="T19" s="84">
        <v>0</v>
      </c>
      <c r="U19" s="84">
        <v>39.25</v>
      </c>
      <c r="V19" s="84">
        <v>0</v>
      </c>
      <c r="W19" s="84">
        <v>0</v>
      </c>
      <c r="X19" s="94">
        <f t="shared" si="10"/>
        <v>32.81</v>
      </c>
      <c r="Y19" s="95">
        <f t="shared" si="11"/>
        <v>39.25</v>
      </c>
      <c r="Z19" s="91">
        <v>7.6</v>
      </c>
      <c r="AA19" s="84">
        <v>0</v>
      </c>
      <c r="AB19" s="84">
        <v>0</v>
      </c>
      <c r="AC19" s="84">
        <v>89.84</v>
      </c>
      <c r="AD19" s="96">
        <f t="shared" si="12"/>
        <v>7.6</v>
      </c>
      <c r="AE19" s="52">
        <f t="shared" si="13"/>
        <v>89.84</v>
      </c>
      <c r="AF19" s="118">
        <v>0.38555672043010747</v>
      </c>
      <c r="AG19" s="117">
        <v>0.1837087365591398</v>
      </c>
      <c r="AH19" s="54">
        <f t="shared" si="6"/>
        <v>5.3006742323847789</v>
      </c>
      <c r="AI19" s="63">
        <f t="shared" si="7"/>
        <v>7.5045785506625862</v>
      </c>
      <c r="AJ19" s="64">
        <v>78.10950358113557</v>
      </c>
      <c r="AK19" s="61">
        <v>101.20326378651896</v>
      </c>
      <c r="AL19" s="66">
        <v>56.054265466049529</v>
      </c>
      <c r="AM19" s="61">
        <v>159.30844892625936</v>
      </c>
      <c r="AS19" s="121"/>
      <c r="BA19" s="42"/>
      <c r="BB19" s="42"/>
    </row>
    <row r="20" spans="1:54" ht="15.75" x14ac:dyDescent="0.25">
      <c r="A20" s="25">
        <v>12</v>
      </c>
      <c r="B20" s="69">
        <v>157.28</v>
      </c>
      <c r="C20" s="51">
        <f t="shared" si="0"/>
        <v>13.364708458663245</v>
      </c>
      <c r="D20" s="52">
        <f t="shared" si="1"/>
        <v>136.09316639875365</v>
      </c>
      <c r="E20" s="59">
        <f t="shared" si="2"/>
        <v>7.8221251425831042</v>
      </c>
      <c r="F20" s="68">
        <v>76.459999999999994</v>
      </c>
      <c r="G20" s="52">
        <f t="shared" si="3"/>
        <v>66.05406698584072</v>
      </c>
      <c r="H20" s="52">
        <f t="shared" si="4"/>
        <v>23.113368364147963</v>
      </c>
      <c r="I20" s="53">
        <f t="shared" si="5"/>
        <v>-12.707435349988684</v>
      </c>
      <c r="J20" s="58">
        <v>18.13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18.13</v>
      </c>
      <c r="Q20" s="82">
        <f t="shared" si="9"/>
        <v>0</v>
      </c>
      <c r="R20" s="91">
        <v>27.12</v>
      </c>
      <c r="S20" s="84">
        <v>0</v>
      </c>
      <c r="T20" s="84">
        <v>0</v>
      </c>
      <c r="U20" s="84">
        <v>27.19</v>
      </c>
      <c r="V20" s="84">
        <v>0</v>
      </c>
      <c r="W20" s="84">
        <v>0</v>
      </c>
      <c r="X20" s="94">
        <f t="shared" si="10"/>
        <v>27.12</v>
      </c>
      <c r="Y20" s="95">
        <f t="shared" si="11"/>
        <v>27.19</v>
      </c>
      <c r="Z20" s="91">
        <v>11.2</v>
      </c>
      <c r="AA20" s="84">
        <v>0</v>
      </c>
      <c r="AB20" s="84">
        <v>0</v>
      </c>
      <c r="AC20" s="84">
        <v>88.51</v>
      </c>
      <c r="AD20" s="96">
        <f t="shared" si="12"/>
        <v>11.2</v>
      </c>
      <c r="AE20" s="52">
        <f t="shared" si="13"/>
        <v>88.51</v>
      </c>
      <c r="AF20" s="118">
        <v>0.38555672043010747</v>
      </c>
      <c r="AG20" s="117">
        <v>0.1837087365591398</v>
      </c>
      <c r="AH20" s="54">
        <f t="shared" si="6"/>
        <v>5.0370079295812076</v>
      </c>
      <c r="AI20" s="63">
        <f t="shared" si="7"/>
        <v>7.6384164060239641</v>
      </c>
      <c r="AJ20" s="64">
        <v>77.254066985840723</v>
      </c>
      <c r="AK20" s="61">
        <v>101.87470845866325</v>
      </c>
      <c r="AL20" s="66">
        <v>50.233368364147964</v>
      </c>
      <c r="AM20" s="61">
        <v>163.28316639875365</v>
      </c>
      <c r="AS20" s="121"/>
      <c r="BA20" s="42"/>
      <c r="BB20" s="42"/>
    </row>
    <row r="21" spans="1:54" ht="15.75" x14ac:dyDescent="0.25">
      <c r="A21" s="25">
        <v>13</v>
      </c>
      <c r="B21" s="69">
        <v>145.51999999999998</v>
      </c>
      <c r="C21" s="51">
        <f t="shared" si="0"/>
        <v>23.545783840464679</v>
      </c>
      <c r="D21" s="52">
        <f t="shared" si="1"/>
        <v>114.41948665452162</v>
      </c>
      <c r="E21" s="59">
        <f t="shared" si="2"/>
        <v>7.554729505013654</v>
      </c>
      <c r="F21" s="68">
        <v>62.04</v>
      </c>
      <c r="G21" s="52">
        <f t="shared" si="3"/>
        <v>66.750408074177344</v>
      </c>
      <c r="H21" s="52">
        <f t="shared" si="4"/>
        <v>8.3291450856038232</v>
      </c>
      <c r="I21" s="53">
        <f t="shared" si="5"/>
        <v>-13.039553159781169</v>
      </c>
      <c r="J21" s="58">
        <v>17.95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17.95</v>
      </c>
      <c r="Q21" s="82">
        <f t="shared" si="9"/>
        <v>0</v>
      </c>
      <c r="R21" s="91">
        <v>26.44</v>
      </c>
      <c r="S21" s="84">
        <v>0</v>
      </c>
      <c r="T21" s="84">
        <v>0</v>
      </c>
      <c r="U21" s="84">
        <v>27.85</v>
      </c>
      <c r="V21" s="84">
        <v>0</v>
      </c>
      <c r="W21" s="84">
        <v>0</v>
      </c>
      <c r="X21" s="94">
        <f t="shared" si="10"/>
        <v>26.44</v>
      </c>
      <c r="Y21" s="95">
        <f t="shared" si="11"/>
        <v>27.85</v>
      </c>
      <c r="Z21" s="91">
        <v>13</v>
      </c>
      <c r="AA21" s="84">
        <v>0</v>
      </c>
      <c r="AB21" s="84">
        <v>0</v>
      </c>
      <c r="AC21" s="84">
        <v>90.06</v>
      </c>
      <c r="AD21" s="96">
        <f t="shared" si="12"/>
        <v>13</v>
      </c>
      <c r="AE21" s="52">
        <f t="shared" si="13"/>
        <v>90.06</v>
      </c>
      <c r="AF21" s="118">
        <v>0.38555672043010747</v>
      </c>
      <c r="AG21" s="117">
        <v>0.1837087365591398</v>
      </c>
      <c r="AH21" s="54">
        <f t="shared" si="6"/>
        <v>4.5248901197887221</v>
      </c>
      <c r="AI21" s="63">
        <f t="shared" si="7"/>
        <v>7.3710207684545139</v>
      </c>
      <c r="AJ21" s="64">
        <v>79.750408074177344</v>
      </c>
      <c r="AK21" s="61">
        <v>113.60578384046468</v>
      </c>
      <c r="AL21" s="66">
        <v>34.769145085603824</v>
      </c>
      <c r="AM21" s="61">
        <v>142.26948665452161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92.05</v>
      </c>
      <c r="C22" s="51">
        <f t="shared" si="0"/>
        <v>18.999091829324016</v>
      </c>
      <c r="D22" s="52">
        <f t="shared" si="1"/>
        <v>67.729124507112658</v>
      </c>
      <c r="E22" s="59">
        <f t="shared" si="2"/>
        <v>5.3217836635633375</v>
      </c>
      <c r="F22" s="68">
        <v>69.709999999999994</v>
      </c>
      <c r="G22" s="52">
        <f t="shared" si="3"/>
        <v>64.521689815744764</v>
      </c>
      <c r="H22" s="52">
        <f t="shared" si="4"/>
        <v>18.255595932169811</v>
      </c>
      <c r="I22" s="53">
        <f t="shared" si="5"/>
        <v>-13.067285747914573</v>
      </c>
      <c r="J22" s="58">
        <v>17.95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17.95</v>
      </c>
      <c r="Q22" s="82">
        <f t="shared" si="9"/>
        <v>0</v>
      </c>
      <c r="R22" s="91">
        <v>22.64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94">
        <f t="shared" si="10"/>
        <v>22.64</v>
      </c>
      <c r="Y22" s="95">
        <f t="shared" si="11"/>
        <v>0</v>
      </c>
      <c r="Z22" s="91">
        <v>8.4</v>
      </c>
      <c r="AA22" s="84">
        <v>0</v>
      </c>
      <c r="AB22" s="84">
        <v>0</v>
      </c>
      <c r="AC22" s="84">
        <v>91.63</v>
      </c>
      <c r="AD22" s="96">
        <f t="shared" si="12"/>
        <v>8.4</v>
      </c>
      <c r="AE22" s="52">
        <f t="shared" si="13"/>
        <v>91.63</v>
      </c>
      <c r="AF22" s="118">
        <v>0.38555672043010747</v>
      </c>
      <c r="AG22" s="117">
        <v>0.1837087365591398</v>
      </c>
      <c r="AH22" s="54">
        <f t="shared" si="6"/>
        <v>4.4971575316553185</v>
      </c>
      <c r="AI22" s="63">
        <f t="shared" si="7"/>
        <v>5.1380749270041974</v>
      </c>
      <c r="AJ22" s="64">
        <v>72.92168981574477</v>
      </c>
      <c r="AK22" s="61">
        <v>110.62909182932401</v>
      </c>
      <c r="AL22" s="66">
        <v>40.895595932169812</v>
      </c>
      <c r="AM22" s="61">
        <v>67.729124507112658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166.5</v>
      </c>
      <c r="C23" s="51">
        <f t="shared" si="0"/>
        <v>30.00044089484841</v>
      </c>
      <c r="D23" s="52">
        <f t="shared" si="1"/>
        <v>128.32407927958513</v>
      </c>
      <c r="E23" s="59">
        <f t="shared" si="2"/>
        <v>8.1754798255664696</v>
      </c>
      <c r="F23" s="68">
        <v>80.19</v>
      </c>
      <c r="G23" s="52">
        <f t="shared" si="3"/>
        <v>69.133508913978091</v>
      </c>
      <c r="H23" s="52">
        <f t="shared" si="4"/>
        <v>23.641796077934849</v>
      </c>
      <c r="I23" s="53">
        <f t="shared" si="5"/>
        <v>-12.585304991912937</v>
      </c>
      <c r="J23" s="58">
        <v>17.96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17.96</v>
      </c>
      <c r="Q23" s="82">
        <f t="shared" si="9"/>
        <v>0</v>
      </c>
      <c r="R23" s="91">
        <v>22.6</v>
      </c>
      <c r="S23" s="84">
        <v>0</v>
      </c>
      <c r="T23" s="84">
        <v>0</v>
      </c>
      <c r="U23" s="84">
        <v>28.99</v>
      </c>
      <c r="V23" s="84">
        <v>0</v>
      </c>
      <c r="W23" s="84">
        <v>0</v>
      </c>
      <c r="X23" s="94">
        <f t="shared" si="10"/>
        <v>22.6</v>
      </c>
      <c r="Y23" s="95">
        <f t="shared" si="11"/>
        <v>28.99</v>
      </c>
      <c r="Z23" s="91">
        <v>10.9</v>
      </c>
      <c r="AA23" s="84">
        <v>0</v>
      </c>
      <c r="AB23" s="84">
        <v>0</v>
      </c>
      <c r="AC23" s="84">
        <v>90.11</v>
      </c>
      <c r="AD23" s="96">
        <f t="shared" si="12"/>
        <v>10.9</v>
      </c>
      <c r="AE23" s="52">
        <f t="shared" si="13"/>
        <v>90.11</v>
      </c>
      <c r="AF23" s="118">
        <v>0.38555672043010747</v>
      </c>
      <c r="AG23" s="117">
        <v>0.1837087365591398</v>
      </c>
      <c r="AH23" s="54">
        <f t="shared" si="6"/>
        <v>4.9891382876569565</v>
      </c>
      <c r="AI23" s="63">
        <f t="shared" si="7"/>
        <v>7.9917710890073295</v>
      </c>
      <c r="AJ23" s="64">
        <v>80.033508913978096</v>
      </c>
      <c r="AK23" s="61">
        <v>120.11044089484841</v>
      </c>
      <c r="AL23" s="66">
        <v>46.24179607793485</v>
      </c>
      <c r="AM23" s="61">
        <v>157.31407927958514</v>
      </c>
      <c r="AS23" s="121"/>
      <c r="BA23" s="42"/>
      <c r="BB23" s="42"/>
    </row>
    <row r="24" spans="1:54" ht="15.75" x14ac:dyDescent="0.25">
      <c r="A24" s="25">
        <v>16</v>
      </c>
      <c r="B24" s="69">
        <v>147.41</v>
      </c>
      <c r="C24" s="51">
        <f t="shared" si="0"/>
        <v>34.636376329081415</v>
      </c>
      <c r="D24" s="52">
        <f t="shared" si="1"/>
        <v>105.13321559777502</v>
      </c>
      <c r="E24" s="59">
        <f t="shared" si="2"/>
        <v>7.6404080731435897</v>
      </c>
      <c r="F24" s="68">
        <v>93.71</v>
      </c>
      <c r="G24" s="52">
        <f t="shared" si="3"/>
        <v>74.841322370248463</v>
      </c>
      <c r="H24" s="52">
        <f t="shared" si="4"/>
        <v>31.106640016865953</v>
      </c>
      <c r="I24" s="53">
        <f t="shared" si="5"/>
        <v>-12.237962387114431</v>
      </c>
      <c r="J24" s="58">
        <v>17.89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17.89</v>
      </c>
      <c r="Q24" s="82">
        <f t="shared" si="9"/>
        <v>0</v>
      </c>
      <c r="R24" s="91">
        <v>20.149999999999999</v>
      </c>
      <c r="S24" s="84">
        <v>0</v>
      </c>
      <c r="T24" s="84">
        <v>0</v>
      </c>
      <c r="U24" s="84">
        <v>28.58</v>
      </c>
      <c r="V24" s="84">
        <v>0</v>
      </c>
      <c r="W24" s="84">
        <v>0</v>
      </c>
      <c r="X24" s="94">
        <f t="shared" si="10"/>
        <v>20.149999999999999</v>
      </c>
      <c r="Y24" s="95">
        <f t="shared" si="11"/>
        <v>28.58</v>
      </c>
      <c r="Z24" s="91">
        <v>7.2</v>
      </c>
      <c r="AA24" s="84">
        <v>0</v>
      </c>
      <c r="AB24" s="84">
        <v>0</v>
      </c>
      <c r="AC24" s="84">
        <v>90.5</v>
      </c>
      <c r="AD24" s="96">
        <f t="shared" si="12"/>
        <v>7.2</v>
      </c>
      <c r="AE24" s="52">
        <f t="shared" si="13"/>
        <v>90.5</v>
      </c>
      <c r="AF24" s="118">
        <v>0.38555672043010747</v>
      </c>
      <c r="AG24" s="117">
        <v>0.1837087365591398</v>
      </c>
      <c r="AH24" s="54">
        <f t="shared" si="6"/>
        <v>5.266480892455462</v>
      </c>
      <c r="AI24" s="63">
        <f t="shared" si="7"/>
        <v>7.4566993365844496</v>
      </c>
      <c r="AJ24" s="64">
        <v>82.041322370248466</v>
      </c>
      <c r="AK24" s="61">
        <v>125.13637632908141</v>
      </c>
      <c r="AL24" s="66">
        <v>51.256640016865951</v>
      </c>
      <c r="AM24" s="61">
        <v>133.71321559777502</v>
      </c>
      <c r="AS24" s="121"/>
      <c r="BA24" s="42"/>
      <c r="BB24" s="42"/>
    </row>
    <row r="25" spans="1:54" ht="15.75" x14ac:dyDescent="0.25">
      <c r="A25" s="25">
        <v>17</v>
      </c>
      <c r="B25" s="69">
        <v>151.12</v>
      </c>
      <c r="C25" s="51">
        <f t="shared" si="0"/>
        <v>26.44660769233468</v>
      </c>
      <c r="D25" s="52">
        <f t="shared" si="1"/>
        <v>116.89802642439943</v>
      </c>
      <c r="E25" s="59">
        <f t="shared" si="2"/>
        <v>7.7753658832659198</v>
      </c>
      <c r="F25" s="68">
        <v>122.03</v>
      </c>
      <c r="G25" s="52">
        <f t="shared" si="3"/>
        <v>75.887033006697365</v>
      </c>
      <c r="H25" s="52">
        <f t="shared" si="4"/>
        <v>57.62726112738595</v>
      </c>
      <c r="I25" s="53">
        <f t="shared" si="5"/>
        <v>-11.484294134083315</v>
      </c>
      <c r="J25" s="58">
        <v>17.649999999999999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17.649999999999999</v>
      </c>
      <c r="Q25" s="82">
        <f t="shared" si="9"/>
        <v>0</v>
      </c>
      <c r="R25" s="91">
        <v>9.59</v>
      </c>
      <c r="S25" s="84">
        <v>0</v>
      </c>
      <c r="T25" s="84">
        <v>0</v>
      </c>
      <c r="U25" s="84">
        <v>29.25</v>
      </c>
      <c r="V25" s="84">
        <v>0</v>
      </c>
      <c r="W25" s="84">
        <v>0</v>
      </c>
      <c r="X25" s="94">
        <f t="shared" si="10"/>
        <v>9.59</v>
      </c>
      <c r="Y25" s="95">
        <f t="shared" si="11"/>
        <v>29.25</v>
      </c>
      <c r="Z25" s="91">
        <v>3.2</v>
      </c>
      <c r="AA25" s="84">
        <v>0</v>
      </c>
      <c r="AB25" s="84">
        <v>0</v>
      </c>
      <c r="AC25" s="84">
        <v>90.94</v>
      </c>
      <c r="AD25" s="96">
        <f t="shared" si="12"/>
        <v>3.2</v>
      </c>
      <c r="AE25" s="52">
        <f t="shared" si="13"/>
        <v>90.94</v>
      </c>
      <c r="AF25" s="118">
        <v>0.38555672043010747</v>
      </c>
      <c r="AG25" s="117">
        <v>0.1837087365591398</v>
      </c>
      <c r="AH25" s="54">
        <f t="shared" si="6"/>
        <v>5.7801491454865754</v>
      </c>
      <c r="AI25" s="63">
        <f t="shared" si="7"/>
        <v>7.5916571467067797</v>
      </c>
      <c r="AJ25" s="64">
        <v>79.087033006697368</v>
      </c>
      <c r="AK25" s="61">
        <v>117.38660769233468</v>
      </c>
      <c r="AL25" s="66">
        <v>67.217261127385953</v>
      </c>
      <c r="AM25" s="61">
        <v>146.14802642439943</v>
      </c>
      <c r="AS25" s="121"/>
      <c r="BA25" s="42"/>
      <c r="BB25" s="42"/>
    </row>
    <row r="26" spans="1:54" ht="15.75" x14ac:dyDescent="0.25">
      <c r="A26" s="25">
        <v>18</v>
      </c>
      <c r="B26" s="69">
        <v>150.29000000000002</v>
      </c>
      <c r="C26" s="51">
        <f t="shared" si="0"/>
        <v>25.288869792118561</v>
      </c>
      <c r="D26" s="52">
        <f t="shared" si="1"/>
        <v>117.34476239783085</v>
      </c>
      <c r="E26" s="59">
        <f t="shared" si="2"/>
        <v>7.6563678100506536</v>
      </c>
      <c r="F26" s="68">
        <v>135.35</v>
      </c>
      <c r="G26" s="52">
        <f t="shared" si="3"/>
        <v>87.311993935039865</v>
      </c>
      <c r="H26" s="52">
        <f t="shared" si="4"/>
        <v>60.002406646423175</v>
      </c>
      <c r="I26" s="53">
        <f t="shared" si="5"/>
        <v>-11.964400581463076</v>
      </c>
      <c r="J26" s="58">
        <v>18.170000000000002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18.170000000000002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28.52</v>
      </c>
      <c r="V26" s="84">
        <v>0</v>
      </c>
      <c r="W26" s="84">
        <v>0</v>
      </c>
      <c r="X26" s="94">
        <f t="shared" si="10"/>
        <v>0</v>
      </c>
      <c r="Y26" s="95">
        <f t="shared" si="11"/>
        <v>28.52</v>
      </c>
      <c r="Z26" s="91">
        <v>0</v>
      </c>
      <c r="AA26" s="84">
        <v>0</v>
      </c>
      <c r="AB26" s="84">
        <v>0</v>
      </c>
      <c r="AC26" s="84">
        <v>88.25</v>
      </c>
      <c r="AD26" s="96">
        <f t="shared" si="12"/>
        <v>0</v>
      </c>
      <c r="AE26" s="52">
        <f t="shared" si="13"/>
        <v>88.25</v>
      </c>
      <c r="AF26" s="118">
        <v>0.38555672043010747</v>
      </c>
      <c r="AG26" s="117">
        <v>0.1837087365591398</v>
      </c>
      <c r="AH26" s="54">
        <f t="shared" si="6"/>
        <v>5.8200426981068176</v>
      </c>
      <c r="AI26" s="63">
        <f t="shared" si="7"/>
        <v>7.4726590734915135</v>
      </c>
      <c r="AJ26" s="64">
        <v>87.311993935039865</v>
      </c>
      <c r="AK26" s="61">
        <v>113.53886979211856</v>
      </c>
      <c r="AL26" s="128">
        <v>60.002406646423175</v>
      </c>
      <c r="AM26" s="61">
        <v>145.86476239783084</v>
      </c>
      <c r="AS26" s="121"/>
      <c r="BA26" s="42"/>
      <c r="BB26" s="42"/>
    </row>
    <row r="27" spans="1:54" ht="15.75" x14ac:dyDescent="0.25">
      <c r="A27" s="25">
        <v>19</v>
      </c>
      <c r="B27" s="69">
        <v>174.53</v>
      </c>
      <c r="C27" s="51">
        <f t="shared" si="0"/>
        <v>46.915215277650034</v>
      </c>
      <c r="D27" s="52">
        <f t="shared" si="1"/>
        <v>119.28502707356964</v>
      </c>
      <c r="E27" s="59">
        <f t="shared" si="2"/>
        <v>8.329757648780344</v>
      </c>
      <c r="F27" s="68">
        <v>167.13</v>
      </c>
      <c r="G27" s="52">
        <f t="shared" si="3"/>
        <v>112.67506278760526</v>
      </c>
      <c r="H27" s="52">
        <f t="shared" si="4"/>
        <v>65.62552008316176</v>
      </c>
      <c r="I27" s="53">
        <f t="shared" si="5"/>
        <v>-11.170582870767037</v>
      </c>
      <c r="J27" s="58">
        <v>18.600000000000001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18.600000000000001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27.54</v>
      </c>
      <c r="V27" s="84">
        <v>0</v>
      </c>
      <c r="W27" s="84">
        <v>0</v>
      </c>
      <c r="X27" s="94">
        <f t="shared" si="10"/>
        <v>0</v>
      </c>
      <c r="Y27" s="95">
        <f t="shared" si="11"/>
        <v>27.54</v>
      </c>
      <c r="Z27" s="91">
        <v>0</v>
      </c>
      <c r="AA27" s="84">
        <v>0</v>
      </c>
      <c r="AB27" s="84">
        <v>0</v>
      </c>
      <c r="AC27" s="84">
        <v>89.04</v>
      </c>
      <c r="AD27" s="96">
        <f t="shared" si="12"/>
        <v>0</v>
      </c>
      <c r="AE27" s="52">
        <f t="shared" si="13"/>
        <v>89.04</v>
      </c>
      <c r="AF27" s="118">
        <v>0.38555672043010747</v>
      </c>
      <c r="AG27" s="117">
        <v>0.1837087365591398</v>
      </c>
      <c r="AH27" s="54">
        <f t="shared" si="6"/>
        <v>7.0438604088028569</v>
      </c>
      <c r="AI27" s="63">
        <f t="shared" si="7"/>
        <v>8.1460489122212039</v>
      </c>
      <c r="AJ27" s="64">
        <v>112.67506278760526</v>
      </c>
      <c r="AK27" s="61">
        <v>135.95521527765004</v>
      </c>
      <c r="AL27" s="128">
        <v>65.62552008316176</v>
      </c>
      <c r="AM27" s="61">
        <v>146.82502707356963</v>
      </c>
      <c r="AS27" s="121"/>
      <c r="BA27" s="42"/>
      <c r="BB27" s="42"/>
    </row>
    <row r="28" spans="1:54" ht="15.75" x14ac:dyDescent="0.25">
      <c r="A28" s="25">
        <v>20</v>
      </c>
      <c r="B28" s="69">
        <v>182.79</v>
      </c>
      <c r="C28" s="51">
        <f t="shared" si="0"/>
        <v>50.914289324140086</v>
      </c>
      <c r="D28" s="52">
        <f t="shared" si="1"/>
        <v>123.32083605941153</v>
      </c>
      <c r="E28" s="59">
        <f t="shared" si="2"/>
        <v>8.5548746164483873</v>
      </c>
      <c r="F28" s="68">
        <v>167.15</v>
      </c>
      <c r="G28" s="52">
        <f t="shared" si="3"/>
        <v>108.98771948361892</v>
      </c>
      <c r="H28" s="52">
        <f t="shared" si="4"/>
        <v>68.572120168368713</v>
      </c>
      <c r="I28" s="53">
        <f t="shared" si="5"/>
        <v>-10.40983965198763</v>
      </c>
      <c r="J28" s="58">
        <v>17.809999999999999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17.809999999999999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27.81</v>
      </c>
      <c r="V28" s="84">
        <v>0</v>
      </c>
      <c r="W28" s="84">
        <v>0</v>
      </c>
      <c r="X28" s="94">
        <f t="shared" si="10"/>
        <v>0</v>
      </c>
      <c r="Y28" s="95">
        <f t="shared" si="11"/>
        <v>27.81</v>
      </c>
      <c r="Z28" s="91">
        <v>0</v>
      </c>
      <c r="AA28" s="84">
        <v>0</v>
      </c>
      <c r="AB28" s="84">
        <v>0</v>
      </c>
      <c r="AC28" s="84">
        <v>88.55</v>
      </c>
      <c r="AD28" s="96">
        <f t="shared" si="12"/>
        <v>0</v>
      </c>
      <c r="AE28" s="52">
        <f t="shared" si="13"/>
        <v>88.55</v>
      </c>
      <c r="AF28" s="118">
        <v>0.38555672043010747</v>
      </c>
      <c r="AG28" s="117">
        <v>0.1837087365591398</v>
      </c>
      <c r="AH28" s="54">
        <f t="shared" si="6"/>
        <v>7.014603627582261</v>
      </c>
      <c r="AI28" s="63">
        <f t="shared" si="7"/>
        <v>8.3711658798892472</v>
      </c>
      <c r="AJ28" s="64">
        <v>108.98771948361892</v>
      </c>
      <c r="AK28" s="61">
        <v>139.46428932414008</v>
      </c>
      <c r="AL28" s="128">
        <v>68.572120168368713</v>
      </c>
      <c r="AM28" s="61">
        <v>151.13083605941154</v>
      </c>
      <c r="AS28" s="121"/>
      <c r="BA28" s="42"/>
      <c r="BB28" s="42"/>
    </row>
    <row r="29" spans="1:54" ht="15.75" x14ac:dyDescent="0.25">
      <c r="A29" s="25">
        <v>21</v>
      </c>
      <c r="B29" s="69">
        <v>193.86</v>
      </c>
      <c r="C29" s="51">
        <f t="shared" si="0"/>
        <v>48.974510880377537</v>
      </c>
      <c r="D29" s="52">
        <f t="shared" si="1"/>
        <v>136.01981843117952</v>
      </c>
      <c r="E29" s="59">
        <f t="shared" si="2"/>
        <v>8.8656706884429468</v>
      </c>
      <c r="F29" s="68">
        <v>150.06</v>
      </c>
      <c r="G29" s="52">
        <f t="shared" si="3"/>
        <v>95.719717237838907</v>
      </c>
      <c r="H29" s="52">
        <f t="shared" si="4"/>
        <v>65.630344577593718</v>
      </c>
      <c r="I29" s="53">
        <f t="shared" si="5"/>
        <v>-11.290061815432635</v>
      </c>
      <c r="J29" s="58">
        <v>18.05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18.05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27.84</v>
      </c>
      <c r="V29" s="84">
        <v>0</v>
      </c>
      <c r="W29" s="84">
        <v>0</v>
      </c>
      <c r="X29" s="94">
        <f t="shared" si="10"/>
        <v>0</v>
      </c>
      <c r="Y29" s="95">
        <f t="shared" si="11"/>
        <v>27.84</v>
      </c>
      <c r="Z29" s="91">
        <v>0</v>
      </c>
      <c r="AA29" s="84">
        <v>0</v>
      </c>
      <c r="AB29" s="84">
        <v>0</v>
      </c>
      <c r="AC29" s="84">
        <v>88.55</v>
      </c>
      <c r="AD29" s="96">
        <f t="shared" si="12"/>
        <v>0</v>
      </c>
      <c r="AE29" s="52">
        <f t="shared" si="13"/>
        <v>88.55</v>
      </c>
      <c r="AF29" s="118">
        <v>0.38555672043010747</v>
      </c>
      <c r="AG29" s="117">
        <v>0.1837087365591398</v>
      </c>
      <c r="AH29" s="54">
        <f t="shared" si="6"/>
        <v>6.374381464137258</v>
      </c>
      <c r="AI29" s="63">
        <f t="shared" si="7"/>
        <v>8.6819619518838067</v>
      </c>
      <c r="AJ29" s="64">
        <v>95.719717237838907</v>
      </c>
      <c r="AK29" s="61">
        <v>137.52451088037753</v>
      </c>
      <c r="AL29" s="128">
        <v>65.630344577593718</v>
      </c>
      <c r="AM29" s="61">
        <v>163.85981843117952</v>
      </c>
      <c r="AS29" s="121"/>
      <c r="BA29" s="42"/>
      <c r="BB29" s="42"/>
    </row>
    <row r="30" spans="1:54" ht="15.75" x14ac:dyDescent="0.25">
      <c r="A30" s="25">
        <v>22</v>
      </c>
      <c r="B30" s="69">
        <v>190.47</v>
      </c>
      <c r="C30" s="51">
        <f t="shared" si="0"/>
        <v>48.861382200688908</v>
      </c>
      <c r="D30" s="52">
        <f t="shared" si="1"/>
        <v>132.83170601807248</v>
      </c>
      <c r="E30" s="59">
        <f t="shared" si="2"/>
        <v>8.7769117812385957</v>
      </c>
      <c r="F30" s="68">
        <v>152.27000000000001</v>
      </c>
      <c r="G30" s="52">
        <f t="shared" si="3"/>
        <v>96.519478937970419</v>
      </c>
      <c r="H30" s="52">
        <f t="shared" si="4"/>
        <v>67.139394905638724</v>
      </c>
      <c r="I30" s="53">
        <f t="shared" si="5"/>
        <v>-11.388873843609131</v>
      </c>
      <c r="J30" s="58">
        <v>18.239999999999998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18.239999999999998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27.87</v>
      </c>
      <c r="V30" s="84">
        <v>0</v>
      </c>
      <c r="W30" s="84">
        <v>0</v>
      </c>
      <c r="X30" s="94">
        <f t="shared" si="10"/>
        <v>0</v>
      </c>
      <c r="Y30" s="95">
        <f t="shared" si="11"/>
        <v>27.87</v>
      </c>
      <c r="Z30" s="91">
        <v>0</v>
      </c>
      <c r="AA30" s="84">
        <v>0</v>
      </c>
      <c r="AB30" s="84">
        <v>0</v>
      </c>
      <c r="AC30" s="84">
        <v>88.74</v>
      </c>
      <c r="AD30" s="96">
        <f t="shared" si="12"/>
        <v>0</v>
      </c>
      <c r="AE30" s="52">
        <f t="shared" si="13"/>
        <v>88.74</v>
      </c>
      <c r="AF30" s="118">
        <v>0.38555672043010747</v>
      </c>
      <c r="AG30" s="117">
        <v>0.1837087365591398</v>
      </c>
      <c r="AH30" s="54">
        <f t="shared" si="6"/>
        <v>6.4655694359607594</v>
      </c>
      <c r="AI30" s="63">
        <f t="shared" si="7"/>
        <v>8.5932030446794556</v>
      </c>
      <c r="AJ30" s="64">
        <v>96.519478937970419</v>
      </c>
      <c r="AK30" s="61">
        <v>137.6013822006889</v>
      </c>
      <c r="AL30" s="128">
        <v>67.139394905638724</v>
      </c>
      <c r="AM30" s="61">
        <v>160.70170601807249</v>
      </c>
      <c r="AS30" s="121"/>
      <c r="BA30" s="42"/>
      <c r="BB30" s="42"/>
    </row>
    <row r="31" spans="1:54" ht="15.75" x14ac:dyDescent="0.25">
      <c r="A31" s="25">
        <v>23</v>
      </c>
      <c r="B31" s="69">
        <v>174.98</v>
      </c>
      <c r="C31" s="51">
        <f t="shared" si="0"/>
        <v>41.635791579300587</v>
      </c>
      <c r="D31" s="52">
        <f t="shared" si="1"/>
        <v>124.97805127352999</v>
      </c>
      <c r="E31" s="59">
        <f t="shared" si="2"/>
        <v>8.3661571471693605</v>
      </c>
      <c r="F31" s="68">
        <v>115.1</v>
      </c>
      <c r="G31" s="52">
        <f t="shared" si="3"/>
        <v>70.070142266742337</v>
      </c>
      <c r="H31" s="52">
        <f t="shared" si="4"/>
        <v>57.725135682581168</v>
      </c>
      <c r="I31" s="53">
        <f t="shared" si="5"/>
        <v>-12.69527794932351</v>
      </c>
      <c r="J31" s="58">
        <v>18.13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18.13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27.87</v>
      </c>
      <c r="V31" s="84">
        <v>0</v>
      </c>
      <c r="W31" s="84">
        <v>0</v>
      </c>
      <c r="X31" s="94">
        <f t="shared" si="10"/>
        <v>0</v>
      </c>
      <c r="Y31" s="95">
        <f t="shared" si="11"/>
        <v>27.87</v>
      </c>
      <c r="Z31" s="91">
        <v>0</v>
      </c>
      <c r="AA31" s="84">
        <v>0</v>
      </c>
      <c r="AB31" s="84">
        <v>0</v>
      </c>
      <c r="AC31" s="84">
        <v>89.56</v>
      </c>
      <c r="AD31" s="96">
        <f t="shared" si="12"/>
        <v>0</v>
      </c>
      <c r="AE31" s="52">
        <f t="shared" si="13"/>
        <v>89.56</v>
      </c>
      <c r="AF31" s="118">
        <v>0.38555672043010747</v>
      </c>
      <c r="AG31" s="117">
        <v>0.1837087365591398</v>
      </c>
      <c r="AH31" s="54">
        <f t="shared" si="6"/>
        <v>5.0491653302463817</v>
      </c>
      <c r="AI31" s="63">
        <f t="shared" si="7"/>
        <v>8.1824484106102204</v>
      </c>
      <c r="AJ31" s="64">
        <v>70.070142266742337</v>
      </c>
      <c r="AK31" s="61">
        <v>131.19579157930059</v>
      </c>
      <c r="AL31" s="128">
        <v>57.725135682581168</v>
      </c>
      <c r="AM31" s="61">
        <v>152.84805127352999</v>
      </c>
      <c r="AS31" s="121"/>
      <c r="BA31" s="42"/>
      <c r="BB31" s="42"/>
    </row>
    <row r="32" spans="1:54" ht="16.5" thickBot="1" x14ac:dyDescent="0.3">
      <c r="A32" s="26">
        <v>24</v>
      </c>
      <c r="B32" s="70">
        <v>161.85</v>
      </c>
      <c r="C32" s="55">
        <f t="shared" si="0"/>
        <v>34.675529209301089</v>
      </c>
      <c r="D32" s="52">
        <f t="shared" si="1"/>
        <v>119.17678834988087</v>
      </c>
      <c r="E32" s="59">
        <f t="shared" si="2"/>
        <v>7.9976824408180391</v>
      </c>
      <c r="F32" s="71">
        <v>135.68</v>
      </c>
      <c r="G32" s="56">
        <f t="shared" si="3"/>
        <v>80.581784588320843</v>
      </c>
      <c r="H32" s="52">
        <f t="shared" si="4"/>
        <v>64.192919611320136</v>
      </c>
      <c r="I32" s="53">
        <f t="shared" si="5"/>
        <v>-9.0947041996409919</v>
      </c>
      <c r="J32" s="58">
        <v>15.2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15.2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27.79</v>
      </c>
      <c r="V32" s="84">
        <v>0</v>
      </c>
      <c r="W32" s="84">
        <v>0</v>
      </c>
      <c r="X32" s="94">
        <f t="shared" si="10"/>
        <v>0</v>
      </c>
      <c r="Y32" s="95">
        <f t="shared" si="11"/>
        <v>27.79</v>
      </c>
      <c r="Z32" s="92">
        <v>0</v>
      </c>
      <c r="AA32" s="93">
        <v>0</v>
      </c>
      <c r="AB32" s="93">
        <v>0</v>
      </c>
      <c r="AC32" s="93">
        <v>89.61</v>
      </c>
      <c r="AD32" s="96">
        <f t="shared" si="12"/>
        <v>0</v>
      </c>
      <c r="AE32" s="52">
        <f t="shared" si="13"/>
        <v>89.61</v>
      </c>
      <c r="AF32" s="118">
        <v>0.38555672043010747</v>
      </c>
      <c r="AG32" s="117">
        <v>0.1837087365591398</v>
      </c>
      <c r="AH32" s="54">
        <f t="shared" si="6"/>
        <v>5.7197390799288996</v>
      </c>
      <c r="AI32" s="63">
        <f t="shared" si="7"/>
        <v>7.813973704258899</v>
      </c>
      <c r="AJ32" s="65">
        <v>80.581784588320843</v>
      </c>
      <c r="AK32" s="62">
        <v>124.28552920930109</v>
      </c>
      <c r="AL32" s="129">
        <v>64.192919611320136</v>
      </c>
      <c r="AM32" s="62">
        <v>146.96678834988086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193.86</v>
      </c>
      <c r="C33" s="40">
        <f t="shared" ref="C33:AE33" si="14">MAX(C9:C32)</f>
        <v>50.914289324140086</v>
      </c>
      <c r="D33" s="40">
        <f t="shared" si="14"/>
        <v>136.09316639875365</v>
      </c>
      <c r="E33" s="40">
        <f t="shared" si="14"/>
        <v>9.0753881930874059</v>
      </c>
      <c r="F33" s="40">
        <f t="shared" si="14"/>
        <v>167.15</v>
      </c>
      <c r="G33" s="40">
        <f t="shared" si="14"/>
        <v>112.67506278760526</v>
      </c>
      <c r="H33" s="40">
        <f t="shared" si="14"/>
        <v>68.572120168368713</v>
      </c>
      <c r="I33" s="40">
        <f t="shared" si="14"/>
        <v>5.6246830035594169</v>
      </c>
      <c r="J33" s="40">
        <f t="shared" si="14"/>
        <v>20.079999999999998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20.079999999999998</v>
      </c>
      <c r="Q33" s="40">
        <f t="shared" si="14"/>
        <v>0</v>
      </c>
      <c r="R33" s="40">
        <f t="shared" si="14"/>
        <v>32.81</v>
      </c>
      <c r="S33" s="40">
        <f t="shared" si="14"/>
        <v>0</v>
      </c>
      <c r="T33" s="40">
        <f t="shared" si="14"/>
        <v>0</v>
      </c>
      <c r="U33" s="40">
        <f t="shared" si="14"/>
        <v>67.400000000000006</v>
      </c>
      <c r="V33" s="40">
        <f t="shared" si="14"/>
        <v>0</v>
      </c>
      <c r="W33" s="40">
        <f t="shared" si="14"/>
        <v>64.59</v>
      </c>
      <c r="X33" s="40">
        <f t="shared" si="14"/>
        <v>32.81</v>
      </c>
      <c r="Y33" s="40">
        <f t="shared" si="14"/>
        <v>130.56</v>
      </c>
      <c r="Z33" s="40">
        <f t="shared" si="14"/>
        <v>13</v>
      </c>
      <c r="AA33" s="40">
        <v>0</v>
      </c>
      <c r="AB33" s="40">
        <f t="shared" si="14"/>
        <v>0</v>
      </c>
      <c r="AC33" s="40">
        <v>0</v>
      </c>
      <c r="AD33" s="40">
        <f t="shared" si="14"/>
        <v>13</v>
      </c>
      <c r="AE33" s="40">
        <f t="shared" si="14"/>
        <v>105.8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7.0438604088028569</v>
      </c>
      <c r="AI33" s="40">
        <f t="shared" si="15"/>
        <v>8.8916794565282657</v>
      </c>
      <c r="AJ33" s="40">
        <f t="shared" si="15"/>
        <v>112.67506278760526</v>
      </c>
      <c r="AK33" s="40">
        <f t="shared" si="15"/>
        <v>139.46428932414008</v>
      </c>
      <c r="AL33" s="40">
        <f t="shared" si="15"/>
        <v>68.572120168368713</v>
      </c>
      <c r="AM33" s="130">
        <f t="shared" si="15"/>
        <v>170.11414347763505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138.05673469387756</v>
      </c>
      <c r="C34" s="41">
        <f t="shared" ref="C34:AE34" si="16">AVERAGE(C9:C33,C9:C32)</f>
        <v>28.507904062507528</v>
      </c>
      <c r="D34" s="41">
        <f t="shared" si="16"/>
        <v>101.61631071195013</v>
      </c>
      <c r="E34" s="41">
        <f t="shared" si="16"/>
        <v>7.9778840809705143</v>
      </c>
      <c r="F34" s="41">
        <f t="shared" si="16"/>
        <v>116.71857142857145</v>
      </c>
      <c r="G34" s="41">
        <f t="shared" si="16"/>
        <v>79.125363028842443</v>
      </c>
      <c r="H34" s="41">
        <f t="shared" si="16"/>
        <v>48.228067458195284</v>
      </c>
      <c r="I34" s="41">
        <f t="shared" si="16"/>
        <v>-10.232371998067656</v>
      </c>
      <c r="J34" s="41">
        <f t="shared" si="16"/>
        <v>16.568979591836737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16.568979591836737</v>
      </c>
      <c r="Q34" s="41">
        <f t="shared" si="16"/>
        <v>0</v>
      </c>
      <c r="R34" s="41">
        <f t="shared" si="16"/>
        <v>10.665918367346942</v>
      </c>
      <c r="S34" s="41">
        <f t="shared" si="16"/>
        <v>0</v>
      </c>
      <c r="T34" s="41">
        <f t="shared" si="16"/>
        <v>0</v>
      </c>
      <c r="U34" s="41">
        <f t="shared" si="16"/>
        <v>36.228979591836719</v>
      </c>
      <c r="V34" s="41">
        <f t="shared" si="16"/>
        <v>0</v>
      </c>
      <c r="W34" s="41">
        <f t="shared" si="16"/>
        <v>13.414489795918366</v>
      </c>
      <c r="X34" s="41">
        <f t="shared" si="16"/>
        <v>10.665918367346942</v>
      </c>
      <c r="Y34" s="41">
        <f t="shared" si="16"/>
        <v>49.6142857142857</v>
      </c>
      <c r="Z34" s="41">
        <f>AVERAGE(Z9:Z33,Z9:Z32)</f>
        <v>4.1632653061224483</v>
      </c>
      <c r="AA34" s="41">
        <f>AVERAGE(AA9:AA33,AA9:AA32)</f>
        <v>0</v>
      </c>
      <c r="AB34" s="41">
        <f>AVERAGE(AB9:AB33,AB9:AB32)</f>
        <v>0</v>
      </c>
      <c r="AC34" s="41">
        <f t="shared" si="16"/>
        <v>91.008163265306138</v>
      </c>
      <c r="AD34" s="41">
        <f t="shared" si="16"/>
        <v>4.1632653061224483</v>
      </c>
      <c r="AE34" s="41">
        <f t="shared" si="16"/>
        <v>93.167346938775523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5.5780862636588395</v>
      </c>
      <c r="AI34" s="41">
        <f t="shared" si="17"/>
        <v>7.7941753444113742</v>
      </c>
      <c r="AJ34" s="41">
        <f t="shared" si="17"/>
        <v>83.023322212515922</v>
      </c>
      <c r="AK34" s="41">
        <f t="shared" si="17"/>
        <v>121.32321018495652</v>
      </c>
      <c r="AL34" s="41">
        <f t="shared" si="17"/>
        <v>58.224393988807506</v>
      </c>
      <c r="AM34" s="131">
        <f t="shared" si="17"/>
        <v>149.26041228498849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395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248.55</v>
      </c>
      <c r="Z38" s="133"/>
      <c r="AA38" s="8" t="s">
        <v>21</v>
      </c>
      <c r="AB38" s="5" t="s">
        <v>23</v>
      </c>
      <c r="AC38" s="30"/>
      <c r="AD38" s="134">
        <v>923.8</v>
      </c>
      <c r="AE38" s="133"/>
      <c r="AF38" s="7" t="s">
        <v>21</v>
      </c>
      <c r="AG38" s="5" t="s">
        <v>24</v>
      </c>
      <c r="AH38" s="6"/>
      <c r="AI38" s="134">
        <v>333.44099999999997</v>
      </c>
      <c r="AJ38" s="133"/>
      <c r="AK38" s="100" t="s">
        <v>21</v>
      </c>
      <c r="AL38" s="99" t="s">
        <v>24</v>
      </c>
      <c r="AM38" s="133">
        <v>93.138599999999997</v>
      </c>
      <c r="AN38" s="135"/>
      <c r="AO38" s="8" t="s">
        <v>21</v>
      </c>
      <c r="AP38" s="5" t="s">
        <v>24</v>
      </c>
      <c r="AQ38" s="133">
        <v>2196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2652.08</v>
      </c>
      <c r="C39" s="11" t="s">
        <v>21</v>
      </c>
      <c r="D39" s="9" t="s">
        <v>71</v>
      </c>
      <c r="E39" s="10">
        <v>3279</v>
      </c>
      <c r="F39" s="12" t="s">
        <v>21</v>
      </c>
      <c r="G39" s="98"/>
      <c r="H39" s="101" t="s">
        <v>25</v>
      </c>
      <c r="I39" s="102"/>
      <c r="J39" s="103">
        <v>20.079999999999998</v>
      </c>
      <c r="K39" s="104" t="s">
        <v>62</v>
      </c>
      <c r="L39" s="105">
        <v>139.125000000011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32.81</v>
      </c>
      <c r="Z39" s="102" t="s">
        <v>62</v>
      </c>
      <c r="AA39" s="108">
        <v>139.458333333344</v>
      </c>
      <c r="AB39" s="106" t="s">
        <v>25</v>
      </c>
      <c r="AC39" s="109"/>
      <c r="AD39" s="103">
        <v>70.52</v>
      </c>
      <c r="AE39" s="104" t="s">
        <v>72</v>
      </c>
      <c r="AF39" s="108">
        <v>4.5138888888888888E-2</v>
      </c>
      <c r="AG39" s="106" t="s">
        <v>25</v>
      </c>
      <c r="AH39" s="102"/>
      <c r="AI39" s="103">
        <v>64.59</v>
      </c>
      <c r="AJ39" s="102" t="s">
        <v>77</v>
      </c>
      <c r="AK39" s="107">
        <v>139.083333333344</v>
      </c>
      <c r="AL39" s="101" t="s">
        <v>25</v>
      </c>
      <c r="AM39" s="102">
        <v>13</v>
      </c>
      <c r="AN39" s="103" t="s">
        <v>77</v>
      </c>
      <c r="AO39" s="111">
        <v>139.541666666678</v>
      </c>
      <c r="AP39" s="106" t="s">
        <v>25</v>
      </c>
      <c r="AQ39" s="102">
        <v>105.8</v>
      </c>
      <c r="AR39" s="104"/>
      <c r="AS39" s="107">
        <v>139.166666666678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484.11</v>
      </c>
      <c r="F42" s="44" t="s">
        <v>69</v>
      </c>
      <c r="G42" s="47">
        <v>139.833333333344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27.81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88.55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245.07</v>
      </c>
      <c r="F45" s="83" t="s">
        <v>72</v>
      </c>
      <c r="G45" s="48">
        <v>139.041666666678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257.33</v>
      </c>
      <c r="F46" s="80" t="s">
        <v>72</v>
      </c>
      <c r="G46" s="60">
        <v>139.791666666678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106</v>
      </c>
    </row>
    <row r="57" spans="1:44" x14ac:dyDescent="0.25">
      <c r="A57" s="37" t="s">
        <v>65</v>
      </c>
      <c r="B57" t="s">
        <v>107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 MAI 23 </vt:lpstr>
      <vt:lpstr>'20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2023-05-21T09:49:37Z</dcterms:modified>
</cp:coreProperties>
</file>