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5-MAI 2023\"/>
    </mc:Choice>
  </mc:AlternateContent>
  <xr:revisionPtr revIDLastSave="0" documentId="13_ncr:1_{3FC0415E-6A69-4D84-B476-68042E0740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 MAI 23 " sheetId="3" r:id="rId1"/>
  </sheets>
  <definedNames>
    <definedName name="_xlnm.Print_Area" localSheetId="0">'21 MAI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<sst xmlns="http://schemas.openxmlformats.org/spreadsheetml/2006/main" count="138" uniqueCount="106">
  <si>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</si>
  <si>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</si>
  <si>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</si>
  <si>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</si>
  <si>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</si>
  <si>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</si>
  <si>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</si>
  <si>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</si>
  <si>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</si>
  <si>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</si>
  <si>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</si>
  <si>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</si>
  <si>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</si>
  <si>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</si>
  <si>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</si>
  <si>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</si>
  <si>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</si>
  <si>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</si>
  <si>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</si>
  <si>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</si>
  <si>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</si>
  <si>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</si>
  <si>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</si>
  <si>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</si>
  <si>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</si>
  <si>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</si>
  <si>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</si>
  <si>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</si>
  <si>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</si>
  <si>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</si>
  <si>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</si>
  <si>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</si>
  <si>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</si>
  <si>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</si>
  <si>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</si>
  <si>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</si>
  <si>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</si>
  <si>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</si>
  <si>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</si>
  <si>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</si>
  <si>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</si>
  <si>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</si>
  <si>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</si>
  <si>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</si>
  <si>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</si>
  <si>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</si>
  <si>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</si>
  <si>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</si>
  <si>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</si>
  <si>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</si>
  <si>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</si>
  <si>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</si>
  <si>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</si>
  <si>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</si>
  <si>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</si>
  <si>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</si>
  <si>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</si>
  <si>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</si>
  <si>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</si>
  <si>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</si>
  <si>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</si>
  <si>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</si>
  <si>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</si>
  <si>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</si>
  <si>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</si>
  <si>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</si>
  <si>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</si>
  <si>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</si>
  <si>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</si>
  <si>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</si>
  <si>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</si>
  <si>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</si>
  <si>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</si>
  <si>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</si>
  <si>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</si>
  <si>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</si>
  <si>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</si>
  <si>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</si>
  <si>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</si>
  <si>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</si>
  <si>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</si>
  <si>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</si>
  <si>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</si>
  <si>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</si>
  <si>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</si>
  <si>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</si>
  <si>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</si>
  <si>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</si>
  <si>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</si>
  <si>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</si>
  <si>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</si>
  <si>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</si>
  <si>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</si>
  <si>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</si>
  <si>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</si>
  <si>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</si>
  <si>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</si>
  <si>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</si>
  <si>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</si>
  <si>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</si>
  <si>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</si>
  <si>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</si>
  <si>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</si>
  <si>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BOKO et DOSSA</t>
  </si>
  <si>
    <t>TETE et BOKO</t>
  </si>
  <si>
    <t>TETE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</si>
</sst>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'21 MAI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MAI 23 '!$B$9:$B$32</c:f>
              <c:numCache>
                <c:formatCode>General</c:formatCode>
                <c:ptCount val="24"/>
                <c:pt idx="0">
                  <c:v>148.47</c:v>
                </c:pt>
                <c:pt idx="1">
                  <c:v>143.32999999999998</c:v>
                </c:pt>
                <c:pt idx="2">
                  <c:v>136.13999999999999</c:v>
                </c:pt>
                <c:pt idx="3">
                  <c:v>133.41</c:v>
                </c:pt>
                <c:pt idx="4">
                  <c:v>136.13</c:v>
                </c:pt>
                <c:pt idx="5">
                  <c:v>140.32999999999998</c:v>
                </c:pt>
                <c:pt idx="6">
                  <c:v>120.75999999999999</c:v>
                </c:pt>
                <c:pt idx="7">
                  <c:v>111.31</c:v>
                </c:pt>
                <c:pt idx="8">
                  <c:v>105.53999999999999</c:v>
                </c:pt>
                <c:pt idx="9">
                  <c:v>117.91</c:v>
                </c:pt>
                <c:pt idx="10">
                  <c:v>112.14</c:v>
                </c:pt>
                <c:pt idx="11">
                  <c:v>135.93</c:v>
                </c:pt>
                <c:pt idx="12">
                  <c:v>179.63</c:v>
                </c:pt>
                <c:pt idx="13">
                  <c:v>191.86</c:v>
                </c:pt>
                <c:pt idx="14">
                  <c:v>193.7</c:v>
                </c:pt>
                <c:pt idx="15">
                  <c:v>196.29</c:v>
                </c:pt>
                <c:pt idx="16">
                  <c:v>193.14</c:v>
                </c:pt>
                <c:pt idx="17">
                  <c:v>208.19</c:v>
                </c:pt>
                <c:pt idx="18">
                  <c:v>241.44</c:v>
                </c:pt>
                <c:pt idx="19">
                  <c:v>239.98000000000002</c:v>
                </c:pt>
                <c:pt idx="20">
                  <c:v>240.34</c:v>
                </c:pt>
                <c:pt idx="21">
                  <c:v>246.75</c:v>
                </c:pt>
                <c:pt idx="22">
                  <c:v>232.32999999999998</c:v>
                </c:pt>
                <c:pt idx="23">
                  <c:v>219.06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'21 MAI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MAI 23 '!$C$9:$C$32</c:f>
              <c:numCache>
                <c:formatCode>General</c:formatCode>
                <c:ptCount val="24"/>
                <c:pt idx="0">
                  <c:v>30.156787533958479</c:v>
                </c:pt>
                <c:pt idx="1">
                  <c:v>26.305339078494484</c:v>
                </c:pt>
                <c:pt idx="2">
                  <c:v>23.401093528434103</c:v>
                </c:pt>
                <c:pt idx="3">
                  <c:v>23.079329908501293</c:v>
                </c:pt>
                <c:pt idx="4">
                  <c:v>22.83034160673688</c:v>
                </c:pt>
                <c:pt idx="5">
                  <c:v>17.068353483993263</c:v>
                </c:pt>
                <c:pt idx="6">
                  <c:v>10.055756681201856</c:v>
                </c:pt>
                <c:pt idx="7">
                  <c:v>5.2945504108284211</c:v>
                </c:pt>
                <c:pt idx="8">
                  <c:v>6.7107479993869674</c:v>
                </c:pt>
                <c:pt idx="9">
                  <c:v>26.725095137694822</c:v>
                </c:pt>
                <c:pt idx="10">
                  <c:v>6.9245362652160622</c:v>
                </c:pt>
                <c:pt idx="11">
                  <c:v>44.970685835263616</c:v>
                </c:pt>
                <c:pt idx="12">
                  <c:v>73.313605414095463</c:v>
                </c:pt>
                <c:pt idx="13">
                  <c:v>73.198696390361562</c:v>
                </c:pt>
                <c:pt idx="14">
                  <c:v>72.405242091322634</c:v>
                </c:pt>
                <c:pt idx="15">
                  <c:v>75.266912774022472</c:v>
                </c:pt>
                <c:pt idx="16">
                  <c:v>74.347077297615655</c:v>
                </c:pt>
                <c:pt idx="17">
                  <c:v>89.420884798660808</c:v>
                </c:pt>
                <c:pt idx="18">
                  <c:v>103.45884235393251</c:v>
                </c:pt>
                <c:pt idx="19">
                  <c:v>89.754112542406205</c:v>
                </c:pt>
                <c:pt idx="20">
                  <c:v>95.296336073400596</c:v>
                </c:pt>
                <c:pt idx="21">
                  <c:v>99.483459291129137</c:v>
                </c:pt>
                <c:pt idx="22">
                  <c:v>89.461340645422197</c:v>
                </c:pt>
                <c:pt idx="23">
                  <c:v>84.983901018347282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'21 MAI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MAI 23 '!$D$9:$D$32</c:f>
              <c:numCache>
                <c:formatCode>0.00</c:formatCode>
                <c:ptCount val="24"/>
                <c:pt idx="0">
                  <c:v>110.68260423079079</c:v>
                </c:pt>
                <c:pt idx="1">
                  <c:v>109.53461031332512</c:v>
                </c:pt>
                <c:pt idx="2">
                  <c:v>105.45801215835499</c:v>
                </c:pt>
                <c:pt idx="3">
                  <c:v>103.13545419674165</c:v>
                </c:pt>
                <c:pt idx="4">
                  <c:v>106.01736410557743</c:v>
                </c:pt>
                <c:pt idx="5">
                  <c:v>115.91579337665607</c:v>
                </c:pt>
                <c:pt idx="6">
                  <c:v>103.90269963081673</c:v>
                </c:pt>
                <c:pt idx="7">
                  <c:v>99.468700343150019</c:v>
                </c:pt>
                <c:pt idx="8">
                  <c:v>92.455818712400259</c:v>
                </c:pt>
                <c:pt idx="9">
                  <c:v>84.439079995758732</c:v>
                </c:pt>
                <c:pt idx="10">
                  <c:v>98.626435441630889</c:v>
                </c:pt>
                <c:pt idx="11">
                  <c:v>84.503842817718706</c:v>
                </c:pt>
                <c:pt idx="12">
                  <c:v>99.365613958971977</c:v>
                </c:pt>
                <c:pt idx="13">
                  <c:v>111.37060947489304</c:v>
                </c:pt>
                <c:pt idx="14">
                  <c:v>113.92622517416653</c:v>
                </c:pt>
                <c:pt idx="15">
                  <c:v>113.52295679100229</c:v>
                </c:pt>
                <c:pt idx="16">
                  <c:v>111.39695045427595</c:v>
                </c:pt>
                <c:pt idx="17">
                  <c:v>111.1953460173882</c:v>
                </c:pt>
                <c:pt idx="18">
                  <c:v>129.25604521658238</c:v>
                </c:pt>
                <c:pt idx="19">
                  <c:v>141.00770089731475</c:v>
                </c:pt>
                <c:pt idx="20">
                  <c:v>135.89827654041028</c:v>
                </c:pt>
                <c:pt idx="21">
                  <c:v>137.92095556235108</c:v>
                </c:pt>
                <c:pt idx="22">
                  <c:v>133.91450973346846</c:v>
                </c:pt>
                <c:pt idx="23">
                  <c:v>125.47670494566782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'21 MAI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MAI 23 '!$E$9:$E$32</c:f>
              <c:numCache>
                <c:formatCode>0.00</c:formatCode>
                <c:ptCount val="24"/>
                <c:pt idx="0">
                  <c:v>7.6306082352507474</c:v>
                </c:pt>
                <c:pt idx="1">
                  <c:v>7.490050608180411</c:v>
                </c:pt>
                <c:pt idx="2">
                  <c:v>7.2808943132108652</c:v>
                </c:pt>
                <c:pt idx="3">
                  <c:v>7.1952158947570695</c:v>
                </c:pt>
                <c:pt idx="4">
                  <c:v>7.2822942876856871</c:v>
                </c:pt>
                <c:pt idx="5">
                  <c:v>7.3458531393506519</c:v>
                </c:pt>
                <c:pt idx="6">
                  <c:v>6.8015436879813933</c:v>
                </c:pt>
                <c:pt idx="7">
                  <c:v>6.5467492460215624</c:v>
                </c:pt>
                <c:pt idx="8">
                  <c:v>6.3734332882127376</c:v>
                </c:pt>
                <c:pt idx="9">
                  <c:v>6.7458248665464282</c:v>
                </c:pt>
                <c:pt idx="10">
                  <c:v>6.5890282931530351</c:v>
                </c:pt>
                <c:pt idx="11">
                  <c:v>6.4554713470176637</c:v>
                </c:pt>
                <c:pt idx="12">
                  <c:v>6.950780626932584</c:v>
                </c:pt>
                <c:pt idx="13">
                  <c:v>7.2906941347453653</c:v>
                </c:pt>
                <c:pt idx="14">
                  <c:v>7.3685327345108078</c:v>
                </c:pt>
                <c:pt idx="15">
                  <c:v>7.5001304349752616</c:v>
                </c:pt>
                <c:pt idx="16">
                  <c:v>7.3959722481083929</c:v>
                </c:pt>
                <c:pt idx="17">
                  <c:v>7.5737691839510148</c:v>
                </c:pt>
                <c:pt idx="18">
                  <c:v>8.7251124294850797</c:v>
                </c:pt>
                <c:pt idx="19">
                  <c:v>9.2181865602790936</c:v>
                </c:pt>
                <c:pt idx="20">
                  <c:v>9.1453873861890997</c:v>
                </c:pt>
                <c:pt idx="21">
                  <c:v>9.3455851465197384</c:v>
                </c:pt>
                <c:pt idx="22">
                  <c:v>8.9541496211093659</c:v>
                </c:pt>
                <c:pt idx="23">
                  <c:v>8.5993940359849148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'21 MAI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MAI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'21 MAI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MAI 23 '!$AE$9:$AE$32</c:f>
              <c:numCache>
                <c:formatCode>0.00</c:formatCode>
                <c:ptCount val="24"/>
                <c:pt idx="0">
                  <c:v>89.88</c:v>
                </c:pt>
                <c:pt idx="1">
                  <c:v>90</c:v>
                </c:pt>
                <c:pt idx="2">
                  <c:v>89.58</c:v>
                </c:pt>
                <c:pt idx="3">
                  <c:v>89.25</c:v>
                </c:pt>
                <c:pt idx="4">
                  <c:v>89.5</c:v>
                </c:pt>
                <c:pt idx="5">
                  <c:v>87.57</c:v>
                </c:pt>
                <c:pt idx="6">
                  <c:v>87.7</c:v>
                </c:pt>
                <c:pt idx="7">
                  <c:v>88.01</c:v>
                </c:pt>
                <c:pt idx="8">
                  <c:v>87.66</c:v>
                </c:pt>
                <c:pt idx="9">
                  <c:v>88.59</c:v>
                </c:pt>
                <c:pt idx="10">
                  <c:v>88.76</c:v>
                </c:pt>
                <c:pt idx="11">
                  <c:v>60.23</c:v>
                </c:pt>
                <c:pt idx="12">
                  <c:v>35.049999999999997</c:v>
                </c:pt>
                <c:pt idx="13">
                  <c:v>35.130000000000003</c:v>
                </c:pt>
                <c:pt idx="14">
                  <c:v>36.07</c:v>
                </c:pt>
                <c:pt idx="15">
                  <c:v>38.28</c:v>
                </c:pt>
                <c:pt idx="16">
                  <c:v>37.799999999999997</c:v>
                </c:pt>
                <c:pt idx="17">
                  <c:v>29.1</c:v>
                </c:pt>
                <c:pt idx="18">
                  <c:v>36.93</c:v>
                </c:pt>
                <c:pt idx="19">
                  <c:v>55.04</c:v>
                </c:pt>
                <c:pt idx="20">
                  <c:v>52.12</c:v>
                </c:pt>
                <c:pt idx="21">
                  <c:v>52.86</c:v>
                </c:pt>
                <c:pt idx="22">
                  <c:v>53.3</c:v>
                </c:pt>
                <c:pt idx="23">
                  <c:v>53.83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'21 MAI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MAI 23 '!$AK$9:$AK$32</c:f>
              <c:numCache>
                <c:formatCode>0.00</c:formatCode>
                <c:ptCount val="24"/>
                <c:pt idx="0">
                  <c:v>120.03678753395847</c:v>
                </c:pt>
                <c:pt idx="1">
                  <c:v>116.30533907849448</c:v>
                </c:pt>
                <c:pt idx="2">
                  <c:v>112.9810935284341</c:v>
                </c:pt>
                <c:pt idx="3">
                  <c:v>112.32932990850129</c:v>
                </c:pt>
                <c:pt idx="4">
                  <c:v>112.33034160673688</c:v>
                </c:pt>
                <c:pt idx="5">
                  <c:v>104.63835348399326</c:v>
                </c:pt>
                <c:pt idx="6">
                  <c:v>97.755756681201859</c:v>
                </c:pt>
                <c:pt idx="7">
                  <c:v>93.304550410828426</c:v>
                </c:pt>
                <c:pt idx="8">
                  <c:v>94.370747999386964</c:v>
                </c:pt>
                <c:pt idx="9">
                  <c:v>115.31509513769483</c:v>
                </c:pt>
                <c:pt idx="10">
                  <c:v>95.684536265216067</c:v>
                </c:pt>
                <c:pt idx="11">
                  <c:v>105.20068583526361</c:v>
                </c:pt>
                <c:pt idx="12">
                  <c:v>108.36360541409546</c:v>
                </c:pt>
                <c:pt idx="13">
                  <c:v>108.32869639036157</c:v>
                </c:pt>
                <c:pt idx="14">
                  <c:v>108.47524209132263</c:v>
                </c:pt>
                <c:pt idx="15">
                  <c:v>113.54691277402247</c:v>
                </c:pt>
                <c:pt idx="16">
                  <c:v>112.14707729761565</c:v>
                </c:pt>
                <c:pt idx="17">
                  <c:v>118.5208847986608</c:v>
                </c:pt>
                <c:pt idx="18">
                  <c:v>140.38884235393252</c:v>
                </c:pt>
                <c:pt idx="19">
                  <c:v>144.7941125424062</c:v>
                </c:pt>
                <c:pt idx="20">
                  <c:v>147.4163360734006</c:v>
                </c:pt>
                <c:pt idx="21">
                  <c:v>152.34345929112914</c:v>
                </c:pt>
                <c:pt idx="22">
                  <c:v>142.76134064542219</c:v>
                </c:pt>
                <c:pt idx="23">
                  <c:v>138.81390101834728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'21 MAI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MAI 23 '!$AM$9:$AM$32</c:f>
              <c:numCache>
                <c:formatCode>0.00</c:formatCode>
                <c:ptCount val="24"/>
                <c:pt idx="0">
                  <c:v>138.47260423079078</c:v>
                </c:pt>
                <c:pt idx="1">
                  <c:v>137.32461031332511</c:v>
                </c:pt>
                <c:pt idx="2">
                  <c:v>133.388012158355</c:v>
                </c:pt>
                <c:pt idx="3">
                  <c:v>131.06545419674165</c:v>
                </c:pt>
                <c:pt idx="4">
                  <c:v>134.08736410557742</c:v>
                </c:pt>
                <c:pt idx="5">
                  <c:v>143.98579337665606</c:v>
                </c:pt>
                <c:pt idx="6">
                  <c:v>131.97269963081672</c:v>
                </c:pt>
                <c:pt idx="7">
                  <c:v>127.57870034315002</c:v>
                </c:pt>
                <c:pt idx="8">
                  <c:v>120.49581871240026</c:v>
                </c:pt>
                <c:pt idx="9">
                  <c:v>112.47907999575872</c:v>
                </c:pt>
                <c:pt idx="10">
                  <c:v>126.66643544163088</c:v>
                </c:pt>
                <c:pt idx="11">
                  <c:v>112.51384281771871</c:v>
                </c:pt>
                <c:pt idx="12">
                  <c:v>126.54561395897197</c:v>
                </c:pt>
                <c:pt idx="13">
                  <c:v>138.38060947489305</c:v>
                </c:pt>
                <c:pt idx="14">
                  <c:v>140.93622517416654</c:v>
                </c:pt>
                <c:pt idx="15">
                  <c:v>140.43295679100228</c:v>
                </c:pt>
                <c:pt idx="16">
                  <c:v>138.21695045427595</c:v>
                </c:pt>
                <c:pt idx="17">
                  <c:v>138.0153460173882</c:v>
                </c:pt>
                <c:pt idx="18">
                  <c:v>156.11604521658239</c:v>
                </c:pt>
                <c:pt idx="19">
                  <c:v>168.82770089731474</c:v>
                </c:pt>
                <c:pt idx="20">
                  <c:v>163.67827654041028</c:v>
                </c:pt>
                <c:pt idx="21">
                  <c:v>165.70095556235108</c:v>
                </c:pt>
                <c:pt idx="22">
                  <c:v>161.69450973346846</c:v>
                </c:pt>
                <c:pt idx="23">
                  <c:v>153.32670494566781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'21 MAI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MAI 23 '!$F$9:$F$32</c:f>
              <c:numCache>
                <c:formatCode>General</c:formatCode>
                <c:ptCount val="24"/>
                <c:pt idx="0">
                  <c:v>136.84</c:v>
                </c:pt>
                <c:pt idx="1">
                  <c:v>129.79</c:v>
                </c:pt>
                <c:pt idx="2">
                  <c:v>126.3</c:v>
                </c:pt>
                <c:pt idx="3">
                  <c:v>128.19</c:v>
                </c:pt>
                <c:pt idx="4">
                  <c:v>125.19</c:v>
                </c:pt>
                <c:pt idx="5">
                  <c:v>126.55</c:v>
                </c:pt>
                <c:pt idx="6">
                  <c:v>91.56</c:v>
                </c:pt>
                <c:pt idx="7">
                  <c:v>81.52</c:v>
                </c:pt>
                <c:pt idx="8">
                  <c:v>56</c:v>
                </c:pt>
                <c:pt idx="9">
                  <c:v>61.19</c:v>
                </c:pt>
                <c:pt idx="10">
                  <c:v>51.48</c:v>
                </c:pt>
                <c:pt idx="11">
                  <c:v>68.989999999999995</c:v>
                </c:pt>
                <c:pt idx="12">
                  <c:v>72.02</c:v>
                </c:pt>
                <c:pt idx="13">
                  <c:v>83.1</c:v>
                </c:pt>
                <c:pt idx="14">
                  <c:v>93.56</c:v>
                </c:pt>
                <c:pt idx="15">
                  <c:v>103.81</c:v>
                </c:pt>
                <c:pt idx="16">
                  <c:v>112.22</c:v>
                </c:pt>
                <c:pt idx="17">
                  <c:v>118.29</c:v>
                </c:pt>
                <c:pt idx="18">
                  <c:v>158.59</c:v>
                </c:pt>
                <c:pt idx="19">
                  <c:v>150.03</c:v>
                </c:pt>
                <c:pt idx="20">
                  <c:v>149.21</c:v>
                </c:pt>
                <c:pt idx="21">
                  <c:v>137.21</c:v>
                </c:pt>
                <c:pt idx="22">
                  <c:v>137.38</c:v>
                </c:pt>
                <c:pt idx="23">
                  <c:v>131.6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'21 MAI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MAI 23 '!$G$9:$G$32</c:f>
              <c:numCache>
                <c:formatCode>0.00</c:formatCode>
                <c:ptCount val="24"/>
                <c:pt idx="0">
                  <c:v>82.329382247157071</c:v>
                </c:pt>
                <c:pt idx="1">
                  <c:v>80.535452104676963</c:v>
                </c:pt>
                <c:pt idx="2">
                  <c:v>78.332371083056245</c:v>
                </c:pt>
                <c:pt idx="3">
                  <c:v>77.375813320164582</c:v>
                </c:pt>
                <c:pt idx="4">
                  <c:v>78.177107130336978</c:v>
                </c:pt>
                <c:pt idx="5">
                  <c:v>67.830394060885851</c:v>
                </c:pt>
                <c:pt idx="6">
                  <c:v>66.338043157666363</c:v>
                </c:pt>
                <c:pt idx="7">
                  <c:v>62.321673878653861</c:v>
                </c:pt>
                <c:pt idx="8">
                  <c:v>58.672282880498265</c:v>
                </c:pt>
                <c:pt idx="9">
                  <c:v>66.72834961140623</c:v>
                </c:pt>
                <c:pt idx="10">
                  <c:v>54.599868104683779</c:v>
                </c:pt>
                <c:pt idx="11">
                  <c:v>58.541491515303349</c:v>
                </c:pt>
                <c:pt idx="12">
                  <c:v>56.765105824096324</c:v>
                </c:pt>
                <c:pt idx="13">
                  <c:v>61.128405008113582</c:v>
                </c:pt>
                <c:pt idx="14">
                  <c:v>63.947040270688206</c:v>
                </c:pt>
                <c:pt idx="15">
                  <c:v>66.959311145990014</c:v>
                </c:pt>
                <c:pt idx="16">
                  <c:v>73.946444194618408</c:v>
                </c:pt>
                <c:pt idx="17">
                  <c:v>78.200052798182483</c:v>
                </c:pt>
                <c:pt idx="18">
                  <c:v>100.05964426438597</c:v>
                </c:pt>
                <c:pt idx="19">
                  <c:v>92.775460802490471</c:v>
                </c:pt>
                <c:pt idx="20">
                  <c:v>93.043467689306198</c:v>
                </c:pt>
                <c:pt idx="21">
                  <c:v>81.521151126040479</c:v>
                </c:pt>
                <c:pt idx="22">
                  <c:v>83.181505438656629</c:v>
                </c:pt>
                <c:pt idx="23">
                  <c:v>78.846122940135047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'21 MAI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MAI 23 '!$H$9:$H$32</c:f>
              <c:numCache>
                <c:formatCode>0.00</c:formatCode>
                <c:ptCount val="24"/>
                <c:pt idx="0">
                  <c:v>63.30150753898544</c:v>
                </c:pt>
                <c:pt idx="1">
                  <c:v>58.880875573791101</c:v>
                </c:pt>
                <c:pt idx="2">
                  <c:v>57.216688443275871</c:v>
                </c:pt>
                <c:pt idx="3">
                  <c:v>59.991439639304282</c:v>
                </c:pt>
                <c:pt idx="4">
                  <c:v>56.265644044597657</c:v>
                </c:pt>
                <c:pt idx="5">
                  <c:v>53.505234743300313</c:v>
                </c:pt>
                <c:pt idx="6">
                  <c:v>40.1364486888532</c:v>
                </c:pt>
                <c:pt idx="7">
                  <c:v>34.287560407189787</c:v>
                </c:pt>
                <c:pt idx="8">
                  <c:v>12.785452312302088</c:v>
                </c:pt>
                <c:pt idx="9">
                  <c:v>9.1084447448700985</c:v>
                </c:pt>
                <c:pt idx="10">
                  <c:v>11.719905878816391</c:v>
                </c:pt>
                <c:pt idx="11">
                  <c:v>19.364053494146297</c:v>
                </c:pt>
                <c:pt idx="12">
                  <c:v>30.023089363017078</c:v>
                </c:pt>
                <c:pt idx="13">
                  <c:v>36.519843413479386</c:v>
                </c:pt>
                <c:pt idx="14">
                  <c:v>42.490172035289426</c:v>
                </c:pt>
                <c:pt idx="15">
                  <c:v>49.292140246956087</c:v>
                </c:pt>
                <c:pt idx="16">
                  <c:v>50.741221717683395</c:v>
                </c:pt>
                <c:pt idx="17">
                  <c:v>52.712130780914229</c:v>
                </c:pt>
                <c:pt idx="18">
                  <c:v>69.592519274443418</c:v>
                </c:pt>
                <c:pt idx="19">
                  <c:v>70.325450165512905</c:v>
                </c:pt>
                <c:pt idx="20">
                  <c:v>69.489860333255308</c:v>
                </c:pt>
                <c:pt idx="21">
                  <c:v>69.468112183803072</c:v>
                </c:pt>
                <c:pt idx="22">
                  <c:v>67.942438683166699</c:v>
                </c:pt>
                <c:pt idx="23">
                  <c:v>66.717426409000751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'21 MAI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MAI 23 '!$I$9:$I$32</c:f>
              <c:numCache>
                <c:formatCode>0.00</c:formatCode>
                <c:ptCount val="24"/>
                <c:pt idx="0">
                  <c:v>-8.7908897861425164</c:v>
                </c:pt>
                <c:pt idx="1">
                  <c:v>-9.6263276784680709</c:v>
                </c:pt>
                <c:pt idx="2">
                  <c:v>-9.2490595263321325</c:v>
                </c:pt>
                <c:pt idx="3">
                  <c:v>-9.1772529594688592</c:v>
                </c:pt>
                <c:pt idx="4">
                  <c:v>-9.252751174934664</c:v>
                </c:pt>
                <c:pt idx="5">
                  <c:v>5.2143711958138308</c:v>
                </c:pt>
                <c:pt idx="6">
                  <c:v>-14.914491846519569</c:v>
                </c:pt>
                <c:pt idx="7">
                  <c:v>-15.089234285843657</c:v>
                </c:pt>
                <c:pt idx="8">
                  <c:v>-15.457735192800355</c:v>
                </c:pt>
                <c:pt idx="9">
                  <c:v>-14.646794356276329</c:v>
                </c:pt>
                <c:pt idx="10">
                  <c:v>-14.839773983500161</c:v>
                </c:pt>
                <c:pt idx="11">
                  <c:v>-8.9155450094496373</c:v>
                </c:pt>
                <c:pt idx="12">
                  <c:v>-14.768195187113404</c:v>
                </c:pt>
                <c:pt idx="13">
                  <c:v>-14.548248421592985</c:v>
                </c:pt>
                <c:pt idx="14">
                  <c:v>-12.87721230597762</c:v>
                </c:pt>
                <c:pt idx="15">
                  <c:v>-12.441451392946119</c:v>
                </c:pt>
                <c:pt idx="16">
                  <c:v>-12.467665912301795</c:v>
                </c:pt>
                <c:pt idx="17">
                  <c:v>-12.622183579096715</c:v>
                </c:pt>
                <c:pt idx="18">
                  <c:v>-11.062163538829369</c:v>
                </c:pt>
                <c:pt idx="19">
                  <c:v>-13.070910968003377</c:v>
                </c:pt>
                <c:pt idx="20">
                  <c:v>-13.32332802256151</c:v>
                </c:pt>
                <c:pt idx="21">
                  <c:v>-13.779263309843556</c:v>
                </c:pt>
                <c:pt idx="22">
                  <c:v>-13.743944121823363</c:v>
                </c:pt>
                <c:pt idx="23">
                  <c:v>-13.963549349135819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'21 MAI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MAI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</c:v>
                </c:pt>
                <c:pt idx="6">
                  <c:v>3.2</c:v>
                </c:pt>
                <c:pt idx="7">
                  <c:v>10.6</c:v>
                </c:pt>
                <c:pt idx="8">
                  <c:v>12.6</c:v>
                </c:pt>
                <c:pt idx="9">
                  <c:v>15.5</c:v>
                </c:pt>
                <c:pt idx="10">
                  <c:v>18.5</c:v>
                </c:pt>
                <c:pt idx="11">
                  <c:v>13.5</c:v>
                </c:pt>
                <c:pt idx="12">
                  <c:v>12</c:v>
                </c:pt>
                <c:pt idx="13">
                  <c:v>16.899999999999999</c:v>
                </c:pt>
                <c:pt idx="14">
                  <c:v>5.8</c:v>
                </c:pt>
                <c:pt idx="15">
                  <c:v>7.9</c:v>
                </c:pt>
                <c:pt idx="16">
                  <c:v>2.6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'21 MAI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MAI 23 '!$P$9:$P$32</c:f>
              <c:numCache>
                <c:formatCode>0.00</c:formatCode>
                <c:ptCount val="24"/>
                <c:pt idx="0">
                  <c:v>14.93</c:v>
                </c:pt>
                <c:pt idx="1">
                  <c:v>15.52</c:v>
                </c:pt>
                <c:pt idx="2">
                  <c:v>14.99</c:v>
                </c:pt>
                <c:pt idx="3">
                  <c:v>14.99</c:v>
                </c:pt>
                <c:pt idx="4">
                  <c:v>14.95</c:v>
                </c:pt>
                <c:pt idx="5">
                  <c:v>0</c:v>
                </c:pt>
                <c:pt idx="6">
                  <c:v>19.82</c:v>
                </c:pt>
                <c:pt idx="7">
                  <c:v>20.16</c:v>
                </c:pt>
                <c:pt idx="8">
                  <c:v>20.16</c:v>
                </c:pt>
                <c:pt idx="9">
                  <c:v>19.8</c:v>
                </c:pt>
                <c:pt idx="10">
                  <c:v>19.829999999999998</c:v>
                </c:pt>
                <c:pt idx="11">
                  <c:v>14.03</c:v>
                </c:pt>
                <c:pt idx="12">
                  <c:v>20.190000000000001</c:v>
                </c:pt>
                <c:pt idx="13">
                  <c:v>20.13</c:v>
                </c:pt>
                <c:pt idx="14">
                  <c:v>17.940000000000001</c:v>
                </c:pt>
                <c:pt idx="15">
                  <c:v>17.940000000000001</c:v>
                </c:pt>
                <c:pt idx="16">
                  <c:v>17.940000000000001</c:v>
                </c:pt>
                <c:pt idx="17">
                  <c:v>18.18</c:v>
                </c:pt>
                <c:pt idx="18">
                  <c:v>18.149999999999999</c:v>
                </c:pt>
                <c:pt idx="19">
                  <c:v>19.899999999999999</c:v>
                </c:pt>
                <c:pt idx="20">
                  <c:v>20.13</c:v>
                </c:pt>
                <c:pt idx="21">
                  <c:v>20.13</c:v>
                </c:pt>
                <c:pt idx="22">
                  <c:v>20.100000000000001</c:v>
                </c:pt>
                <c:pt idx="23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'21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'21 MAI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'21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'21 MAI 23 '!$AJ$9:$AJ$32</c:f>
              <c:numCache>
                <c:formatCode>0.00</c:formatCode>
                <c:ptCount val="24"/>
                <c:pt idx="0">
                  <c:v>82.329382247157071</c:v>
                </c:pt>
                <c:pt idx="1">
                  <c:v>80.535452104676963</c:v>
                </c:pt>
                <c:pt idx="2">
                  <c:v>78.332371083056245</c:v>
                </c:pt>
                <c:pt idx="3">
                  <c:v>77.375813320164582</c:v>
                </c:pt>
                <c:pt idx="4">
                  <c:v>78.177107130336978</c:v>
                </c:pt>
                <c:pt idx="5">
                  <c:v>68.430394060885845</c:v>
                </c:pt>
                <c:pt idx="6">
                  <c:v>69.538043157666365</c:v>
                </c:pt>
                <c:pt idx="7">
                  <c:v>72.921673878653863</c:v>
                </c:pt>
                <c:pt idx="8">
                  <c:v>71.272282880498267</c:v>
                </c:pt>
                <c:pt idx="9">
                  <c:v>82.22834961140623</c:v>
                </c:pt>
                <c:pt idx="10">
                  <c:v>73.099868104683779</c:v>
                </c:pt>
                <c:pt idx="11">
                  <c:v>72.041491515303349</c:v>
                </c:pt>
                <c:pt idx="12">
                  <c:v>68.765105824096324</c:v>
                </c:pt>
                <c:pt idx="13">
                  <c:v>78.02840500811358</c:v>
                </c:pt>
                <c:pt idx="14">
                  <c:v>69.747040270688203</c:v>
                </c:pt>
                <c:pt idx="15">
                  <c:v>74.85931114599002</c:v>
                </c:pt>
                <c:pt idx="16">
                  <c:v>76.546444194618402</c:v>
                </c:pt>
                <c:pt idx="17">
                  <c:v>78.200052798182483</c:v>
                </c:pt>
                <c:pt idx="18">
                  <c:v>100.05964426438597</c:v>
                </c:pt>
                <c:pt idx="19">
                  <c:v>92.775460802490471</c:v>
                </c:pt>
                <c:pt idx="20">
                  <c:v>93.043467689306198</c:v>
                </c:pt>
                <c:pt idx="21">
                  <c:v>81.521151126040479</c:v>
                </c:pt>
                <c:pt idx="22">
                  <c:v>83.181505438656629</c:v>
                </c:pt>
                <c:pt idx="23">
                  <c:v>78.846122940135047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'21 MAI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'21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'21 MAI 23 '!$AL$9:$AL$32</c:f>
              <c:numCache>
                <c:formatCode>0.00</c:formatCode>
                <c:ptCount val="24"/>
                <c:pt idx="0">
                  <c:v>63.30150753898544</c:v>
                </c:pt>
                <c:pt idx="1">
                  <c:v>58.880875573791101</c:v>
                </c:pt>
                <c:pt idx="2">
                  <c:v>57.216688443275871</c:v>
                </c:pt>
                <c:pt idx="3">
                  <c:v>59.991439639304282</c:v>
                </c:pt>
                <c:pt idx="4">
                  <c:v>56.265644044597657</c:v>
                </c:pt>
                <c:pt idx="5">
                  <c:v>53.785234743300315</c:v>
                </c:pt>
                <c:pt idx="6">
                  <c:v>44.856448688853199</c:v>
                </c:pt>
                <c:pt idx="7">
                  <c:v>45.657560407189784</c:v>
                </c:pt>
                <c:pt idx="8">
                  <c:v>37.975452312302089</c:v>
                </c:pt>
                <c:pt idx="9">
                  <c:v>38.438444744870097</c:v>
                </c:pt>
                <c:pt idx="10">
                  <c:v>43.43990587881639</c:v>
                </c:pt>
                <c:pt idx="11">
                  <c:v>47.644053494146299</c:v>
                </c:pt>
                <c:pt idx="12">
                  <c:v>58.703089363017078</c:v>
                </c:pt>
                <c:pt idx="13">
                  <c:v>53.489843413479385</c:v>
                </c:pt>
                <c:pt idx="14">
                  <c:v>48.630172035289426</c:v>
                </c:pt>
                <c:pt idx="15">
                  <c:v>54.552140246956085</c:v>
                </c:pt>
                <c:pt idx="16">
                  <c:v>52.201221717683396</c:v>
                </c:pt>
                <c:pt idx="17">
                  <c:v>52.712130780914229</c:v>
                </c:pt>
                <c:pt idx="18">
                  <c:v>69.592519274443418</c:v>
                </c:pt>
                <c:pt idx="19">
                  <c:v>70.325450165512905</c:v>
                </c:pt>
                <c:pt idx="20">
                  <c:v>69.489860333255308</c:v>
                </c:pt>
                <c:pt idx="21">
                  <c:v>69.468112183803072</c:v>
                </c:pt>
                <c:pt idx="22">
                  <c:v>67.942438683166699</c:v>
                </c:pt>
                <c:pt idx="23">
                  <c:v>66.717426409000751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AP17" sqref="AP17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57</v>
      </c>
      <c r="B1" s="28"/>
      <c r="C1" s="28"/>
      <c r="D1" s="28"/>
      <c r="H1" s="179" t="s">
        <v>100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</row>
    <row r="2" spans="1:54" ht="20.25" x14ac:dyDescent="0.25">
      <c r="A2" s="180">
        <v>45067</v>
      </c>
      <c r="B2" s="180"/>
      <c r="C2" s="180"/>
      <c r="D2" s="180"/>
      <c r="E2" s="180"/>
      <c r="F2" s="180"/>
      <c r="G2" s="180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58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1" t="s">
        <v>0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207" t="s">
        <v>88</v>
      </c>
      <c r="AG4" s="208"/>
      <c r="AH4" s="208"/>
      <c r="AI4" s="208"/>
      <c r="AJ4" s="186" t="s">
        <v>101</v>
      </c>
      <c r="AK4" s="187"/>
      <c r="AL4" s="186" t="s">
        <v>102</v>
      </c>
      <c r="AM4" s="187"/>
      <c r="AN4" s="174" t="s">
        <v>66</v>
      </c>
      <c r="AO4" s="175"/>
      <c r="AP4" s="175"/>
      <c r="AQ4" s="175"/>
      <c r="AR4" s="175"/>
      <c r="AS4" s="176"/>
    </row>
    <row r="5" spans="1:54" ht="15.75" customHeight="1" thickBot="1" x14ac:dyDescent="0.3">
      <c r="B5" s="183"/>
      <c r="C5" s="184"/>
      <c r="D5" s="184"/>
      <c r="E5" s="184"/>
      <c r="F5" s="184"/>
      <c r="G5" s="184"/>
      <c r="H5" s="184"/>
      <c r="I5" s="184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209"/>
      <c r="AG5" s="210"/>
      <c r="AH5" s="210"/>
      <c r="AI5" s="210"/>
      <c r="AJ5" s="188"/>
      <c r="AK5" s="189"/>
      <c r="AL5" s="188"/>
      <c r="AM5" s="189"/>
      <c r="AN5" s="177"/>
      <c r="AO5" s="156"/>
      <c r="AP5" s="156"/>
      <c r="AQ5" s="156"/>
      <c r="AR5" s="156"/>
      <c r="AS5" s="178"/>
    </row>
    <row r="6" spans="1:54" ht="18.75" customHeight="1" thickBot="1" x14ac:dyDescent="0.3">
      <c r="B6" s="198" t="s">
        <v>1</v>
      </c>
      <c r="C6" s="199"/>
      <c r="D6" s="199"/>
      <c r="E6" s="199"/>
      <c r="F6" s="199"/>
      <c r="G6" s="199"/>
      <c r="H6" s="199"/>
      <c r="I6" s="200"/>
      <c r="J6" s="198" t="s">
        <v>71</v>
      </c>
      <c r="K6" s="201"/>
      <c r="L6" s="199"/>
      <c r="M6" s="199"/>
      <c r="N6" s="199"/>
      <c r="O6" s="199"/>
      <c r="P6" s="200"/>
      <c r="Q6" s="202"/>
      <c r="R6" s="192" t="s">
        <v>89</v>
      </c>
      <c r="S6" s="193"/>
      <c r="T6" s="193"/>
      <c r="U6" s="193"/>
      <c r="V6" s="193"/>
      <c r="W6" s="193"/>
      <c r="X6" s="193"/>
      <c r="Y6" s="193"/>
      <c r="Z6" s="192" t="s">
        <v>90</v>
      </c>
      <c r="AA6" s="193"/>
      <c r="AB6" s="193"/>
      <c r="AC6" s="193"/>
      <c r="AD6" s="193"/>
      <c r="AE6" s="193"/>
      <c r="AF6" s="194" t="s">
        <v>14</v>
      </c>
      <c r="AG6" s="195"/>
      <c r="AH6" s="203" t="s">
        <v>11</v>
      </c>
      <c r="AI6" s="204"/>
      <c r="AJ6" s="188"/>
      <c r="AK6" s="189"/>
      <c r="AL6" s="188"/>
      <c r="AM6" s="189"/>
      <c r="AN6" s="177"/>
      <c r="AO6" s="156"/>
      <c r="AP6" s="156"/>
      <c r="AQ6" s="156"/>
      <c r="AR6" s="156"/>
      <c r="AS6" s="178"/>
    </row>
    <row r="7" spans="1:54" ht="36.75" customHeight="1" thickBot="1" x14ac:dyDescent="0.3">
      <c r="B7" s="145" t="s">
        <v>12</v>
      </c>
      <c r="C7" s="146"/>
      <c r="D7" s="146"/>
      <c r="E7" s="147"/>
      <c r="F7" s="146" t="s">
        <v>13</v>
      </c>
      <c r="G7" s="146"/>
      <c r="H7" s="146"/>
      <c r="I7" s="148"/>
      <c r="J7" s="143" t="s">
        <v>7</v>
      </c>
      <c r="K7" s="144"/>
      <c r="L7" s="158" t="s">
        <v>8</v>
      </c>
      <c r="M7" s="144"/>
      <c r="N7" s="158" t="s">
        <v>9</v>
      </c>
      <c r="O7" s="144"/>
      <c r="P7" s="158" t="s">
        <v>10</v>
      </c>
      <c r="Q7" s="159"/>
      <c r="R7" s="143" t="s">
        <v>4</v>
      </c>
      <c r="S7" s="157"/>
      <c r="T7" s="157"/>
      <c r="U7" s="157"/>
      <c r="V7" s="157"/>
      <c r="W7" s="157"/>
      <c r="X7" s="158" t="s">
        <v>87</v>
      </c>
      <c r="Y7" s="159"/>
      <c r="Z7" s="143" t="s">
        <v>3</v>
      </c>
      <c r="AA7" s="157"/>
      <c r="AB7" s="157"/>
      <c r="AC7" s="144"/>
      <c r="AD7" s="149" t="s">
        <v>87</v>
      </c>
      <c r="AE7" s="149"/>
      <c r="AF7" s="196"/>
      <c r="AG7" s="197"/>
      <c r="AH7" s="205"/>
      <c r="AI7" s="206"/>
      <c r="AJ7" s="190"/>
      <c r="AK7" s="191"/>
      <c r="AL7" s="190"/>
      <c r="AM7" s="191"/>
      <c r="AN7" s="177"/>
      <c r="AO7" s="156"/>
      <c r="AP7" s="156"/>
      <c r="AQ7" s="156"/>
      <c r="AR7" s="156"/>
      <c r="AS7" s="178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51</v>
      </c>
      <c r="K8" s="13" t="s">
        <v>52</v>
      </c>
      <c r="L8" s="13" t="s">
        <v>53</v>
      </c>
      <c r="M8" s="13" t="s">
        <v>54</v>
      </c>
      <c r="N8" s="13" t="s">
        <v>55</v>
      </c>
      <c r="O8" s="13" t="s">
        <v>56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>
        <v>0.20743830645161287</v>
      </c>
      <c r="AG8" s="21">
        <v>0.36182715053763437</v>
      </c>
      <c r="AH8" s="22" t="s">
        <v>43</v>
      </c>
      <c r="AI8" s="23" t="s">
        <v>44</v>
      </c>
      <c r="AJ8" s="19" t="s">
        <v>45</v>
      </c>
      <c r="AK8" s="14" t="s">
        <v>46</v>
      </c>
      <c r="AL8" s="19" t="s">
        <v>47</v>
      </c>
      <c r="AM8" s="14" t="s">
        <v>48</v>
      </c>
      <c r="AN8" s="125"/>
      <c r="AO8" s="126"/>
      <c r="AP8" s="126"/>
      <c r="AQ8" s="126"/>
      <c r="AR8" s="126"/>
      <c r="AS8" s="119"/>
    </row>
    <row r="9" spans="1:54" ht="15.75" x14ac:dyDescent="0.25">
      <c r="A9" s="25">
        <v>1</v>
      </c>
      <c r="B9" s="74">
        <v>148.47</v>
      </c>
      <c r="C9" s="51">
        <f t="shared" ref="C9:C32" si="0">AK9-AE9</f>
        <v>30.156787533958479</v>
      </c>
      <c r="D9" s="52">
        <f t="shared" ref="D9:D32" si="1">AM9-Y9</f>
        <v>110.68260423079079</v>
      </c>
      <c r="E9" s="59">
        <f t="shared" ref="E9:E32" si="2">(AG9+AI9)-Q9</f>
        <v>7.6306082352507474</v>
      </c>
      <c r="F9" s="76">
        <v>136.84</v>
      </c>
      <c r="G9" s="52">
        <f t="shared" ref="G9:G32" si="3">AJ9-AD9</f>
        <v>82.329382247157071</v>
      </c>
      <c r="H9" s="52">
        <f t="shared" ref="H9:H32" si="4">AL9-X9</f>
        <v>63.30150753898544</v>
      </c>
      <c r="I9" s="53">
        <f t="shared" ref="I9:I32" si="5">(AH9+AF9)-P9</f>
        <v>-8.7908897861425164</v>
      </c>
      <c r="J9" s="58">
        <v>14.93</v>
      </c>
      <c r="K9" s="84">
        <v>0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14.93</v>
      </c>
      <c r="Q9" s="82">
        <f>K9+M9+O9</f>
        <v>0</v>
      </c>
      <c r="R9" s="90">
        <v>0</v>
      </c>
      <c r="S9" s="84">
        <v>0</v>
      </c>
      <c r="T9" s="84">
        <v>0</v>
      </c>
      <c r="U9" s="84">
        <v>27.79</v>
      </c>
      <c r="V9" s="84">
        <v>0</v>
      </c>
      <c r="W9" s="84">
        <v>0</v>
      </c>
      <c r="X9" s="93">
        <f>R9+T9+V9</f>
        <v>0</v>
      </c>
      <c r="Y9" s="94">
        <f>S9+U9+W9</f>
        <v>27.79</v>
      </c>
      <c r="Z9" s="90">
        <v>0</v>
      </c>
      <c r="AA9" s="84">
        <v>0</v>
      </c>
      <c r="AB9" s="84">
        <v>0</v>
      </c>
      <c r="AC9" s="84">
        <v>89.88</v>
      </c>
      <c r="AD9" s="95">
        <f>Z9+AB9</f>
        <v>0</v>
      </c>
      <c r="AE9" s="52">
        <f>AA9+AC9</f>
        <v>89.88</v>
      </c>
      <c r="AF9" s="115">
        <v>0.38555672043010747</v>
      </c>
      <c r="AG9" s="116">
        <v>0.1837087365591398</v>
      </c>
      <c r="AH9" s="54">
        <f t="shared" ref="AH9:AH32" si="6">(F9+P9+X9+AD9)-(AJ9+AL9+AF9)</f>
        <v>5.7535534934273755</v>
      </c>
      <c r="AI9" s="63">
        <f t="shared" ref="AI9:AI32" si="7">(B9+Q9+Y9+AE9)-(AM9+AK9+AG9)</f>
        <v>7.4468994986916073</v>
      </c>
      <c r="AJ9" s="64">
        <v>82.329382247157071</v>
      </c>
      <c r="AK9" s="61">
        <v>120.03678753395847</v>
      </c>
      <c r="AL9" s="66">
        <v>63.30150753898544</v>
      </c>
      <c r="AM9" s="61">
        <v>138.47260423079078</v>
      </c>
      <c r="AS9" s="120"/>
      <c r="BA9" s="42"/>
      <c r="BB9" s="42"/>
    </row>
    <row r="10" spans="1:54" ht="15.75" x14ac:dyDescent="0.25">
      <c r="A10" s="25">
        <v>2</v>
      </c>
      <c r="B10" s="69">
        <v>143.32999999999998</v>
      </c>
      <c r="C10" s="51">
        <f t="shared" si="0"/>
        <v>26.305339078494484</v>
      </c>
      <c r="D10" s="52">
        <f t="shared" si="1"/>
        <v>109.53461031332512</v>
      </c>
      <c r="E10" s="59">
        <f t="shared" si="2"/>
        <v>7.490050608180411</v>
      </c>
      <c r="F10" s="68">
        <v>129.79</v>
      </c>
      <c r="G10" s="52">
        <f t="shared" si="3"/>
        <v>80.535452104676963</v>
      </c>
      <c r="H10" s="52">
        <f t="shared" si="4"/>
        <v>58.880875573791101</v>
      </c>
      <c r="I10" s="53">
        <f t="shared" si="5"/>
        <v>-9.6263276784680709</v>
      </c>
      <c r="J10" s="58">
        <v>15.52</v>
      </c>
      <c r="K10" s="81">
        <v>0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15.52</v>
      </c>
      <c r="Q10" s="82">
        <f t="shared" ref="Q10:Q32" si="9">K10+M10+O10</f>
        <v>0</v>
      </c>
      <c r="R10" s="90">
        <v>0</v>
      </c>
      <c r="S10" s="84">
        <v>0</v>
      </c>
      <c r="T10" s="84">
        <v>0</v>
      </c>
      <c r="U10" s="84">
        <v>27.79</v>
      </c>
      <c r="V10" s="84">
        <v>0</v>
      </c>
      <c r="W10" s="84">
        <v>0</v>
      </c>
      <c r="X10" s="93">
        <f t="shared" ref="X10:X32" si="10">R10+T10+V10</f>
        <v>0</v>
      </c>
      <c r="Y10" s="94">
        <f t="shared" ref="Y10:Y32" si="11">S10+U10+W10</f>
        <v>27.79</v>
      </c>
      <c r="Z10" s="90">
        <v>0</v>
      </c>
      <c r="AA10" s="84">
        <v>0</v>
      </c>
      <c r="AB10" s="84">
        <v>0</v>
      </c>
      <c r="AC10" s="84">
        <v>90</v>
      </c>
      <c r="AD10" s="95">
        <f t="shared" ref="AD10:AD32" si="12">Z10+AB10</f>
        <v>0</v>
      </c>
      <c r="AE10" s="52">
        <f t="shared" ref="AE10:AE32" si="13">AA10+AC10</f>
        <v>90</v>
      </c>
      <c r="AF10" s="117">
        <v>0.38555672043010747</v>
      </c>
      <c r="AG10" s="116">
        <v>0.1837087365591398</v>
      </c>
      <c r="AH10" s="54">
        <f t="shared" si="6"/>
        <v>5.5081156011018209</v>
      </c>
      <c r="AI10" s="63">
        <f t="shared" si="7"/>
        <v>7.3063418716212709</v>
      </c>
      <c r="AJ10" s="64">
        <v>80.535452104676963</v>
      </c>
      <c r="AK10" s="61">
        <v>116.30533907849448</v>
      </c>
      <c r="AL10" s="66">
        <v>58.880875573791101</v>
      </c>
      <c r="AM10" s="61">
        <v>137.32461031332511</v>
      </c>
      <c r="AS10" s="120"/>
      <c r="BA10" s="42"/>
      <c r="BB10" s="42"/>
    </row>
    <row r="11" spans="1:54" ht="15" customHeight="1" x14ac:dyDescent="0.25">
      <c r="A11" s="25">
        <v>3</v>
      </c>
      <c r="B11" s="69">
        <v>136.13999999999999</v>
      </c>
      <c r="C11" s="51">
        <f t="shared" si="0"/>
        <v>23.401093528434103</v>
      </c>
      <c r="D11" s="52">
        <f t="shared" si="1"/>
        <v>105.45801215835499</v>
      </c>
      <c r="E11" s="59">
        <f t="shared" si="2"/>
        <v>7.2808943132108652</v>
      </c>
      <c r="F11" s="68">
        <v>126.3</v>
      </c>
      <c r="G11" s="52">
        <f t="shared" si="3"/>
        <v>78.332371083056245</v>
      </c>
      <c r="H11" s="52">
        <f t="shared" si="4"/>
        <v>57.216688443275871</v>
      </c>
      <c r="I11" s="53">
        <f t="shared" si="5"/>
        <v>-9.2490595263321325</v>
      </c>
      <c r="J11" s="58">
        <v>14.99</v>
      </c>
      <c r="K11" s="81">
        <v>0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14.99</v>
      </c>
      <c r="Q11" s="82">
        <f t="shared" si="9"/>
        <v>0</v>
      </c>
      <c r="R11" s="90">
        <v>0</v>
      </c>
      <c r="S11" s="84">
        <v>0</v>
      </c>
      <c r="T11" s="84">
        <v>0</v>
      </c>
      <c r="U11" s="84">
        <v>27.93</v>
      </c>
      <c r="V11" s="84">
        <v>0</v>
      </c>
      <c r="W11" s="84">
        <v>0</v>
      </c>
      <c r="X11" s="93">
        <f t="shared" si="10"/>
        <v>0</v>
      </c>
      <c r="Y11" s="94">
        <f t="shared" si="11"/>
        <v>27.93</v>
      </c>
      <c r="Z11" s="90">
        <v>0</v>
      </c>
      <c r="AA11" s="84">
        <v>0</v>
      </c>
      <c r="AB11" s="84">
        <v>0</v>
      </c>
      <c r="AC11" s="84">
        <v>89.58</v>
      </c>
      <c r="AD11" s="95">
        <f t="shared" si="12"/>
        <v>0</v>
      </c>
      <c r="AE11" s="52">
        <f t="shared" si="13"/>
        <v>89.58</v>
      </c>
      <c r="AF11" s="117">
        <v>0.38555672043010747</v>
      </c>
      <c r="AG11" s="116">
        <v>0.1837087365591398</v>
      </c>
      <c r="AH11" s="54">
        <f t="shared" si="6"/>
        <v>5.3553837532377599</v>
      </c>
      <c r="AI11" s="63">
        <f t="shared" si="7"/>
        <v>7.0971855766517251</v>
      </c>
      <c r="AJ11" s="64">
        <v>78.332371083056245</v>
      </c>
      <c r="AK11" s="61">
        <v>112.9810935284341</v>
      </c>
      <c r="AL11" s="66">
        <v>57.216688443275871</v>
      </c>
      <c r="AM11" s="61">
        <v>133.388012158355</v>
      </c>
      <c r="AS11" s="120"/>
      <c r="BA11" s="42"/>
      <c r="BB11" s="42"/>
    </row>
    <row r="12" spans="1:54" ht="15" customHeight="1" x14ac:dyDescent="0.25">
      <c r="A12" s="25">
        <v>4</v>
      </c>
      <c r="B12" s="69">
        <v>133.41</v>
      </c>
      <c r="C12" s="51">
        <f t="shared" si="0"/>
        <v>23.079329908501293</v>
      </c>
      <c r="D12" s="52">
        <f t="shared" si="1"/>
        <v>103.13545419674165</v>
      </c>
      <c r="E12" s="59">
        <f t="shared" si="2"/>
        <v>7.1952158947570695</v>
      </c>
      <c r="F12" s="68">
        <v>128.19</v>
      </c>
      <c r="G12" s="52">
        <f t="shared" si="3"/>
        <v>77.375813320164582</v>
      </c>
      <c r="H12" s="52">
        <f t="shared" si="4"/>
        <v>59.991439639304282</v>
      </c>
      <c r="I12" s="53">
        <f t="shared" si="5"/>
        <v>-9.1772529594688592</v>
      </c>
      <c r="J12" s="58">
        <v>14.99</v>
      </c>
      <c r="K12" s="81">
        <v>0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14.99</v>
      </c>
      <c r="Q12" s="82">
        <f t="shared" si="9"/>
        <v>0</v>
      </c>
      <c r="R12" s="90">
        <v>0</v>
      </c>
      <c r="S12" s="84">
        <v>0</v>
      </c>
      <c r="T12" s="84">
        <v>0</v>
      </c>
      <c r="U12" s="84">
        <v>27.93</v>
      </c>
      <c r="V12" s="84">
        <v>0</v>
      </c>
      <c r="W12" s="84">
        <v>0</v>
      </c>
      <c r="X12" s="93">
        <f t="shared" si="10"/>
        <v>0</v>
      </c>
      <c r="Y12" s="94">
        <f t="shared" si="11"/>
        <v>27.93</v>
      </c>
      <c r="Z12" s="90">
        <v>0</v>
      </c>
      <c r="AA12" s="84">
        <v>0</v>
      </c>
      <c r="AB12" s="84">
        <v>0</v>
      </c>
      <c r="AC12" s="84">
        <v>89.25</v>
      </c>
      <c r="AD12" s="95">
        <f t="shared" si="12"/>
        <v>0</v>
      </c>
      <c r="AE12" s="52">
        <f t="shared" si="13"/>
        <v>89.25</v>
      </c>
      <c r="AF12" s="117">
        <v>0.38555672043010747</v>
      </c>
      <c r="AG12" s="116">
        <v>0.1837087365591398</v>
      </c>
      <c r="AH12" s="54">
        <f t="shared" si="6"/>
        <v>5.4271903201010332</v>
      </c>
      <c r="AI12" s="63">
        <f t="shared" si="7"/>
        <v>7.0115071581979294</v>
      </c>
      <c r="AJ12" s="64">
        <v>77.375813320164582</v>
      </c>
      <c r="AK12" s="61">
        <v>112.32932990850129</v>
      </c>
      <c r="AL12" s="66">
        <v>59.991439639304282</v>
      </c>
      <c r="AM12" s="61">
        <v>131.06545419674165</v>
      </c>
      <c r="AS12" s="120"/>
      <c r="BA12" s="42"/>
      <c r="BB12" s="42"/>
    </row>
    <row r="13" spans="1:54" ht="15.75" x14ac:dyDescent="0.25">
      <c r="A13" s="25">
        <v>5</v>
      </c>
      <c r="B13" s="69">
        <v>136.13</v>
      </c>
      <c r="C13" s="51">
        <f t="shared" si="0"/>
        <v>22.83034160673688</v>
      </c>
      <c r="D13" s="52">
        <f t="shared" si="1"/>
        <v>106.01736410557743</v>
      </c>
      <c r="E13" s="59">
        <f t="shared" si="2"/>
        <v>7.2822942876856871</v>
      </c>
      <c r="F13" s="68">
        <v>125.19</v>
      </c>
      <c r="G13" s="52">
        <f t="shared" si="3"/>
        <v>78.177107130336978</v>
      </c>
      <c r="H13" s="52">
        <f t="shared" si="4"/>
        <v>56.265644044597657</v>
      </c>
      <c r="I13" s="53">
        <f t="shared" si="5"/>
        <v>-9.252751174934664</v>
      </c>
      <c r="J13" s="58">
        <v>14.95</v>
      </c>
      <c r="K13" s="81">
        <v>0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14.95</v>
      </c>
      <c r="Q13" s="82">
        <f t="shared" si="9"/>
        <v>0</v>
      </c>
      <c r="R13" s="90">
        <v>0</v>
      </c>
      <c r="S13" s="84">
        <v>0</v>
      </c>
      <c r="T13" s="84">
        <v>0</v>
      </c>
      <c r="U13" s="84">
        <v>28.07</v>
      </c>
      <c r="V13" s="84">
        <v>0</v>
      </c>
      <c r="W13" s="84">
        <v>0</v>
      </c>
      <c r="X13" s="93">
        <f t="shared" si="10"/>
        <v>0</v>
      </c>
      <c r="Y13" s="94">
        <f t="shared" si="11"/>
        <v>28.07</v>
      </c>
      <c r="Z13" s="90">
        <v>0</v>
      </c>
      <c r="AA13" s="84">
        <v>0</v>
      </c>
      <c r="AB13" s="84">
        <v>0</v>
      </c>
      <c r="AC13" s="84">
        <v>89.5</v>
      </c>
      <c r="AD13" s="95">
        <f t="shared" si="12"/>
        <v>0</v>
      </c>
      <c r="AE13" s="52">
        <f t="shared" si="13"/>
        <v>89.5</v>
      </c>
      <c r="AF13" s="117">
        <v>0.38555672043010747</v>
      </c>
      <c r="AG13" s="116">
        <v>0.1837087365591398</v>
      </c>
      <c r="AH13" s="54">
        <f t="shared" si="6"/>
        <v>5.3116921046352275</v>
      </c>
      <c r="AI13" s="63">
        <f t="shared" si="7"/>
        <v>7.098585551126547</v>
      </c>
      <c r="AJ13" s="64">
        <v>78.177107130336978</v>
      </c>
      <c r="AK13" s="61">
        <v>112.33034160673688</v>
      </c>
      <c r="AL13" s="66">
        <v>56.265644044597657</v>
      </c>
      <c r="AM13" s="61">
        <v>134.08736410557742</v>
      </c>
      <c r="AS13" s="120"/>
      <c r="BA13" s="42"/>
      <c r="BB13" s="42"/>
    </row>
    <row r="14" spans="1:54" ht="15.75" customHeight="1" x14ac:dyDescent="0.25">
      <c r="A14" s="25">
        <v>6</v>
      </c>
      <c r="B14" s="69">
        <v>140.32999999999998</v>
      </c>
      <c r="C14" s="51">
        <f t="shared" si="0"/>
        <v>17.068353483993263</v>
      </c>
      <c r="D14" s="52">
        <f t="shared" si="1"/>
        <v>115.91579337665607</v>
      </c>
      <c r="E14" s="59">
        <f t="shared" si="2"/>
        <v>7.3458531393506519</v>
      </c>
      <c r="F14" s="68">
        <v>126.55</v>
      </c>
      <c r="G14" s="52">
        <f t="shared" si="3"/>
        <v>67.830394060885851</v>
      </c>
      <c r="H14" s="52">
        <f t="shared" si="4"/>
        <v>53.505234743300313</v>
      </c>
      <c r="I14" s="53">
        <f t="shared" si="5"/>
        <v>5.2143711958138308</v>
      </c>
      <c r="J14" s="58">
        <v>0</v>
      </c>
      <c r="K14" s="81">
        <v>0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0</v>
      </c>
      <c r="R14" s="90">
        <v>0.28000000000000003</v>
      </c>
      <c r="S14" s="84">
        <v>0</v>
      </c>
      <c r="T14" s="84">
        <v>0</v>
      </c>
      <c r="U14" s="84">
        <v>28.07</v>
      </c>
      <c r="V14" s="84">
        <v>0</v>
      </c>
      <c r="W14" s="84">
        <v>0</v>
      </c>
      <c r="X14" s="93">
        <f t="shared" si="10"/>
        <v>0.28000000000000003</v>
      </c>
      <c r="Y14" s="94">
        <f t="shared" si="11"/>
        <v>28.07</v>
      </c>
      <c r="Z14" s="90">
        <v>0.6</v>
      </c>
      <c r="AA14" s="84">
        <v>0</v>
      </c>
      <c r="AB14" s="84">
        <v>0</v>
      </c>
      <c r="AC14" s="84">
        <v>87.57</v>
      </c>
      <c r="AD14" s="95">
        <f t="shared" si="12"/>
        <v>0.6</v>
      </c>
      <c r="AE14" s="52">
        <f t="shared" si="13"/>
        <v>87.57</v>
      </c>
      <c r="AF14" s="117">
        <v>0.38555672043010747</v>
      </c>
      <c r="AG14" s="116">
        <v>0.1837087365591398</v>
      </c>
      <c r="AH14" s="54">
        <f t="shared" si="6"/>
        <v>4.828814475383723</v>
      </c>
      <c r="AI14" s="63">
        <f t="shared" si="7"/>
        <v>7.1621444027915118</v>
      </c>
      <c r="AJ14" s="64">
        <v>68.430394060885845</v>
      </c>
      <c r="AK14" s="61">
        <v>104.63835348399326</v>
      </c>
      <c r="AL14" s="66">
        <v>53.785234743300315</v>
      </c>
      <c r="AM14" s="61">
        <v>143.98579337665606</v>
      </c>
      <c r="AS14" s="120"/>
      <c r="BA14" s="42"/>
      <c r="BB14" s="42"/>
    </row>
    <row r="15" spans="1:54" ht="15.75" x14ac:dyDescent="0.25">
      <c r="A15" s="25">
        <v>7</v>
      </c>
      <c r="B15" s="69">
        <v>120.75999999999999</v>
      </c>
      <c r="C15" s="51">
        <f t="shared" si="0"/>
        <v>10.055756681201856</v>
      </c>
      <c r="D15" s="52">
        <f t="shared" si="1"/>
        <v>103.90269963081673</v>
      </c>
      <c r="E15" s="59">
        <f t="shared" si="2"/>
        <v>6.8015436879813933</v>
      </c>
      <c r="F15" s="68">
        <v>91.56</v>
      </c>
      <c r="G15" s="52">
        <f t="shared" si="3"/>
        <v>66.338043157666363</v>
      </c>
      <c r="H15" s="52">
        <f t="shared" si="4"/>
        <v>40.1364486888532</v>
      </c>
      <c r="I15" s="53">
        <f t="shared" si="5"/>
        <v>-14.914491846519569</v>
      </c>
      <c r="J15" s="58">
        <v>19.82</v>
      </c>
      <c r="K15" s="81">
        <v>0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19.82</v>
      </c>
      <c r="Q15" s="82">
        <f t="shared" si="9"/>
        <v>0</v>
      </c>
      <c r="R15" s="90">
        <v>4.72</v>
      </c>
      <c r="S15" s="84">
        <v>0</v>
      </c>
      <c r="T15" s="84">
        <v>0</v>
      </c>
      <c r="U15" s="84">
        <v>28.07</v>
      </c>
      <c r="V15" s="84">
        <v>0</v>
      </c>
      <c r="W15" s="84">
        <v>0</v>
      </c>
      <c r="X15" s="93">
        <f t="shared" si="10"/>
        <v>4.72</v>
      </c>
      <c r="Y15" s="94">
        <f t="shared" si="11"/>
        <v>28.07</v>
      </c>
      <c r="Z15" s="90">
        <v>3.2</v>
      </c>
      <c r="AA15" s="84">
        <v>0</v>
      </c>
      <c r="AB15" s="84">
        <v>0</v>
      </c>
      <c r="AC15" s="84">
        <v>87.7</v>
      </c>
      <c r="AD15" s="95">
        <f t="shared" si="12"/>
        <v>3.2</v>
      </c>
      <c r="AE15" s="52">
        <f t="shared" si="13"/>
        <v>87.7</v>
      </c>
      <c r="AF15" s="117">
        <v>0.38555672043010747</v>
      </c>
      <c r="AG15" s="116">
        <v>0.1837087365591398</v>
      </c>
      <c r="AH15" s="54">
        <f t="shared" si="6"/>
        <v>4.5199514330503234</v>
      </c>
      <c r="AI15" s="63">
        <f t="shared" si="7"/>
        <v>6.6178349514222532</v>
      </c>
      <c r="AJ15" s="64">
        <v>69.538043157666365</v>
      </c>
      <c r="AK15" s="61">
        <v>97.755756681201859</v>
      </c>
      <c r="AL15" s="66">
        <v>44.856448688853199</v>
      </c>
      <c r="AM15" s="61">
        <v>131.97269963081672</v>
      </c>
      <c r="AS15" s="120"/>
      <c r="BA15" s="42"/>
      <c r="BB15" s="42"/>
    </row>
    <row r="16" spans="1:54" ht="15.75" x14ac:dyDescent="0.25">
      <c r="A16" s="25">
        <v>8</v>
      </c>
      <c r="B16" s="69">
        <v>111.31</v>
      </c>
      <c r="C16" s="51">
        <f t="shared" si="0"/>
        <v>5.2945504108284211</v>
      </c>
      <c r="D16" s="52">
        <f t="shared" si="1"/>
        <v>99.468700343150019</v>
      </c>
      <c r="E16" s="59">
        <f t="shared" si="2"/>
        <v>6.5467492460215624</v>
      </c>
      <c r="F16" s="68">
        <v>81.52</v>
      </c>
      <c r="G16" s="52">
        <f t="shared" si="3"/>
        <v>62.321673878653861</v>
      </c>
      <c r="H16" s="52">
        <f t="shared" si="4"/>
        <v>34.287560407189787</v>
      </c>
      <c r="I16" s="53">
        <f t="shared" si="5"/>
        <v>-15.089234285843657</v>
      </c>
      <c r="J16" s="58">
        <v>20.16</v>
      </c>
      <c r="K16" s="81">
        <v>0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20.16</v>
      </c>
      <c r="Q16" s="82">
        <f t="shared" si="9"/>
        <v>0</v>
      </c>
      <c r="R16" s="90">
        <v>11.37</v>
      </c>
      <c r="S16" s="84">
        <v>0</v>
      </c>
      <c r="T16" s="84">
        <v>0</v>
      </c>
      <c r="U16" s="84">
        <v>28.11</v>
      </c>
      <c r="V16" s="84">
        <v>0</v>
      </c>
      <c r="W16" s="84">
        <v>0</v>
      </c>
      <c r="X16" s="93">
        <f t="shared" si="10"/>
        <v>11.37</v>
      </c>
      <c r="Y16" s="94">
        <f t="shared" si="11"/>
        <v>28.11</v>
      </c>
      <c r="Z16" s="90">
        <v>10.6</v>
      </c>
      <c r="AA16" s="84">
        <v>0</v>
      </c>
      <c r="AB16" s="84">
        <v>0</v>
      </c>
      <c r="AC16" s="84">
        <v>88.01</v>
      </c>
      <c r="AD16" s="95">
        <f t="shared" si="12"/>
        <v>10.6</v>
      </c>
      <c r="AE16" s="52">
        <f t="shared" si="13"/>
        <v>88.01</v>
      </c>
      <c r="AF16" s="117">
        <v>0.38555672043010747</v>
      </c>
      <c r="AG16" s="116">
        <v>0.1837087365591398</v>
      </c>
      <c r="AH16" s="54">
        <f t="shared" si="6"/>
        <v>4.6852089937262349</v>
      </c>
      <c r="AI16" s="63">
        <f t="shared" si="7"/>
        <v>6.3630405094624223</v>
      </c>
      <c r="AJ16" s="64">
        <v>72.921673878653863</v>
      </c>
      <c r="AK16" s="61">
        <v>93.304550410828426</v>
      </c>
      <c r="AL16" s="66">
        <v>45.657560407189784</v>
      </c>
      <c r="AM16" s="61">
        <v>127.57870034315002</v>
      </c>
      <c r="AS16" s="120"/>
      <c r="BA16" s="42"/>
      <c r="BB16" s="42"/>
    </row>
    <row r="17" spans="1:54" ht="15.75" x14ac:dyDescent="0.25">
      <c r="A17" s="25">
        <v>9</v>
      </c>
      <c r="B17" s="69">
        <v>105.53999999999999</v>
      </c>
      <c r="C17" s="51">
        <f t="shared" si="0"/>
        <v>6.7107479993869674</v>
      </c>
      <c r="D17" s="52">
        <f t="shared" si="1"/>
        <v>92.455818712400259</v>
      </c>
      <c r="E17" s="59">
        <f t="shared" si="2"/>
        <v>6.3734332882127376</v>
      </c>
      <c r="F17" s="68">
        <v>56</v>
      </c>
      <c r="G17" s="52">
        <f t="shared" si="3"/>
        <v>58.672282880498265</v>
      </c>
      <c r="H17" s="52">
        <f t="shared" si="4"/>
        <v>12.785452312302088</v>
      </c>
      <c r="I17" s="53">
        <f t="shared" si="5"/>
        <v>-15.457735192800355</v>
      </c>
      <c r="J17" s="58">
        <v>20.16</v>
      </c>
      <c r="K17" s="81">
        <v>0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20.16</v>
      </c>
      <c r="Q17" s="82">
        <f t="shared" si="9"/>
        <v>0</v>
      </c>
      <c r="R17" s="90">
        <v>25.19</v>
      </c>
      <c r="S17" s="84">
        <v>0</v>
      </c>
      <c r="T17" s="84">
        <v>0</v>
      </c>
      <c r="U17" s="84">
        <v>28.04</v>
      </c>
      <c r="V17" s="84">
        <v>0</v>
      </c>
      <c r="W17" s="84">
        <v>0</v>
      </c>
      <c r="X17" s="93">
        <f t="shared" si="10"/>
        <v>25.19</v>
      </c>
      <c r="Y17" s="94">
        <f t="shared" si="11"/>
        <v>28.04</v>
      </c>
      <c r="Z17" s="90">
        <v>12.6</v>
      </c>
      <c r="AA17" s="84">
        <v>0</v>
      </c>
      <c r="AB17" s="84">
        <v>0</v>
      </c>
      <c r="AC17" s="84">
        <v>87.66</v>
      </c>
      <c r="AD17" s="95">
        <f t="shared" si="12"/>
        <v>12.6</v>
      </c>
      <c r="AE17" s="52">
        <f t="shared" si="13"/>
        <v>87.66</v>
      </c>
      <c r="AF17" s="117">
        <v>0.38555672043010747</v>
      </c>
      <c r="AG17" s="116">
        <v>0.1837087365591398</v>
      </c>
      <c r="AH17" s="54">
        <f t="shared" si="6"/>
        <v>4.3167080867695375</v>
      </c>
      <c r="AI17" s="63">
        <f t="shared" si="7"/>
        <v>6.1897245516535975</v>
      </c>
      <c r="AJ17" s="64">
        <v>71.272282880498267</v>
      </c>
      <c r="AK17" s="61">
        <v>94.370747999386964</v>
      </c>
      <c r="AL17" s="66">
        <v>37.975452312302089</v>
      </c>
      <c r="AM17" s="61">
        <v>120.49581871240026</v>
      </c>
      <c r="AS17" s="120"/>
      <c r="BA17" s="42"/>
      <c r="BB17" s="42"/>
    </row>
    <row r="18" spans="1:54" ht="15.75" x14ac:dyDescent="0.25">
      <c r="A18" s="25">
        <v>10</v>
      </c>
      <c r="B18" s="69">
        <v>117.91</v>
      </c>
      <c r="C18" s="51">
        <f t="shared" si="0"/>
        <v>26.725095137694822</v>
      </c>
      <c r="D18" s="52">
        <f t="shared" si="1"/>
        <v>84.439079995758732</v>
      </c>
      <c r="E18" s="59">
        <f t="shared" si="2"/>
        <v>6.7458248665464282</v>
      </c>
      <c r="F18" s="68">
        <v>61.19</v>
      </c>
      <c r="G18" s="52">
        <f t="shared" si="3"/>
        <v>66.72834961140623</v>
      </c>
      <c r="H18" s="52">
        <f t="shared" si="4"/>
        <v>9.1084447448700985</v>
      </c>
      <c r="I18" s="53">
        <f t="shared" si="5"/>
        <v>-14.646794356276329</v>
      </c>
      <c r="J18" s="58">
        <v>19.8</v>
      </c>
      <c r="K18" s="81">
        <v>0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19.8</v>
      </c>
      <c r="Q18" s="82">
        <f t="shared" si="9"/>
        <v>0</v>
      </c>
      <c r="R18" s="90">
        <v>29.33</v>
      </c>
      <c r="S18" s="84">
        <v>0</v>
      </c>
      <c r="T18" s="84">
        <v>0</v>
      </c>
      <c r="U18" s="84">
        <v>28.04</v>
      </c>
      <c r="V18" s="84">
        <v>0</v>
      </c>
      <c r="W18" s="84">
        <v>0</v>
      </c>
      <c r="X18" s="93">
        <f t="shared" si="10"/>
        <v>29.33</v>
      </c>
      <c r="Y18" s="94">
        <f t="shared" si="11"/>
        <v>28.04</v>
      </c>
      <c r="Z18" s="90">
        <v>15.5</v>
      </c>
      <c r="AA18" s="84">
        <v>0</v>
      </c>
      <c r="AB18" s="84">
        <v>0</v>
      </c>
      <c r="AC18" s="84">
        <v>88.59</v>
      </c>
      <c r="AD18" s="95">
        <f t="shared" si="12"/>
        <v>15.5</v>
      </c>
      <c r="AE18" s="52">
        <f t="shared" si="13"/>
        <v>88.59</v>
      </c>
      <c r="AF18" s="117">
        <v>0.38555672043010747</v>
      </c>
      <c r="AG18" s="116">
        <v>0.1837087365591398</v>
      </c>
      <c r="AH18" s="54">
        <f t="shared" si="6"/>
        <v>4.7676489232935637</v>
      </c>
      <c r="AI18" s="63">
        <f t="shared" si="7"/>
        <v>6.5621161299872881</v>
      </c>
      <c r="AJ18" s="64">
        <v>82.22834961140623</v>
      </c>
      <c r="AK18" s="61">
        <v>115.31509513769483</v>
      </c>
      <c r="AL18" s="66">
        <v>38.438444744870097</v>
      </c>
      <c r="AM18" s="61">
        <v>112.47907999575872</v>
      </c>
      <c r="AS18" s="120"/>
      <c r="BA18" s="42"/>
      <c r="BB18" s="42"/>
    </row>
    <row r="19" spans="1:54" ht="15.75" x14ac:dyDescent="0.25">
      <c r="A19" s="25">
        <v>11</v>
      </c>
      <c r="B19" s="69">
        <v>112.14</v>
      </c>
      <c r="C19" s="51">
        <f t="shared" si="0"/>
        <v>6.9245362652160622</v>
      </c>
      <c r="D19" s="52">
        <f t="shared" si="1"/>
        <v>98.626435441630889</v>
      </c>
      <c r="E19" s="59">
        <f t="shared" si="2"/>
        <v>6.5890282931530351</v>
      </c>
      <c r="F19" s="68">
        <v>51.48</v>
      </c>
      <c r="G19" s="52">
        <f t="shared" si="3"/>
        <v>54.599868104683779</v>
      </c>
      <c r="H19" s="52">
        <f t="shared" si="4"/>
        <v>11.719905878816391</v>
      </c>
      <c r="I19" s="53">
        <f t="shared" si="5"/>
        <v>-14.839773983500161</v>
      </c>
      <c r="J19" s="58">
        <v>19.829999999999998</v>
      </c>
      <c r="K19" s="81">
        <v>0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19.829999999999998</v>
      </c>
      <c r="Q19" s="82">
        <f t="shared" si="9"/>
        <v>0</v>
      </c>
      <c r="R19" s="90">
        <v>31.72</v>
      </c>
      <c r="S19" s="84">
        <v>0</v>
      </c>
      <c r="T19" s="84">
        <v>0</v>
      </c>
      <c r="U19" s="84">
        <v>28.04</v>
      </c>
      <c r="V19" s="84">
        <v>0</v>
      </c>
      <c r="W19" s="84">
        <v>0</v>
      </c>
      <c r="X19" s="93">
        <f t="shared" si="10"/>
        <v>31.72</v>
      </c>
      <c r="Y19" s="94">
        <f t="shared" si="11"/>
        <v>28.04</v>
      </c>
      <c r="Z19" s="90">
        <v>18.5</v>
      </c>
      <c r="AA19" s="84">
        <v>0</v>
      </c>
      <c r="AB19" s="84">
        <v>0</v>
      </c>
      <c r="AC19" s="84">
        <v>88.76</v>
      </c>
      <c r="AD19" s="95">
        <f t="shared" si="12"/>
        <v>18.5</v>
      </c>
      <c r="AE19" s="52">
        <f t="shared" si="13"/>
        <v>88.76</v>
      </c>
      <c r="AF19" s="117">
        <v>0.38555672043010747</v>
      </c>
      <c r="AG19" s="116">
        <v>0.1837087365591398</v>
      </c>
      <c r="AH19" s="54">
        <f t="shared" si="6"/>
        <v>4.60466929606973</v>
      </c>
      <c r="AI19" s="63">
        <f t="shared" si="7"/>
        <v>6.405319556593895</v>
      </c>
      <c r="AJ19" s="64">
        <v>73.099868104683779</v>
      </c>
      <c r="AK19" s="61">
        <v>95.684536265216067</v>
      </c>
      <c r="AL19" s="66">
        <v>43.43990587881639</v>
      </c>
      <c r="AM19" s="61">
        <v>126.66643544163088</v>
      </c>
      <c r="AS19" s="120"/>
      <c r="BA19" s="42"/>
      <c r="BB19" s="42"/>
    </row>
    <row r="20" spans="1:54" ht="15.75" x14ac:dyDescent="0.25">
      <c r="A20" s="25">
        <v>12</v>
      </c>
      <c r="B20" s="69">
        <v>135.93</v>
      </c>
      <c r="C20" s="51">
        <f t="shared" si="0"/>
        <v>44.970685835263616</v>
      </c>
      <c r="D20" s="52">
        <f t="shared" si="1"/>
        <v>84.503842817718706</v>
      </c>
      <c r="E20" s="59">
        <f t="shared" si="2"/>
        <v>6.4554713470176637</v>
      </c>
      <c r="F20" s="68">
        <v>68.989999999999995</v>
      </c>
      <c r="G20" s="52">
        <f t="shared" si="3"/>
        <v>58.541491515303349</v>
      </c>
      <c r="H20" s="52">
        <f t="shared" si="4"/>
        <v>19.364053494146297</v>
      </c>
      <c r="I20" s="53">
        <f t="shared" si="5"/>
        <v>-8.9155450094496373</v>
      </c>
      <c r="J20" s="58">
        <v>14.03</v>
      </c>
      <c r="K20" s="81">
        <v>0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14.03</v>
      </c>
      <c r="Q20" s="82">
        <f t="shared" si="9"/>
        <v>0</v>
      </c>
      <c r="R20" s="90">
        <v>28.28</v>
      </c>
      <c r="S20" s="84">
        <v>0</v>
      </c>
      <c r="T20" s="84">
        <v>0</v>
      </c>
      <c r="U20" s="84">
        <v>28.01</v>
      </c>
      <c r="V20" s="84">
        <v>0</v>
      </c>
      <c r="W20" s="84">
        <v>0</v>
      </c>
      <c r="X20" s="93">
        <f t="shared" si="10"/>
        <v>28.28</v>
      </c>
      <c r="Y20" s="94">
        <f t="shared" si="11"/>
        <v>28.01</v>
      </c>
      <c r="Z20" s="90">
        <v>13.5</v>
      </c>
      <c r="AA20" s="84">
        <v>0</v>
      </c>
      <c r="AB20" s="84">
        <v>0</v>
      </c>
      <c r="AC20" s="84">
        <v>60.23</v>
      </c>
      <c r="AD20" s="95">
        <f t="shared" si="12"/>
        <v>13.5</v>
      </c>
      <c r="AE20" s="52">
        <f t="shared" si="13"/>
        <v>60.23</v>
      </c>
      <c r="AF20" s="117">
        <v>0.38555672043010747</v>
      </c>
      <c r="AG20" s="116">
        <v>0.1837087365591398</v>
      </c>
      <c r="AH20" s="54">
        <f t="shared" si="6"/>
        <v>4.7288982701202542</v>
      </c>
      <c r="AI20" s="63">
        <f t="shared" si="7"/>
        <v>6.2717626104585236</v>
      </c>
      <c r="AJ20" s="64">
        <v>72.041491515303349</v>
      </c>
      <c r="AK20" s="61">
        <v>105.20068583526361</v>
      </c>
      <c r="AL20" s="66">
        <v>47.644053494146299</v>
      </c>
      <c r="AM20" s="61">
        <v>112.51384281771871</v>
      </c>
      <c r="AS20" s="120"/>
      <c r="BA20" s="42"/>
      <c r="BB20" s="42"/>
    </row>
    <row r="21" spans="1:54" ht="15.75" x14ac:dyDescent="0.25">
      <c r="A21" s="25">
        <v>13</v>
      </c>
      <c r="B21" s="69">
        <v>179.63</v>
      </c>
      <c r="C21" s="51">
        <f t="shared" si="0"/>
        <v>73.313605414095463</v>
      </c>
      <c r="D21" s="52">
        <f t="shared" si="1"/>
        <v>99.365613958971977</v>
      </c>
      <c r="E21" s="59">
        <f t="shared" si="2"/>
        <v>6.950780626932584</v>
      </c>
      <c r="F21" s="68">
        <v>72.02</v>
      </c>
      <c r="G21" s="52">
        <f t="shared" si="3"/>
        <v>56.765105824096324</v>
      </c>
      <c r="H21" s="52">
        <f t="shared" si="4"/>
        <v>30.023089363017078</v>
      </c>
      <c r="I21" s="53">
        <f t="shared" si="5"/>
        <v>-14.768195187113404</v>
      </c>
      <c r="J21" s="58">
        <v>20.190000000000001</v>
      </c>
      <c r="K21" s="81">
        <v>0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20.190000000000001</v>
      </c>
      <c r="Q21" s="82">
        <f t="shared" si="9"/>
        <v>0</v>
      </c>
      <c r="R21" s="90">
        <v>28.68</v>
      </c>
      <c r="S21" s="84">
        <v>0</v>
      </c>
      <c r="T21" s="84">
        <v>0</v>
      </c>
      <c r="U21" s="84">
        <v>27.18</v>
      </c>
      <c r="V21" s="84">
        <v>0</v>
      </c>
      <c r="W21" s="84">
        <v>0</v>
      </c>
      <c r="X21" s="93">
        <f t="shared" si="10"/>
        <v>28.68</v>
      </c>
      <c r="Y21" s="94">
        <f t="shared" si="11"/>
        <v>27.18</v>
      </c>
      <c r="Z21" s="90">
        <v>12</v>
      </c>
      <c r="AA21" s="84">
        <v>0</v>
      </c>
      <c r="AB21" s="84">
        <v>0</v>
      </c>
      <c r="AC21" s="84">
        <v>35.049999999999997</v>
      </c>
      <c r="AD21" s="95">
        <f t="shared" si="12"/>
        <v>12</v>
      </c>
      <c r="AE21" s="52">
        <f t="shared" si="13"/>
        <v>35.049999999999997</v>
      </c>
      <c r="AF21" s="117">
        <v>0.38555672043010747</v>
      </c>
      <c r="AG21" s="116">
        <v>0.1837087365591398</v>
      </c>
      <c r="AH21" s="54">
        <f t="shared" si="6"/>
        <v>5.0362480924564892</v>
      </c>
      <c r="AI21" s="63">
        <f t="shared" si="7"/>
        <v>6.7670718903734439</v>
      </c>
      <c r="AJ21" s="64">
        <v>68.765105824096324</v>
      </c>
      <c r="AK21" s="61">
        <v>108.36360541409546</v>
      </c>
      <c r="AL21" s="66">
        <v>58.703089363017078</v>
      </c>
      <c r="AM21" s="61">
        <v>126.54561395897197</v>
      </c>
      <c r="AS21" s="120"/>
      <c r="BA21" s="42"/>
      <c r="BB21" s="42"/>
    </row>
    <row r="22" spans="1:54" s="49" customFormat="1" ht="15.75" x14ac:dyDescent="0.25">
      <c r="A22" s="25">
        <v>14</v>
      </c>
      <c r="B22" s="69">
        <v>191.86</v>
      </c>
      <c r="C22" s="51">
        <f t="shared" si="0"/>
        <v>73.198696390361562</v>
      </c>
      <c r="D22" s="52">
        <f t="shared" si="1"/>
        <v>111.37060947489304</v>
      </c>
      <c r="E22" s="59">
        <f t="shared" si="2"/>
        <v>7.2906941347453653</v>
      </c>
      <c r="F22" s="68">
        <v>83.1</v>
      </c>
      <c r="G22" s="52">
        <f t="shared" si="3"/>
        <v>61.128405008113582</v>
      </c>
      <c r="H22" s="52">
        <f t="shared" si="4"/>
        <v>36.519843413479386</v>
      </c>
      <c r="I22" s="53">
        <f t="shared" si="5"/>
        <v>-14.548248421592985</v>
      </c>
      <c r="J22" s="58">
        <v>20.13</v>
      </c>
      <c r="K22" s="81">
        <v>0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20.13</v>
      </c>
      <c r="Q22" s="82">
        <f t="shared" si="9"/>
        <v>0</v>
      </c>
      <c r="R22" s="90">
        <v>16.97</v>
      </c>
      <c r="S22" s="84">
        <v>0</v>
      </c>
      <c r="T22" s="84">
        <v>0</v>
      </c>
      <c r="U22" s="84">
        <v>27.01</v>
      </c>
      <c r="V22" s="84">
        <v>0</v>
      </c>
      <c r="W22" s="84">
        <v>0</v>
      </c>
      <c r="X22" s="93">
        <f t="shared" si="10"/>
        <v>16.97</v>
      </c>
      <c r="Y22" s="94">
        <f t="shared" si="11"/>
        <v>27.01</v>
      </c>
      <c r="Z22" s="90">
        <v>16.899999999999999</v>
      </c>
      <c r="AA22" s="84">
        <v>0</v>
      </c>
      <c r="AB22" s="84">
        <v>0</v>
      </c>
      <c r="AC22" s="84">
        <v>35.130000000000003</v>
      </c>
      <c r="AD22" s="95">
        <f t="shared" si="12"/>
        <v>16.899999999999999</v>
      </c>
      <c r="AE22" s="52">
        <f t="shared" si="13"/>
        <v>35.130000000000003</v>
      </c>
      <c r="AF22" s="117">
        <v>0.38555672043010747</v>
      </c>
      <c r="AG22" s="116">
        <v>0.1837087365591398</v>
      </c>
      <c r="AH22" s="54">
        <f t="shared" si="6"/>
        <v>5.1961948579769057</v>
      </c>
      <c r="AI22" s="63">
        <f t="shared" si="7"/>
        <v>7.1069853981862252</v>
      </c>
      <c r="AJ22" s="64">
        <v>78.02840500811358</v>
      </c>
      <c r="AK22" s="61">
        <v>108.32869639036157</v>
      </c>
      <c r="AL22" s="66">
        <v>53.489843413479385</v>
      </c>
      <c r="AM22" s="61">
        <v>138.38060947489305</v>
      </c>
      <c r="AP22"/>
      <c r="AQ22"/>
      <c r="AR22"/>
      <c r="AS22" s="121"/>
      <c r="BA22" s="50"/>
      <c r="BB22" s="50"/>
    </row>
    <row r="23" spans="1:54" ht="15.75" x14ac:dyDescent="0.25">
      <c r="A23" s="25">
        <v>15</v>
      </c>
      <c r="B23" s="69">
        <v>193.7</v>
      </c>
      <c r="C23" s="51">
        <f t="shared" si="0"/>
        <v>72.405242091322634</v>
      </c>
      <c r="D23" s="52">
        <f t="shared" si="1"/>
        <v>113.92622517416653</v>
      </c>
      <c r="E23" s="59">
        <f t="shared" si="2"/>
        <v>7.3685327345108078</v>
      </c>
      <c r="F23" s="68">
        <v>93.56</v>
      </c>
      <c r="G23" s="52">
        <f t="shared" si="3"/>
        <v>63.947040270688206</v>
      </c>
      <c r="H23" s="52">
        <f t="shared" si="4"/>
        <v>42.490172035289426</v>
      </c>
      <c r="I23" s="53">
        <f t="shared" si="5"/>
        <v>-12.87721230597762</v>
      </c>
      <c r="J23" s="58">
        <v>17.940000000000001</v>
      </c>
      <c r="K23" s="81">
        <v>0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17.940000000000001</v>
      </c>
      <c r="Q23" s="82">
        <f t="shared" si="9"/>
        <v>0</v>
      </c>
      <c r="R23" s="90">
        <v>6.14</v>
      </c>
      <c r="S23" s="84">
        <v>0</v>
      </c>
      <c r="T23" s="84">
        <v>0</v>
      </c>
      <c r="U23" s="84">
        <v>27.01</v>
      </c>
      <c r="V23" s="84">
        <v>0</v>
      </c>
      <c r="W23" s="84">
        <v>0</v>
      </c>
      <c r="X23" s="93">
        <f t="shared" si="10"/>
        <v>6.14</v>
      </c>
      <c r="Y23" s="94">
        <f t="shared" si="11"/>
        <v>27.01</v>
      </c>
      <c r="Z23" s="90">
        <v>5.8</v>
      </c>
      <c r="AA23" s="84">
        <v>0</v>
      </c>
      <c r="AB23" s="84">
        <v>0</v>
      </c>
      <c r="AC23" s="84">
        <v>36.07</v>
      </c>
      <c r="AD23" s="95">
        <f t="shared" si="12"/>
        <v>5.8</v>
      </c>
      <c r="AE23" s="52">
        <f t="shared" si="13"/>
        <v>36.07</v>
      </c>
      <c r="AF23" s="117">
        <v>0.38555672043010747</v>
      </c>
      <c r="AG23" s="116">
        <v>0.1837087365591398</v>
      </c>
      <c r="AH23" s="54">
        <f t="shared" si="6"/>
        <v>4.6772309735922732</v>
      </c>
      <c r="AI23" s="63">
        <f t="shared" si="7"/>
        <v>7.1848239979516677</v>
      </c>
      <c r="AJ23" s="64">
        <v>69.747040270688203</v>
      </c>
      <c r="AK23" s="61">
        <v>108.47524209132263</v>
      </c>
      <c r="AL23" s="66">
        <v>48.630172035289426</v>
      </c>
      <c r="AM23" s="61">
        <v>140.93622517416654</v>
      </c>
      <c r="AS23" s="120"/>
      <c r="BA23" s="42"/>
      <c r="BB23" s="42"/>
    </row>
    <row r="24" spans="1:54" ht="15.75" x14ac:dyDescent="0.25">
      <c r="A24" s="25">
        <v>16</v>
      </c>
      <c r="B24" s="69">
        <v>196.29</v>
      </c>
      <c r="C24" s="51">
        <f t="shared" si="0"/>
        <v>75.266912774022472</v>
      </c>
      <c r="D24" s="52">
        <f t="shared" si="1"/>
        <v>113.52295679100229</v>
      </c>
      <c r="E24" s="59">
        <f t="shared" si="2"/>
        <v>7.5001304349752616</v>
      </c>
      <c r="F24" s="68">
        <v>103.81</v>
      </c>
      <c r="G24" s="52">
        <f t="shared" si="3"/>
        <v>66.959311145990014</v>
      </c>
      <c r="H24" s="52">
        <f t="shared" si="4"/>
        <v>49.292140246956087</v>
      </c>
      <c r="I24" s="53">
        <f t="shared" si="5"/>
        <v>-12.441451392946119</v>
      </c>
      <c r="J24" s="58">
        <v>17.940000000000001</v>
      </c>
      <c r="K24" s="81">
        <v>0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17.940000000000001</v>
      </c>
      <c r="Q24" s="82">
        <f t="shared" si="9"/>
        <v>0</v>
      </c>
      <c r="R24" s="90">
        <v>5.26</v>
      </c>
      <c r="S24" s="84">
        <v>0</v>
      </c>
      <c r="T24" s="84">
        <v>0</v>
      </c>
      <c r="U24" s="84">
        <v>26.91</v>
      </c>
      <c r="V24" s="84">
        <v>0</v>
      </c>
      <c r="W24" s="84">
        <v>0</v>
      </c>
      <c r="X24" s="93">
        <f t="shared" si="10"/>
        <v>5.26</v>
      </c>
      <c r="Y24" s="94">
        <f t="shared" si="11"/>
        <v>26.91</v>
      </c>
      <c r="Z24" s="90">
        <v>7.9</v>
      </c>
      <c r="AA24" s="84">
        <v>0</v>
      </c>
      <c r="AB24" s="84">
        <v>0</v>
      </c>
      <c r="AC24" s="84">
        <v>38.28</v>
      </c>
      <c r="AD24" s="95">
        <f t="shared" si="12"/>
        <v>7.9</v>
      </c>
      <c r="AE24" s="52">
        <f t="shared" si="13"/>
        <v>38.28</v>
      </c>
      <c r="AF24" s="117">
        <v>0.38555672043010747</v>
      </c>
      <c r="AG24" s="116">
        <v>0.1837087365591398</v>
      </c>
      <c r="AH24" s="54">
        <f t="shared" si="6"/>
        <v>5.1129918866237745</v>
      </c>
      <c r="AI24" s="63">
        <f t="shared" si="7"/>
        <v>7.3164216984161214</v>
      </c>
      <c r="AJ24" s="64">
        <v>74.85931114599002</v>
      </c>
      <c r="AK24" s="61">
        <v>113.54691277402247</v>
      </c>
      <c r="AL24" s="66">
        <v>54.552140246956085</v>
      </c>
      <c r="AM24" s="61">
        <v>140.43295679100228</v>
      </c>
      <c r="AS24" s="120"/>
      <c r="BA24" s="42"/>
      <c r="BB24" s="42"/>
    </row>
    <row r="25" spans="1:54" ht="15.75" x14ac:dyDescent="0.25">
      <c r="A25" s="25">
        <v>17</v>
      </c>
      <c r="B25" s="69">
        <v>193.14</v>
      </c>
      <c r="C25" s="51">
        <f t="shared" si="0"/>
        <v>74.347077297615655</v>
      </c>
      <c r="D25" s="52">
        <f t="shared" si="1"/>
        <v>111.39695045427595</v>
      </c>
      <c r="E25" s="59">
        <f t="shared" si="2"/>
        <v>7.3959722481083929</v>
      </c>
      <c r="F25" s="68">
        <v>112.22</v>
      </c>
      <c r="G25" s="52">
        <f t="shared" si="3"/>
        <v>73.946444194618408</v>
      </c>
      <c r="H25" s="52">
        <f t="shared" si="4"/>
        <v>50.741221717683395</v>
      </c>
      <c r="I25" s="53">
        <f t="shared" si="5"/>
        <v>-12.467665912301795</v>
      </c>
      <c r="J25" s="58">
        <v>17.940000000000001</v>
      </c>
      <c r="K25" s="81">
        <v>0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17.940000000000001</v>
      </c>
      <c r="Q25" s="82">
        <f t="shared" si="9"/>
        <v>0</v>
      </c>
      <c r="R25" s="90">
        <v>1.46</v>
      </c>
      <c r="S25" s="84">
        <v>0</v>
      </c>
      <c r="T25" s="84">
        <v>0</v>
      </c>
      <c r="U25" s="84">
        <v>26.82</v>
      </c>
      <c r="V25" s="84">
        <v>0</v>
      </c>
      <c r="W25" s="84">
        <v>0</v>
      </c>
      <c r="X25" s="93">
        <f t="shared" si="10"/>
        <v>1.46</v>
      </c>
      <c r="Y25" s="94">
        <f t="shared" si="11"/>
        <v>26.82</v>
      </c>
      <c r="Z25" s="90">
        <v>2.6</v>
      </c>
      <c r="AA25" s="84">
        <v>0</v>
      </c>
      <c r="AB25" s="84">
        <v>0</v>
      </c>
      <c r="AC25" s="84">
        <v>37.799999999999997</v>
      </c>
      <c r="AD25" s="95">
        <f t="shared" si="12"/>
        <v>2.6</v>
      </c>
      <c r="AE25" s="52">
        <f t="shared" si="13"/>
        <v>37.799999999999997</v>
      </c>
      <c r="AF25" s="117">
        <v>0.38555672043010747</v>
      </c>
      <c r="AG25" s="116">
        <v>0.1837087365591398</v>
      </c>
      <c r="AH25" s="54">
        <f t="shared" si="6"/>
        <v>5.0867773672680983</v>
      </c>
      <c r="AI25" s="63">
        <f t="shared" si="7"/>
        <v>7.2122635115492528</v>
      </c>
      <c r="AJ25" s="64">
        <v>76.546444194618402</v>
      </c>
      <c r="AK25" s="61">
        <v>112.14707729761565</v>
      </c>
      <c r="AL25" s="66">
        <v>52.201221717683396</v>
      </c>
      <c r="AM25" s="61">
        <v>138.21695045427595</v>
      </c>
      <c r="AS25" s="120"/>
      <c r="BA25" s="42"/>
      <c r="BB25" s="42"/>
    </row>
    <row r="26" spans="1:54" ht="15.75" x14ac:dyDescent="0.25">
      <c r="A26" s="25">
        <v>18</v>
      </c>
      <c r="B26" s="69">
        <v>208.19</v>
      </c>
      <c r="C26" s="51">
        <f t="shared" si="0"/>
        <v>89.420884798660808</v>
      </c>
      <c r="D26" s="52">
        <f t="shared" si="1"/>
        <v>111.1953460173882</v>
      </c>
      <c r="E26" s="59">
        <f t="shared" si="2"/>
        <v>7.5737691839510148</v>
      </c>
      <c r="F26" s="68">
        <v>118.29</v>
      </c>
      <c r="G26" s="52">
        <f t="shared" si="3"/>
        <v>78.200052798182483</v>
      </c>
      <c r="H26" s="52">
        <f t="shared" si="4"/>
        <v>52.712130780914229</v>
      </c>
      <c r="I26" s="53">
        <f t="shared" si="5"/>
        <v>-12.622183579096715</v>
      </c>
      <c r="J26" s="58">
        <v>18.18</v>
      </c>
      <c r="K26" s="81">
        <v>0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18.18</v>
      </c>
      <c r="Q26" s="82">
        <f t="shared" si="9"/>
        <v>0</v>
      </c>
      <c r="R26" s="90">
        <v>0</v>
      </c>
      <c r="S26" s="84">
        <v>0</v>
      </c>
      <c r="T26" s="84">
        <v>0</v>
      </c>
      <c r="U26" s="84">
        <v>26.82</v>
      </c>
      <c r="V26" s="84">
        <v>0</v>
      </c>
      <c r="W26" s="84">
        <v>0</v>
      </c>
      <c r="X26" s="93">
        <f t="shared" si="10"/>
        <v>0</v>
      </c>
      <c r="Y26" s="94">
        <f t="shared" si="11"/>
        <v>26.82</v>
      </c>
      <c r="Z26" s="90">
        <v>0</v>
      </c>
      <c r="AA26" s="84">
        <v>0</v>
      </c>
      <c r="AB26" s="84">
        <v>0</v>
      </c>
      <c r="AC26" s="84">
        <v>29.1</v>
      </c>
      <c r="AD26" s="95">
        <f t="shared" si="12"/>
        <v>0</v>
      </c>
      <c r="AE26" s="52">
        <f t="shared" si="13"/>
        <v>29.1</v>
      </c>
      <c r="AF26" s="117">
        <v>0.38555672043010747</v>
      </c>
      <c r="AG26" s="116">
        <v>0.1837087365591398</v>
      </c>
      <c r="AH26" s="54">
        <f t="shared" si="6"/>
        <v>5.1722597004731767</v>
      </c>
      <c r="AI26" s="63">
        <f t="shared" si="7"/>
        <v>7.3900604473918747</v>
      </c>
      <c r="AJ26" s="64">
        <v>78.200052798182483</v>
      </c>
      <c r="AK26" s="61">
        <v>118.5208847986608</v>
      </c>
      <c r="AL26" s="127">
        <v>52.712130780914229</v>
      </c>
      <c r="AM26" s="61">
        <v>138.0153460173882</v>
      </c>
      <c r="AS26" s="120"/>
      <c r="BA26" s="42"/>
      <c r="BB26" s="42"/>
    </row>
    <row r="27" spans="1:54" ht="15.75" x14ac:dyDescent="0.25">
      <c r="A27" s="25">
        <v>19</v>
      </c>
      <c r="B27" s="69">
        <v>241.44</v>
      </c>
      <c r="C27" s="51">
        <f t="shared" si="0"/>
        <v>103.45884235393251</v>
      </c>
      <c r="D27" s="52">
        <f t="shared" si="1"/>
        <v>129.25604521658238</v>
      </c>
      <c r="E27" s="59">
        <f t="shared" si="2"/>
        <v>8.7251124294850797</v>
      </c>
      <c r="F27" s="68">
        <v>158.59</v>
      </c>
      <c r="G27" s="52">
        <f t="shared" si="3"/>
        <v>100.05964426438597</v>
      </c>
      <c r="H27" s="52">
        <f t="shared" si="4"/>
        <v>69.592519274443418</v>
      </c>
      <c r="I27" s="53">
        <f t="shared" si="5"/>
        <v>-11.062163538829369</v>
      </c>
      <c r="J27" s="58">
        <v>18.149999999999999</v>
      </c>
      <c r="K27" s="81">
        <v>0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18.149999999999999</v>
      </c>
      <c r="Q27" s="82">
        <f t="shared" si="9"/>
        <v>0</v>
      </c>
      <c r="R27" s="90">
        <v>0</v>
      </c>
      <c r="S27" s="84">
        <v>0</v>
      </c>
      <c r="T27" s="84">
        <v>0</v>
      </c>
      <c r="U27" s="84">
        <v>26.86</v>
      </c>
      <c r="V27" s="84">
        <v>0</v>
      </c>
      <c r="W27" s="84">
        <v>0</v>
      </c>
      <c r="X27" s="93">
        <f t="shared" si="10"/>
        <v>0</v>
      </c>
      <c r="Y27" s="94">
        <f t="shared" si="11"/>
        <v>26.86</v>
      </c>
      <c r="Z27" s="90">
        <v>0</v>
      </c>
      <c r="AA27" s="84">
        <v>0</v>
      </c>
      <c r="AB27" s="84">
        <v>0</v>
      </c>
      <c r="AC27" s="84">
        <v>36.93</v>
      </c>
      <c r="AD27" s="95">
        <f t="shared" si="12"/>
        <v>0</v>
      </c>
      <c r="AE27" s="52">
        <f t="shared" si="13"/>
        <v>36.93</v>
      </c>
      <c r="AF27" s="117">
        <v>0.38555672043010747</v>
      </c>
      <c r="AG27" s="116">
        <v>0.1837087365591398</v>
      </c>
      <c r="AH27" s="54">
        <f t="shared" si="6"/>
        <v>6.7022797407405221</v>
      </c>
      <c r="AI27" s="63">
        <f t="shared" si="7"/>
        <v>8.5414036929259396</v>
      </c>
      <c r="AJ27" s="64">
        <v>100.05964426438597</v>
      </c>
      <c r="AK27" s="61">
        <v>140.38884235393252</v>
      </c>
      <c r="AL27" s="127">
        <v>69.592519274443418</v>
      </c>
      <c r="AM27" s="61">
        <v>156.11604521658239</v>
      </c>
      <c r="AS27" s="120"/>
      <c r="BA27" s="42"/>
      <c r="BB27" s="42"/>
    </row>
    <row r="28" spans="1:54" ht="15.75" x14ac:dyDescent="0.25">
      <c r="A28" s="25">
        <v>20</v>
      </c>
      <c r="B28" s="69">
        <v>239.98000000000002</v>
      </c>
      <c r="C28" s="51">
        <f t="shared" si="0"/>
        <v>89.754112542406205</v>
      </c>
      <c r="D28" s="52">
        <f t="shared" si="1"/>
        <v>141.00770089731475</v>
      </c>
      <c r="E28" s="59">
        <f t="shared" si="2"/>
        <v>9.2181865602790936</v>
      </c>
      <c r="F28" s="68">
        <v>150.03</v>
      </c>
      <c r="G28" s="52">
        <f t="shared" si="3"/>
        <v>92.775460802490471</v>
      </c>
      <c r="H28" s="52">
        <f t="shared" si="4"/>
        <v>70.325450165512905</v>
      </c>
      <c r="I28" s="53">
        <f t="shared" si="5"/>
        <v>-13.070910968003377</v>
      </c>
      <c r="J28" s="58">
        <v>19.899999999999999</v>
      </c>
      <c r="K28" s="81">
        <v>0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19.899999999999999</v>
      </c>
      <c r="Q28" s="82">
        <f t="shared" si="9"/>
        <v>0</v>
      </c>
      <c r="R28" s="90">
        <v>0</v>
      </c>
      <c r="S28" s="84">
        <v>0</v>
      </c>
      <c r="T28" s="84">
        <v>0</v>
      </c>
      <c r="U28" s="84">
        <v>27.82</v>
      </c>
      <c r="V28" s="84">
        <v>0</v>
      </c>
      <c r="W28" s="84">
        <v>0</v>
      </c>
      <c r="X28" s="93">
        <f t="shared" si="10"/>
        <v>0</v>
      </c>
      <c r="Y28" s="94">
        <f t="shared" si="11"/>
        <v>27.82</v>
      </c>
      <c r="Z28" s="90">
        <v>0</v>
      </c>
      <c r="AA28" s="84">
        <v>0</v>
      </c>
      <c r="AB28" s="84">
        <v>0</v>
      </c>
      <c r="AC28" s="84">
        <v>55.04</v>
      </c>
      <c r="AD28" s="95">
        <f t="shared" si="12"/>
        <v>0</v>
      </c>
      <c r="AE28" s="52">
        <f t="shared" si="13"/>
        <v>55.04</v>
      </c>
      <c r="AF28" s="117">
        <v>0.38555672043010747</v>
      </c>
      <c r="AG28" s="116">
        <v>0.1837087365591398</v>
      </c>
      <c r="AH28" s="54">
        <f t="shared" si="6"/>
        <v>6.4435323115665142</v>
      </c>
      <c r="AI28" s="63">
        <f t="shared" si="7"/>
        <v>9.0344778237199534</v>
      </c>
      <c r="AJ28" s="64">
        <v>92.775460802490471</v>
      </c>
      <c r="AK28" s="61">
        <v>144.7941125424062</v>
      </c>
      <c r="AL28" s="127">
        <v>70.325450165512905</v>
      </c>
      <c r="AM28" s="61">
        <v>168.82770089731474</v>
      </c>
      <c r="AS28" s="120"/>
      <c r="BA28" s="42"/>
      <c r="BB28" s="42"/>
    </row>
    <row r="29" spans="1:54" ht="15.75" x14ac:dyDescent="0.25">
      <c r="A29" s="25">
        <v>21</v>
      </c>
      <c r="B29" s="69">
        <v>240.34</v>
      </c>
      <c r="C29" s="51">
        <f t="shared" si="0"/>
        <v>95.296336073400596</v>
      </c>
      <c r="D29" s="52">
        <f t="shared" si="1"/>
        <v>135.89827654041028</v>
      </c>
      <c r="E29" s="59">
        <f t="shared" si="2"/>
        <v>9.1453873861890997</v>
      </c>
      <c r="F29" s="68">
        <v>149.21</v>
      </c>
      <c r="G29" s="52">
        <f t="shared" si="3"/>
        <v>93.043467689306198</v>
      </c>
      <c r="H29" s="52">
        <f t="shared" si="4"/>
        <v>69.489860333255308</v>
      </c>
      <c r="I29" s="53">
        <f t="shared" si="5"/>
        <v>-13.32332802256151</v>
      </c>
      <c r="J29" s="58">
        <v>20.13</v>
      </c>
      <c r="K29" s="81">
        <v>0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20.13</v>
      </c>
      <c r="Q29" s="82">
        <f t="shared" si="9"/>
        <v>0</v>
      </c>
      <c r="R29" s="90">
        <v>0</v>
      </c>
      <c r="S29" s="84">
        <v>0</v>
      </c>
      <c r="T29" s="84">
        <v>0</v>
      </c>
      <c r="U29" s="84">
        <v>27.78</v>
      </c>
      <c r="V29" s="84">
        <v>0</v>
      </c>
      <c r="W29" s="84">
        <v>0</v>
      </c>
      <c r="X29" s="93">
        <f t="shared" si="10"/>
        <v>0</v>
      </c>
      <c r="Y29" s="94">
        <f t="shared" si="11"/>
        <v>27.78</v>
      </c>
      <c r="Z29" s="90">
        <v>0</v>
      </c>
      <c r="AA29" s="84">
        <v>0</v>
      </c>
      <c r="AB29" s="84">
        <v>0</v>
      </c>
      <c r="AC29" s="84">
        <v>52.12</v>
      </c>
      <c r="AD29" s="95">
        <f t="shared" si="12"/>
        <v>0</v>
      </c>
      <c r="AE29" s="52">
        <f t="shared" si="13"/>
        <v>52.12</v>
      </c>
      <c r="AF29" s="117">
        <v>0.38555672043010747</v>
      </c>
      <c r="AG29" s="116">
        <v>0.1837087365591398</v>
      </c>
      <c r="AH29" s="54">
        <f t="shared" si="6"/>
        <v>6.4211152570083811</v>
      </c>
      <c r="AI29" s="63">
        <f t="shared" si="7"/>
        <v>8.9616786496299596</v>
      </c>
      <c r="AJ29" s="64">
        <v>93.043467689306198</v>
      </c>
      <c r="AK29" s="61">
        <v>147.4163360734006</v>
      </c>
      <c r="AL29" s="127">
        <v>69.489860333255308</v>
      </c>
      <c r="AM29" s="61">
        <v>163.67827654041028</v>
      </c>
      <c r="AS29" s="120"/>
      <c r="BA29" s="42"/>
      <c r="BB29" s="42"/>
    </row>
    <row r="30" spans="1:54" ht="15.75" x14ac:dyDescent="0.25">
      <c r="A30" s="25">
        <v>22</v>
      </c>
      <c r="B30" s="69">
        <v>246.75</v>
      </c>
      <c r="C30" s="51">
        <f t="shared" si="0"/>
        <v>99.483459291129137</v>
      </c>
      <c r="D30" s="52">
        <f t="shared" si="1"/>
        <v>137.92095556235108</v>
      </c>
      <c r="E30" s="59">
        <f t="shared" si="2"/>
        <v>9.3455851465197384</v>
      </c>
      <c r="F30" s="68">
        <v>137.21</v>
      </c>
      <c r="G30" s="52">
        <f t="shared" si="3"/>
        <v>81.521151126040479</v>
      </c>
      <c r="H30" s="52">
        <f t="shared" si="4"/>
        <v>69.468112183803072</v>
      </c>
      <c r="I30" s="53">
        <f t="shared" si="5"/>
        <v>-13.779263309843556</v>
      </c>
      <c r="J30" s="58">
        <v>20.13</v>
      </c>
      <c r="K30" s="81">
        <v>0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20.13</v>
      </c>
      <c r="Q30" s="82">
        <f t="shared" si="9"/>
        <v>0</v>
      </c>
      <c r="R30" s="90">
        <v>0</v>
      </c>
      <c r="S30" s="84">
        <v>0</v>
      </c>
      <c r="T30" s="84">
        <v>0</v>
      </c>
      <c r="U30" s="84">
        <v>27.78</v>
      </c>
      <c r="V30" s="84">
        <v>0</v>
      </c>
      <c r="W30" s="84">
        <v>0</v>
      </c>
      <c r="X30" s="93">
        <f t="shared" si="10"/>
        <v>0</v>
      </c>
      <c r="Y30" s="94">
        <f t="shared" si="11"/>
        <v>27.78</v>
      </c>
      <c r="Z30" s="90">
        <v>0</v>
      </c>
      <c r="AA30" s="84">
        <v>0</v>
      </c>
      <c r="AB30" s="84">
        <v>0</v>
      </c>
      <c r="AC30" s="84">
        <v>52.86</v>
      </c>
      <c r="AD30" s="95">
        <f t="shared" si="12"/>
        <v>0</v>
      </c>
      <c r="AE30" s="52">
        <f t="shared" si="13"/>
        <v>52.86</v>
      </c>
      <c r="AF30" s="117">
        <v>0.38555672043010747</v>
      </c>
      <c r="AG30" s="116">
        <v>0.1837087365591398</v>
      </c>
      <c r="AH30" s="54">
        <f t="shared" si="6"/>
        <v>5.9651799697263357</v>
      </c>
      <c r="AI30" s="63">
        <f t="shared" si="7"/>
        <v>9.1618764099605983</v>
      </c>
      <c r="AJ30" s="64">
        <v>81.521151126040479</v>
      </c>
      <c r="AK30" s="61">
        <v>152.34345929112914</v>
      </c>
      <c r="AL30" s="127">
        <v>69.468112183803072</v>
      </c>
      <c r="AM30" s="61">
        <v>165.70095556235108</v>
      </c>
      <c r="AS30" s="120"/>
      <c r="BA30" s="42"/>
      <c r="BB30" s="42"/>
    </row>
    <row r="31" spans="1:54" ht="15.75" x14ac:dyDescent="0.25">
      <c r="A31" s="25">
        <v>23</v>
      </c>
      <c r="B31" s="69">
        <v>232.32999999999998</v>
      </c>
      <c r="C31" s="51">
        <f t="shared" si="0"/>
        <v>89.461340645422197</v>
      </c>
      <c r="D31" s="52">
        <f t="shared" si="1"/>
        <v>133.91450973346846</v>
      </c>
      <c r="E31" s="59">
        <f t="shared" si="2"/>
        <v>8.9541496211093659</v>
      </c>
      <c r="F31" s="68">
        <v>137.38</v>
      </c>
      <c r="G31" s="52">
        <f t="shared" si="3"/>
        <v>83.181505438656629</v>
      </c>
      <c r="H31" s="52">
        <f t="shared" si="4"/>
        <v>67.942438683166699</v>
      </c>
      <c r="I31" s="53">
        <f t="shared" si="5"/>
        <v>-13.743944121823363</v>
      </c>
      <c r="J31" s="58">
        <v>20.100000000000001</v>
      </c>
      <c r="K31" s="81">
        <v>0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20.100000000000001</v>
      </c>
      <c r="Q31" s="82">
        <f t="shared" si="9"/>
        <v>0</v>
      </c>
      <c r="R31" s="90">
        <v>0</v>
      </c>
      <c r="S31" s="84">
        <v>0</v>
      </c>
      <c r="T31" s="84">
        <v>0</v>
      </c>
      <c r="U31" s="84">
        <v>27.78</v>
      </c>
      <c r="V31" s="84">
        <v>0</v>
      </c>
      <c r="W31" s="84">
        <v>0</v>
      </c>
      <c r="X31" s="93">
        <f t="shared" si="10"/>
        <v>0</v>
      </c>
      <c r="Y31" s="94">
        <f t="shared" si="11"/>
        <v>27.78</v>
      </c>
      <c r="Z31" s="90">
        <v>0</v>
      </c>
      <c r="AA31" s="84">
        <v>0</v>
      </c>
      <c r="AB31" s="84">
        <v>0</v>
      </c>
      <c r="AC31" s="84">
        <v>53.3</v>
      </c>
      <c r="AD31" s="95">
        <f t="shared" si="12"/>
        <v>0</v>
      </c>
      <c r="AE31" s="52">
        <f t="shared" si="13"/>
        <v>53.3</v>
      </c>
      <c r="AF31" s="117">
        <v>0.38555672043010747</v>
      </c>
      <c r="AG31" s="116">
        <v>0.1837087365591398</v>
      </c>
      <c r="AH31" s="54">
        <f t="shared" si="6"/>
        <v>5.9704991577465307</v>
      </c>
      <c r="AI31" s="63">
        <f t="shared" si="7"/>
        <v>8.7704408845502257</v>
      </c>
      <c r="AJ31" s="64">
        <v>83.181505438656629</v>
      </c>
      <c r="AK31" s="61">
        <v>142.76134064542219</v>
      </c>
      <c r="AL31" s="127">
        <v>67.942438683166699</v>
      </c>
      <c r="AM31" s="61">
        <v>161.69450973346846</v>
      </c>
      <c r="AS31" s="120"/>
      <c r="BA31" s="42"/>
      <c r="BB31" s="42"/>
    </row>
    <row r="32" spans="1:54" ht="16.5" thickBot="1" x14ac:dyDescent="0.3">
      <c r="A32" s="26">
        <v>24</v>
      </c>
      <c r="B32" s="70">
        <v>219.06</v>
      </c>
      <c r="C32" s="55">
        <f t="shared" si="0"/>
        <v>84.983901018347282</v>
      </c>
      <c r="D32" s="52">
        <f t="shared" si="1"/>
        <v>125.47670494566782</v>
      </c>
      <c r="E32" s="59">
        <f t="shared" si="2"/>
        <v>8.5993940359849148</v>
      </c>
      <c r="F32" s="71">
        <v>131.6</v>
      </c>
      <c r="G32" s="56">
        <f t="shared" si="3"/>
        <v>78.846122940135047</v>
      </c>
      <c r="H32" s="52">
        <f t="shared" si="4"/>
        <v>66.717426409000751</v>
      </c>
      <c r="I32" s="53">
        <f t="shared" si="5"/>
        <v>-13.963549349135819</v>
      </c>
      <c r="J32" s="58">
        <v>20.100000000000001</v>
      </c>
      <c r="K32" s="81">
        <v>0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20.100000000000001</v>
      </c>
      <c r="Q32" s="82">
        <f t="shared" si="9"/>
        <v>0</v>
      </c>
      <c r="R32" s="90">
        <v>0</v>
      </c>
      <c r="S32" s="84">
        <v>0</v>
      </c>
      <c r="T32" s="84">
        <v>0</v>
      </c>
      <c r="U32" s="84">
        <v>27.85</v>
      </c>
      <c r="V32" s="84">
        <v>0</v>
      </c>
      <c r="W32" s="84">
        <v>0</v>
      </c>
      <c r="X32" s="93">
        <f t="shared" si="10"/>
        <v>0</v>
      </c>
      <c r="Y32" s="94">
        <f t="shared" si="11"/>
        <v>27.85</v>
      </c>
      <c r="Z32" s="91">
        <v>0</v>
      </c>
      <c r="AA32" s="92">
        <v>0</v>
      </c>
      <c r="AB32" s="92">
        <v>0</v>
      </c>
      <c r="AC32" s="92">
        <v>53.83</v>
      </c>
      <c r="AD32" s="95">
        <f t="shared" si="12"/>
        <v>0</v>
      </c>
      <c r="AE32" s="52">
        <f t="shared" si="13"/>
        <v>53.83</v>
      </c>
      <c r="AF32" s="117">
        <v>0.38555672043010747</v>
      </c>
      <c r="AG32" s="116">
        <v>0.1837087365591398</v>
      </c>
      <c r="AH32" s="54">
        <f t="shared" si="6"/>
        <v>5.7508939304340743</v>
      </c>
      <c r="AI32" s="63">
        <f t="shared" si="7"/>
        <v>8.4156852994257747</v>
      </c>
      <c r="AJ32" s="65">
        <v>78.846122940135047</v>
      </c>
      <c r="AK32" s="62">
        <v>138.81390101834728</v>
      </c>
      <c r="AL32" s="128">
        <v>66.717426409000751</v>
      </c>
      <c r="AM32" s="62">
        <v>153.32670494566781</v>
      </c>
      <c r="AS32" s="120"/>
      <c r="BA32" s="42"/>
      <c r="BB32" s="42"/>
    </row>
    <row r="33" spans="1:45" s="33" customFormat="1" ht="17.25" thickTop="1" thickBot="1" x14ac:dyDescent="0.3">
      <c r="A33" s="31" t="s">
        <v>49</v>
      </c>
      <c r="B33" s="40">
        <f>MAX(B9:B32)</f>
        <v>246.75</v>
      </c>
      <c r="C33" s="40">
        <f t="shared" ref="C33:AE33" si="14">MAX(C9:C32)</f>
        <v>103.45884235393251</v>
      </c>
      <c r="D33" s="40">
        <f t="shared" si="14"/>
        <v>141.00770089731475</v>
      </c>
      <c r="E33" s="40">
        <f t="shared" si="14"/>
        <v>9.3455851465197384</v>
      </c>
      <c r="F33" s="40">
        <f t="shared" si="14"/>
        <v>158.59</v>
      </c>
      <c r="G33" s="40">
        <f t="shared" si="14"/>
        <v>100.05964426438597</v>
      </c>
      <c r="H33" s="40">
        <f t="shared" si="14"/>
        <v>70.325450165512905</v>
      </c>
      <c r="I33" s="40">
        <f t="shared" si="14"/>
        <v>5.2143711958138308</v>
      </c>
      <c r="J33" s="40">
        <f t="shared" si="14"/>
        <v>20.190000000000001</v>
      </c>
      <c r="K33" s="40">
        <f t="shared" si="14"/>
        <v>0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20.190000000000001</v>
      </c>
      <c r="Q33" s="40">
        <f t="shared" si="14"/>
        <v>0</v>
      </c>
      <c r="R33" s="40">
        <f t="shared" si="14"/>
        <v>31.72</v>
      </c>
      <c r="S33" s="40">
        <f t="shared" si="14"/>
        <v>0</v>
      </c>
      <c r="T33" s="40">
        <f t="shared" si="14"/>
        <v>0</v>
      </c>
      <c r="U33" s="40">
        <f t="shared" si="14"/>
        <v>28.11</v>
      </c>
      <c r="V33" s="40">
        <f t="shared" si="14"/>
        <v>0</v>
      </c>
      <c r="W33" s="40">
        <f t="shared" si="14"/>
        <v>0</v>
      </c>
      <c r="X33" s="40">
        <f t="shared" si="14"/>
        <v>31.72</v>
      </c>
      <c r="Y33" s="40">
        <f t="shared" si="14"/>
        <v>28.11</v>
      </c>
      <c r="Z33" s="40"/>
      <c r="AA33" s="40"/>
      <c r="AB33" s="40"/>
      <c r="AC33" s="40"/>
      <c r="AD33" s="40">
        <f t="shared" si="14"/>
        <v>18.5</v>
      </c>
      <c r="AE33" s="40">
        <f t="shared" si="14"/>
        <v>90</v>
      </c>
      <c r="AF33" s="40">
        <f t="shared" ref="AF33:AM33" si="15">MAX(AF9:AF32)</f>
        <v>0.38555672043010747</v>
      </c>
      <c r="AG33" s="40">
        <f t="shared" si="15"/>
        <v>0.1837087365591398</v>
      </c>
      <c r="AH33" s="40">
        <f t="shared" si="15"/>
        <v>6.7022797407405221</v>
      </c>
      <c r="AI33" s="40">
        <f t="shared" si="15"/>
        <v>9.1618764099605983</v>
      </c>
      <c r="AJ33" s="40">
        <f t="shared" si="15"/>
        <v>100.05964426438597</v>
      </c>
      <c r="AK33" s="40">
        <f t="shared" si="15"/>
        <v>152.34345929112914</v>
      </c>
      <c r="AL33" s="40">
        <f t="shared" si="15"/>
        <v>70.325450165512905</v>
      </c>
      <c r="AM33" s="129">
        <f t="shared" si="15"/>
        <v>168.82770089731474</v>
      </c>
      <c r="AP33"/>
      <c r="AQ33"/>
      <c r="AR33"/>
      <c r="AS33" s="122"/>
    </row>
    <row r="34" spans="1:45" s="33" customFormat="1" ht="16.5" thickBot="1" x14ac:dyDescent="0.3">
      <c r="A34" s="32" t="s">
        <v>50</v>
      </c>
      <c r="B34" s="41">
        <f>AVERAGE(B9:B33,B9:B32)</f>
        <v>173.36673469387756</v>
      </c>
      <c r="C34" s="41">
        <f t="shared" ref="C34:AE34" si="16">AVERAGE(C9:C33,C9:C32)</f>
        <v>53.699691809689526</v>
      </c>
      <c r="D34" s="41">
        <f t="shared" si="16"/>
        <v>112.19984328726822</v>
      </c>
      <c r="E34" s="41">
        <f t="shared" si="16"/>
        <v>7.611324666261992</v>
      </c>
      <c r="F34" s="41">
        <f t="shared" si="16"/>
        <v>110.60877551020411</v>
      </c>
      <c r="G34" s="41">
        <f t="shared" si="16"/>
        <v>73.966765825689237</v>
      </c>
      <c r="H34" s="41">
        <f t="shared" si="16"/>
        <v>48.450627967294309</v>
      </c>
      <c r="I34" s="41">
        <f t="shared" si="16"/>
        <v>-11.461486331234321</v>
      </c>
      <c r="J34" s="41">
        <f t="shared" si="16"/>
        <v>17.555306122448982</v>
      </c>
      <c r="K34" s="41">
        <f t="shared" si="16"/>
        <v>0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17.555306122448982</v>
      </c>
      <c r="Q34" s="41">
        <f t="shared" si="16"/>
        <v>0</v>
      </c>
      <c r="R34" s="41">
        <f t="shared" si="16"/>
        <v>8.3779591836734681</v>
      </c>
      <c r="S34" s="41">
        <f t="shared" si="16"/>
        <v>0</v>
      </c>
      <c r="T34" s="41">
        <f t="shared" si="16"/>
        <v>0</v>
      </c>
      <c r="U34" s="41">
        <f t="shared" si="16"/>
        <v>27.655714285714279</v>
      </c>
      <c r="V34" s="41">
        <f t="shared" si="16"/>
        <v>0</v>
      </c>
      <c r="W34" s="41">
        <f t="shared" si="16"/>
        <v>0</v>
      </c>
      <c r="X34" s="41">
        <f t="shared" si="16"/>
        <v>8.3779591836734681</v>
      </c>
      <c r="Y34" s="41">
        <f t="shared" si="16"/>
        <v>27.655714285714279</v>
      </c>
      <c r="Z34" s="41">
        <f>AVERAGE(Z9:Z33,Z9:Z32)</f>
        <v>4.9874999999999998</v>
      </c>
      <c r="AA34" s="41">
        <f>AVERAGE(AA9:AA33,AA9:AA32)</f>
        <v>0</v>
      </c>
      <c r="AB34" s="41">
        <f>AVERAGE(AB9:AB33,AB9:AB32)</f>
        <v>0</v>
      </c>
      <c r="AC34" s="41">
        <f t="shared" si="16"/>
        <v>64.676666666666677</v>
      </c>
      <c r="AD34" s="41">
        <f t="shared" si="16"/>
        <v>5.2632653061224488</v>
      </c>
      <c r="AE34" s="41">
        <f t="shared" si="16"/>
        <v>65.193469387755115</v>
      </c>
      <c r="AF34" s="41">
        <f t="shared" ref="AF34:AM34" si="17">AVERAGE(AF9:AF33,AF9:AF32)</f>
        <v>0.38555672043010741</v>
      </c>
      <c r="AG34" s="41">
        <f t="shared" si="17"/>
        <v>0.18370873655913991</v>
      </c>
      <c r="AH34" s="41">
        <f t="shared" si="17"/>
        <v>5.3344562394653039</v>
      </c>
      <c r="AI34" s="41">
        <f t="shared" si="17"/>
        <v>7.4276159297028519</v>
      </c>
      <c r="AJ34" s="41">
        <f t="shared" si="17"/>
        <v>78.852480111403523</v>
      </c>
      <c r="AK34" s="41">
        <f t="shared" si="17"/>
        <v>118.0540717471833</v>
      </c>
      <c r="AL34" s="41">
        <f t="shared" si="17"/>
        <v>56.181240212192279</v>
      </c>
      <c r="AM34" s="130">
        <f t="shared" si="17"/>
        <v>139.84963920563558</v>
      </c>
      <c r="AN34" s="124"/>
      <c r="AO34" s="124"/>
      <c r="AP34" s="118"/>
      <c r="AQ34" s="118"/>
      <c r="AR34" s="118"/>
      <c r="AS34" s="123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0" t="s">
        <v>15</v>
      </c>
      <c r="B36" s="151"/>
      <c r="C36" s="151"/>
      <c r="D36" s="151"/>
      <c r="E36" s="151"/>
      <c r="F36" s="152"/>
      <c r="G36" s="113"/>
      <c r="H36" s="135" t="s">
        <v>93</v>
      </c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7"/>
      <c r="W36" s="135" t="s">
        <v>94</v>
      </c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7"/>
      <c r="AL36" s="135" t="s">
        <v>95</v>
      </c>
      <c r="AM36" s="136"/>
      <c r="AN36" s="136"/>
      <c r="AO36" s="136"/>
      <c r="AP36" s="136"/>
      <c r="AQ36" s="136"/>
      <c r="AR36" s="136"/>
      <c r="AS36" s="137"/>
    </row>
    <row r="37" spans="1:45" ht="23.25" customHeight="1" x14ac:dyDescent="0.25">
      <c r="A37" s="140" t="s">
        <v>92</v>
      </c>
      <c r="B37" s="141"/>
      <c r="C37" s="141"/>
      <c r="D37" s="140" t="s">
        <v>99</v>
      </c>
      <c r="E37" s="141"/>
      <c r="F37" s="142"/>
      <c r="G37" s="114"/>
      <c r="H37" s="139" t="s">
        <v>19</v>
      </c>
      <c r="I37" s="133"/>
      <c r="J37" s="133"/>
      <c r="K37" s="133"/>
      <c r="L37" s="138"/>
      <c r="M37" s="132" t="s">
        <v>17</v>
      </c>
      <c r="N37" s="133"/>
      <c r="O37" s="133"/>
      <c r="P37" s="133"/>
      <c r="Q37" s="138"/>
      <c r="R37" s="132" t="s">
        <v>18</v>
      </c>
      <c r="S37" s="133"/>
      <c r="T37" s="133"/>
      <c r="U37" s="133"/>
      <c r="V37" s="134"/>
      <c r="W37" s="139" t="s">
        <v>96</v>
      </c>
      <c r="X37" s="133"/>
      <c r="Y37" s="133"/>
      <c r="Z37" s="133"/>
      <c r="AA37" s="138"/>
      <c r="AB37" s="132" t="s">
        <v>16</v>
      </c>
      <c r="AC37" s="133"/>
      <c r="AD37" s="133"/>
      <c r="AE37" s="133"/>
      <c r="AF37" s="138"/>
      <c r="AG37" s="132" t="s">
        <v>72</v>
      </c>
      <c r="AH37" s="133"/>
      <c r="AI37" s="133"/>
      <c r="AJ37" s="133"/>
      <c r="AK37" s="134"/>
      <c r="AL37" s="139" t="s">
        <v>91</v>
      </c>
      <c r="AM37" s="133"/>
      <c r="AN37" s="133"/>
      <c r="AO37" s="138"/>
      <c r="AP37" s="132" t="s">
        <v>97</v>
      </c>
      <c r="AQ37" s="133"/>
      <c r="AR37" s="133"/>
      <c r="AS37" s="13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7"/>
      <c r="H38" s="98" t="s">
        <v>24</v>
      </c>
      <c r="I38" s="6"/>
      <c r="J38" s="212">
        <v>427</v>
      </c>
      <c r="K38" s="211"/>
      <c r="L38" s="8" t="s">
        <v>21</v>
      </c>
      <c r="M38" s="5" t="s">
        <v>24</v>
      </c>
      <c r="N38" s="6"/>
      <c r="O38" s="112">
        <v>0</v>
      </c>
      <c r="P38" s="111"/>
      <c r="Q38" s="8" t="s">
        <v>21</v>
      </c>
      <c r="R38" s="98" t="s">
        <v>24</v>
      </c>
      <c r="S38" s="6"/>
      <c r="T38" s="112">
        <v>0</v>
      </c>
      <c r="U38" s="111"/>
      <c r="V38" s="8" t="s">
        <v>21</v>
      </c>
      <c r="W38" s="98" t="s">
        <v>24</v>
      </c>
      <c r="X38" s="6"/>
      <c r="Y38" s="212">
        <v>192.66</v>
      </c>
      <c r="Z38" s="211"/>
      <c r="AA38" s="8" t="s">
        <v>21</v>
      </c>
      <c r="AB38" s="5" t="s">
        <v>23</v>
      </c>
      <c r="AC38" s="30"/>
      <c r="AD38" s="212">
        <v>705</v>
      </c>
      <c r="AE38" s="211"/>
      <c r="AF38" s="7" t="s">
        <v>21</v>
      </c>
      <c r="AG38" s="5" t="s">
        <v>24</v>
      </c>
      <c r="AH38" s="6"/>
      <c r="AI38" s="212">
        <v>0</v>
      </c>
      <c r="AJ38" s="211"/>
      <c r="AK38" s="99" t="s">
        <v>21</v>
      </c>
      <c r="AL38" s="98" t="s">
        <v>24</v>
      </c>
      <c r="AM38" s="211">
        <v>108.9632</v>
      </c>
      <c r="AN38" s="213"/>
      <c r="AO38" s="8" t="s">
        <v>21</v>
      </c>
      <c r="AP38" s="5" t="s">
        <v>24</v>
      </c>
      <c r="AQ38" s="211">
        <v>1536.5</v>
      </c>
      <c r="AR38" s="211"/>
      <c r="AS38" s="109" t="s">
        <v>21</v>
      </c>
    </row>
    <row r="39" spans="1:45" ht="15.75" thickBot="1" x14ac:dyDescent="0.3">
      <c r="A39" s="9" t="s">
        <v>22</v>
      </c>
      <c r="B39" s="10">
        <v>2600.98</v>
      </c>
      <c r="C39" s="11" t="s">
        <v>21</v>
      </c>
      <c r="D39" s="9" t="s">
        <v>69</v>
      </c>
      <c r="E39" s="10">
        <v>4182</v>
      </c>
      <c r="F39" s="12" t="s">
        <v>21</v>
      </c>
      <c r="G39" s="97"/>
      <c r="H39" s="100" t="s">
        <v>25</v>
      </c>
      <c r="I39" s="101"/>
      <c r="J39" s="102">
        <v>20.190000000000001</v>
      </c>
      <c r="K39" s="103" t="s">
        <v>60</v>
      </c>
      <c r="L39" s="104">
        <v>140.541666666678</v>
      </c>
      <c r="M39" s="105" t="s">
        <v>25</v>
      </c>
      <c r="N39" s="101"/>
      <c r="O39" s="102">
        <v>0</v>
      </c>
      <c r="P39" s="103" t="s">
        <v>60</v>
      </c>
      <c r="Q39" s="104">
        <v>0</v>
      </c>
      <c r="R39" s="100" t="s">
        <v>25</v>
      </c>
      <c r="S39" s="101"/>
      <c r="T39" s="102">
        <v>0</v>
      </c>
      <c r="U39" s="101" t="s">
        <v>60</v>
      </c>
      <c r="V39" s="107">
        <v>0</v>
      </c>
      <c r="W39" s="100" t="s">
        <v>25</v>
      </c>
      <c r="X39" s="101"/>
      <c r="Y39" s="102">
        <v>31.72</v>
      </c>
      <c r="Z39" s="101" t="s">
        <v>60</v>
      </c>
      <c r="AA39" s="107">
        <v>140.458333333344</v>
      </c>
      <c r="AB39" s="105" t="s">
        <v>25</v>
      </c>
      <c r="AC39" s="108"/>
      <c r="AD39" s="102">
        <v>29.89</v>
      </c>
      <c r="AE39" s="103" t="s">
        <v>70</v>
      </c>
      <c r="AF39" s="107">
        <v>0.85972222222222217</v>
      </c>
      <c r="AG39" s="105" t="s">
        <v>25</v>
      </c>
      <c r="AH39" s="101"/>
      <c r="AI39" s="102">
        <v>0</v>
      </c>
      <c r="AJ39" s="101" t="s">
        <v>75</v>
      </c>
      <c r="AK39" s="106">
        <v>140.041666666678</v>
      </c>
      <c r="AL39" s="100" t="s">
        <v>25</v>
      </c>
      <c r="AM39" s="101">
        <v>18.5</v>
      </c>
      <c r="AN39" s="102" t="s">
        <v>75</v>
      </c>
      <c r="AO39" s="110">
        <v>140.458333333344</v>
      </c>
      <c r="AP39" s="105" t="s">
        <v>25</v>
      </c>
      <c r="AQ39" s="101">
        <v>90</v>
      </c>
      <c r="AR39" s="103"/>
      <c r="AS39" s="106">
        <v>140.083333333344</v>
      </c>
    </row>
    <row r="40" spans="1:45" ht="16.5" thickTop="1" thickBot="1" x14ac:dyDescent="0.3">
      <c r="AM40" s="131"/>
    </row>
    <row r="41" spans="1:45" ht="24" customHeight="1" thickTop="1" thickBot="1" x14ac:dyDescent="0.3">
      <c r="A41" s="160" t="s">
        <v>26</v>
      </c>
      <c r="B41" s="160"/>
      <c r="C41" s="160"/>
      <c r="D41" s="161"/>
      <c r="E41" s="162" t="s">
        <v>27</v>
      </c>
      <c r="F41" s="163"/>
      <c r="G41" s="164"/>
    </row>
    <row r="42" spans="1:45" ht="25.5" customHeight="1" thickTop="1" thickBot="1" x14ac:dyDescent="0.3">
      <c r="A42" s="165" t="s">
        <v>28</v>
      </c>
      <c r="B42" s="166"/>
      <c r="C42" s="166"/>
      <c r="D42" s="167"/>
      <c r="E42" s="43">
        <v>492.77</v>
      </c>
      <c r="F42" s="44" t="s">
        <v>67</v>
      </c>
      <c r="G42" s="47">
        <v>140.833333333344</v>
      </c>
    </row>
    <row r="43" spans="1:45" ht="32.25" customHeight="1" thickBot="1" x14ac:dyDescent="0.3">
      <c r="A43" s="168" t="s">
        <v>68</v>
      </c>
      <c r="B43" s="169"/>
      <c r="C43" s="169"/>
      <c r="D43" s="170"/>
      <c r="E43" s="77" t="s">
        <v>73</v>
      </c>
      <c r="F43" s="78"/>
      <c r="G43" s="79">
        <v>27.82</v>
      </c>
    </row>
    <row r="44" spans="1:45" ht="32.25" customHeight="1" thickBot="1" x14ac:dyDescent="0.3">
      <c r="A44" s="168" t="s">
        <v>29</v>
      </c>
      <c r="B44" s="169"/>
      <c r="C44" s="169"/>
      <c r="D44" s="170"/>
      <c r="E44" s="77" t="s">
        <v>74</v>
      </c>
      <c r="F44" s="78"/>
      <c r="G44" s="79">
        <v>55.04</v>
      </c>
    </row>
    <row r="45" spans="1:45" ht="29.25" customHeight="1" thickBot="1" x14ac:dyDescent="0.3">
      <c r="A45" s="171" t="s">
        <v>30</v>
      </c>
      <c r="B45" s="172"/>
      <c r="C45" s="172"/>
      <c r="D45" s="173"/>
      <c r="E45" s="45">
        <v>247.06</v>
      </c>
      <c r="F45" s="83" t="s">
        <v>70</v>
      </c>
      <c r="G45" s="48">
        <v>140.833333333344</v>
      </c>
    </row>
    <row r="46" spans="1:45" ht="34.5" customHeight="1" thickBot="1" x14ac:dyDescent="0.3">
      <c r="A46" s="153" t="s">
        <v>31</v>
      </c>
      <c r="B46" s="154"/>
      <c r="C46" s="154"/>
      <c r="D46" s="155"/>
      <c r="E46" s="46">
        <v>248.76000000000005</v>
      </c>
      <c r="F46" s="80" t="s">
        <v>70</v>
      </c>
      <c r="G46" s="60">
        <v>140.791666666678</v>
      </c>
    </row>
    <row r="47" spans="1:45" ht="15.75" thickTop="1" x14ac:dyDescent="0.25"/>
    <row r="54" spans="1:44" x14ac:dyDescent="0.25">
      <c r="A54" s="34" t="s">
        <v>61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62</v>
      </c>
      <c r="B56" t="s">
        <v>103</v>
      </c>
    </row>
    <row r="57" spans="1:44" x14ac:dyDescent="0.25">
      <c r="A57" s="37" t="s">
        <v>63</v>
      </c>
      <c r="B57" t="s">
        <v>104</v>
      </c>
    </row>
    <row r="58" spans="1:44" x14ac:dyDescent="0.25">
      <c r="A58" s="37" t="s">
        <v>64</v>
      </c>
      <c r="B58" t="s">
        <v>105</v>
      </c>
    </row>
    <row r="59" spans="1:44" ht="15.75" x14ac:dyDescent="0.25">
      <c r="J59" s="29" t="s">
        <v>59</v>
      </c>
      <c r="R59" s="38" t="s">
        <v>98</v>
      </c>
      <c r="AA59" s="38" t="s">
        <v>65</v>
      </c>
      <c r="AI59" s="38"/>
    </row>
    <row r="61" spans="1:44" x14ac:dyDescent="0.25">
      <c r="AF61" s="57"/>
    </row>
    <row r="62" spans="1:44" x14ac:dyDescent="0.25"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</row>
    <row r="80" spans="39:41" x14ac:dyDescent="0.25">
      <c r="AM80" s="156"/>
      <c r="AN80" s="156"/>
      <c r="AO80" s="156"/>
    </row>
    <row r="81" spans="39:41" x14ac:dyDescent="0.25">
      <c r="AM81" s="156"/>
      <c r="AN81" s="156"/>
      <c r="AO81" s="156"/>
    </row>
    <row r="82" spans="39:41" ht="15.75" customHeight="1" x14ac:dyDescent="0.25">
      <c r="AM82" s="96"/>
      <c r="AN82" s="96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21 MAI 23 </vt:lpstr>
      <vt:lpstr>'21 MAI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2023-05-22T06:25:09Z</dcterms:modified>
</cp:coreProperties>
</file>