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7-JUILLET 2023\"/>
    </mc:Choice>
  </mc:AlternateContent>
  <xr:revisionPtr revIDLastSave="0" documentId="13_ncr:1_{6ACD43BF-6AD6-4436-A461-C873F3A8A3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 JUI 23 " sheetId="3" r:id="rId1"/>
  </sheets>
  <externalReferences>
    <externalReference r:id="rId2"/>
  </externalReferences>
  <definedNames>
    <definedName name="_xlnm.Print_Area" localSheetId="0">'22 JUI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2" i="3" l="1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O9" i="3" l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AH9" i="3" s="1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AI13" i="3" s="1"/>
  <c r="Q12" i="3"/>
  <c r="AI12" i="3" s="1"/>
  <c r="Q11" i="3"/>
  <c r="AI11" i="3" s="1"/>
  <c r="Q10" i="3"/>
  <c r="AI10" i="3" s="1"/>
  <c r="Q9" i="3"/>
  <c r="AI9" i="3" s="1"/>
  <c r="I10" i="3" l="1"/>
  <c r="I11" i="3"/>
  <c r="I13" i="3"/>
  <c r="I12" i="3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AI15" i="3" s="1"/>
  <c r="Q16" i="3"/>
  <c r="AI16" i="3" s="1"/>
  <c r="Q17" i="3"/>
  <c r="AI17" i="3" s="1"/>
  <c r="Q18" i="3"/>
  <c r="AI18" i="3" s="1"/>
  <c r="Q19" i="3"/>
  <c r="AI19" i="3" s="1"/>
  <c r="Q20" i="3"/>
  <c r="AI20" i="3" s="1"/>
  <c r="Q21" i="3"/>
  <c r="AI21" i="3" s="1"/>
  <c r="Q22" i="3"/>
  <c r="AI22" i="3" s="1"/>
  <c r="Q23" i="3"/>
  <c r="AI23" i="3" s="1"/>
  <c r="Q24" i="3"/>
  <c r="AI24" i="3" s="1"/>
  <c r="Q25" i="3"/>
  <c r="AI25" i="3" s="1"/>
  <c r="Q26" i="3"/>
  <c r="AI26" i="3" s="1"/>
  <c r="Q27" i="3"/>
  <c r="AI27" i="3" s="1"/>
  <c r="Q28" i="3"/>
  <c r="AI28" i="3" s="1"/>
  <c r="Q29" i="3"/>
  <c r="AI29" i="3" s="1"/>
  <c r="Q30" i="3"/>
  <c r="AI30" i="3" s="1"/>
  <c r="Q31" i="3"/>
  <c r="AI31" i="3" s="1"/>
  <c r="Q32" i="3"/>
  <c r="AI32" i="3" s="1"/>
  <c r="G9" i="3" l="1"/>
  <c r="I9" i="3"/>
  <c r="H14" i="3"/>
  <c r="H33" i="3" s="1"/>
  <c r="H34" i="3" s="1"/>
  <c r="AL33" i="3"/>
  <c r="AL34" i="3" s="1"/>
  <c r="Q14" i="3"/>
  <c r="K33" i="3"/>
  <c r="K34" i="3" s="1"/>
  <c r="Q33" i="3" l="1"/>
  <c r="Q34" i="3" s="1"/>
  <c r="AI14" i="3"/>
  <c r="I26" i="3"/>
  <c r="G26" i="3"/>
  <c r="G32" i="3" l="1"/>
  <c r="I32" i="3"/>
  <c r="G31" i="3"/>
  <c r="I31" i="3"/>
  <c r="G30" i="3"/>
  <c r="I30" i="3"/>
  <c r="I29" i="3"/>
  <c r="G29" i="3"/>
  <c r="G28" i="3"/>
  <c r="I28" i="3"/>
  <c r="I27" i="3"/>
  <c r="G27" i="3"/>
  <c r="I25" i="3"/>
  <c r="G25" i="3"/>
  <c r="G24" i="3"/>
  <c r="I24" i="3"/>
  <c r="G23" i="3"/>
  <c r="I23" i="3"/>
  <c r="G22" i="3"/>
  <c r="I22" i="3"/>
  <c r="G21" i="3"/>
  <c r="I21" i="3"/>
  <c r="I20" i="3"/>
  <c r="G20" i="3"/>
  <c r="G19" i="3"/>
  <c r="I19" i="3"/>
  <c r="G18" i="3"/>
  <c r="I18" i="3"/>
  <c r="G17" i="3"/>
  <c r="I17" i="3"/>
  <c r="G16" i="3"/>
  <c r="I16" i="3"/>
  <c r="I15" i="3"/>
  <c r="G15" i="3"/>
  <c r="AJ33" i="3"/>
  <c r="AJ34" i="3" s="1"/>
  <c r="G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E13" i="3" l="1"/>
  <c r="D13" i="3"/>
  <c r="D12" i="3"/>
  <c r="E12" i="3"/>
  <c r="D11" i="3"/>
  <c r="E11" i="3"/>
  <c r="D10" i="3"/>
  <c r="E10" i="3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E9" i="3"/>
  <c r="C28" i="3"/>
  <c r="C19" i="3"/>
  <c r="C25" i="3"/>
  <c r="C31" i="3"/>
  <c r="C18" i="3"/>
  <c r="C23" i="3"/>
  <c r="C29" i="3"/>
  <c r="C20" i="3"/>
  <c r="D20" i="3"/>
  <c r="D19" i="3"/>
  <c r="E19" i="3"/>
  <c r="D18" i="3"/>
  <c r="C16" i="3"/>
  <c r="D16" i="3"/>
  <c r="C15" i="3"/>
  <c r="D15" i="3"/>
  <c r="D14" i="3"/>
  <c r="AM33" i="3"/>
  <c r="AM34" i="3" s="1"/>
  <c r="E18" i="3" l="1"/>
  <c r="E28" i="3"/>
  <c r="E31" i="3"/>
  <c r="C32" i="3"/>
  <c r="E32" i="3"/>
  <c r="C30" i="3"/>
  <c r="E30" i="3"/>
  <c r="C26" i="3"/>
  <c r="E26" i="3"/>
  <c r="C21" i="3"/>
  <c r="E21" i="3"/>
  <c r="E29" i="3"/>
  <c r="E25" i="3"/>
  <c r="C24" i="3"/>
  <c r="E24" i="3"/>
  <c r="E23" i="3"/>
  <c r="C22" i="3"/>
  <c r="E22" i="3"/>
  <c r="C27" i="3"/>
  <c r="E27" i="3"/>
  <c r="E20" i="3"/>
  <c r="D33" i="3"/>
  <c r="D34" i="3" s="1"/>
  <c r="C17" i="3"/>
  <c r="E17" i="3"/>
  <c r="E16" i="3"/>
  <c r="E15" i="3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<sst xmlns="http://schemas.openxmlformats.org/spreadsheetml/2006/main" count="140" uniqueCount="107">
  <si>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</si>
  <si>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</si>
  <si>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</si>
  <si>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</si>
  <si>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</si>
  <si>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</si>
  <si>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</si>
  <si>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</si>
  <si>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</si>
  <si>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</si>
  <si>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</si>
  <si>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</si>
  <si>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</si>
  <si>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</si>
  <si>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</si>
  <si>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</si>
  <si>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</si>
  <si>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</si>
  <si>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</si>
  <si>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</si>
  <si>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</si>
  <si>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</si>
  <si>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</si>
  <si>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</si>
  <si>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</si>
  <si>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</si>
  <si>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</si>
  <si>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</si>
  <si>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</si>
  <si>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</si>
  <si>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</si>
  <si>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</si>
  <si>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</si>
  <si>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</si>
  <si>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</si>
  <si>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</si>
  <si>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</si>
  <si>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</si>
  <si>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</si>
  <si>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</si>
  <si>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</si>
  <si>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</si>
  <si>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</si>
  <si>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</si>
  <si>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</si>
  <si>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</si>
  <si>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</si>
  <si>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</si>
  <si>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</si>
  <si>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</si>
  <si>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</si>
  <si>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</si>
  <si>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</si>
  <si>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</si>
  <si>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</si>
  <si>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</si>
  <si>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</si>
  <si>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</si>
  <si>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</si>
  <si>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</si>
  <si>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</si>
  <si>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</si>
  <si>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</si>
  <si>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</si>
  <si>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</si>
  <si>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</si>
  <si>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</si>
  <si>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</si>
  <si>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</si>
  <si>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</si>
  <si>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</si>
  <si>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</si>
  <si>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</si>
  <si>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</si>
  <si>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</si>
  <si>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</si>
  <si>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</si>
  <si>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</si>
  <si>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</si>
  <si>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</si>
  <si>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</si>
  <si>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</si>
  <si>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</si>
  <si>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</si>
  <si>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</si>
  <si>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</si>
  <si>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</si>
  <si>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</si>
  <si>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</si>
  <si>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</si>
  <si>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</si>
  <si>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</si>
  <si>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</si>
  <si>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</si>
  <si>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</si>
  <si>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</si>
  <si>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</si>
  <si>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</si>
  <si>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</si>
  <si>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</si>
  <si>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</si>
  <si>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</si>
  <si>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</si>
  <si>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</si>
  <si>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</si>
  <si>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TETE ET DOSSA</t>
  </si>
  <si>
    <t>TAGBA ET BOKO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</si>
</sst>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3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'22 JUI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'22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JUI 23 '!$B$9:$B$32</c:f>
              <c:numCache>
                <c:formatCode>General</c:formatCode>
                <c:ptCount val="24"/>
                <c:pt idx="0">
                  <c:v>156.28</c:v>
                </c:pt>
                <c:pt idx="1">
                  <c:v>143.96</c:v>
                </c:pt>
                <c:pt idx="2">
                  <c:v>147.38</c:v>
                </c:pt>
                <c:pt idx="3">
                  <c:v>137.01999999999998</c:v>
                </c:pt>
                <c:pt idx="4">
                  <c:v>128.96</c:v>
                </c:pt>
                <c:pt idx="5">
                  <c:v>129.94999999999999</c:v>
                </c:pt>
                <c:pt idx="6">
                  <c:v>136</c:v>
                </c:pt>
                <c:pt idx="7">
                  <c:v>157.13</c:v>
                </c:pt>
                <c:pt idx="8">
                  <c:v>169.88</c:v>
                </c:pt>
                <c:pt idx="9">
                  <c:v>180.66</c:v>
                </c:pt>
                <c:pt idx="10">
                  <c:v>174.17000000000002</c:v>
                </c:pt>
                <c:pt idx="11">
                  <c:v>173.63</c:v>
                </c:pt>
                <c:pt idx="12">
                  <c:v>150.43</c:v>
                </c:pt>
                <c:pt idx="13">
                  <c:v>143.05000000000001</c:v>
                </c:pt>
                <c:pt idx="14">
                  <c:v>143.30000000000001</c:v>
                </c:pt>
                <c:pt idx="15">
                  <c:v>133.76</c:v>
                </c:pt>
                <c:pt idx="16">
                  <c:v>135.98000000000002</c:v>
                </c:pt>
                <c:pt idx="17">
                  <c:v>128.53</c:v>
                </c:pt>
                <c:pt idx="18">
                  <c:v>160.09</c:v>
                </c:pt>
                <c:pt idx="19">
                  <c:v>170</c:v>
                </c:pt>
                <c:pt idx="20">
                  <c:v>164.09</c:v>
                </c:pt>
                <c:pt idx="21">
                  <c:v>161.03</c:v>
                </c:pt>
                <c:pt idx="22">
                  <c:v>154.97999999999999</c:v>
                </c:pt>
                <c:pt idx="23">
                  <c:v>140.1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'22 JUI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'22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JUI 23 '!$C$9:$C$32</c:f>
              <c:numCache>
                <c:formatCode>General</c:formatCode>
                <c:ptCount val="24"/>
                <c:pt idx="0">
                  <c:v>55.664014332993077</c:v>
                </c:pt>
                <c:pt idx="1">
                  <c:v>53.078993514718924</c:v>
                </c:pt>
                <c:pt idx="2">
                  <c:v>52.891024004470438</c:v>
                </c:pt>
                <c:pt idx="3">
                  <c:v>47.896434876972506</c:v>
                </c:pt>
                <c:pt idx="4">
                  <c:v>49.943860658737783</c:v>
                </c:pt>
                <c:pt idx="5">
                  <c:v>49.409091578021076</c:v>
                </c:pt>
                <c:pt idx="6">
                  <c:v>49.749499301321649</c:v>
                </c:pt>
                <c:pt idx="7">
                  <c:v>65.847390315689665</c:v>
                </c:pt>
                <c:pt idx="8">
                  <c:v>73.444805847175928</c:v>
                </c:pt>
                <c:pt idx="9">
                  <c:v>78.651470762431032</c:v>
                </c:pt>
                <c:pt idx="10">
                  <c:v>79.404522185961866</c:v>
                </c:pt>
                <c:pt idx="11">
                  <c:v>77.462102571237708</c:v>
                </c:pt>
                <c:pt idx="12">
                  <c:v>56.974370559925447</c:v>
                </c:pt>
                <c:pt idx="13">
                  <c:v>49.625154724915582</c:v>
                </c:pt>
                <c:pt idx="14">
                  <c:v>53.933898671287423</c:v>
                </c:pt>
                <c:pt idx="15">
                  <c:v>46.622897269252277</c:v>
                </c:pt>
                <c:pt idx="16">
                  <c:v>41.876086269069553</c:v>
                </c:pt>
                <c:pt idx="17">
                  <c:v>48.899366851919076</c:v>
                </c:pt>
                <c:pt idx="18">
                  <c:v>71.032801487249515</c:v>
                </c:pt>
                <c:pt idx="19">
                  <c:v>74.954441197190889</c:v>
                </c:pt>
                <c:pt idx="20">
                  <c:v>73.122785493411783</c:v>
                </c:pt>
                <c:pt idx="21">
                  <c:v>64.601509973360947</c:v>
                </c:pt>
                <c:pt idx="22">
                  <c:v>60.731681501569113</c:v>
                </c:pt>
                <c:pt idx="23">
                  <c:v>50.776824278185686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'22 JUI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'22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JUI 23 '!$D$9:$D$32</c:f>
              <c:numCache>
                <c:formatCode>0.00</c:formatCode>
                <c:ptCount val="24"/>
                <c:pt idx="0">
                  <c:v>113.90659986526867</c:v>
                </c:pt>
                <c:pt idx="1">
                  <c:v>104.42639194446362</c:v>
                </c:pt>
                <c:pt idx="2">
                  <c:v>107.93497294574465</c:v>
                </c:pt>
                <c:pt idx="3">
                  <c:v>102.86324700664102</c:v>
                </c:pt>
                <c:pt idx="4">
                  <c:v>92.99351019745518</c:v>
                </c:pt>
                <c:pt idx="5">
                  <c:v>94.484963782198818</c:v>
                </c:pt>
                <c:pt idx="6">
                  <c:v>100.02993756699203</c:v>
                </c:pt>
                <c:pt idx="7">
                  <c:v>104.46319559697959</c:v>
                </c:pt>
                <c:pt idx="8">
                  <c:v>109.86121835986577</c:v>
                </c:pt>
                <c:pt idx="9">
                  <c:v>115.17486497876627</c:v>
                </c:pt>
                <c:pt idx="10">
                  <c:v>108.09951498715193</c:v>
                </c:pt>
                <c:pt idx="11">
                  <c:v>109.42698191087327</c:v>
                </c:pt>
                <c:pt idx="12">
                  <c:v>107.11893278787704</c:v>
                </c:pt>
                <c:pt idx="13">
                  <c:v>107.06619702731989</c:v>
                </c:pt>
                <c:pt idx="14">
                  <c:v>103.02392767493633</c:v>
                </c:pt>
                <c:pt idx="15">
                  <c:v>100.76648654147164</c:v>
                </c:pt>
                <c:pt idx="16">
                  <c:v>107.66890506273766</c:v>
                </c:pt>
                <c:pt idx="17">
                  <c:v>93.400000049491823</c:v>
                </c:pt>
                <c:pt idx="18">
                  <c:v>102.15687986096852</c:v>
                </c:pt>
                <c:pt idx="19">
                  <c:v>107.905863248153</c:v>
                </c:pt>
                <c:pt idx="20">
                  <c:v>104.0235001646744</c:v>
                </c:pt>
                <c:pt idx="21">
                  <c:v>109.55924825368858</c:v>
                </c:pt>
                <c:pt idx="22">
                  <c:v>107.62769065918047</c:v>
                </c:pt>
                <c:pt idx="23">
                  <c:v>103.11745952997165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'22 JUI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'22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JUI 23 '!$E$9:$E$32</c:f>
              <c:numCache>
                <c:formatCode>0.00</c:formatCode>
                <c:ptCount val="24"/>
                <c:pt idx="0">
                  <c:v>-13.290614198261771</c:v>
                </c:pt>
                <c:pt idx="1">
                  <c:v>-13.545385459182533</c:v>
                </c:pt>
                <c:pt idx="2">
                  <c:v>-13.445996950215083</c:v>
                </c:pt>
                <c:pt idx="3">
                  <c:v>-13.739681883613592</c:v>
                </c:pt>
                <c:pt idx="4">
                  <c:v>-13.977370856192941</c:v>
                </c:pt>
                <c:pt idx="5">
                  <c:v>-13.944055360219885</c:v>
                </c:pt>
                <c:pt idx="6">
                  <c:v>-13.779436868313688</c:v>
                </c:pt>
                <c:pt idx="7">
                  <c:v>-13.180585912669265</c:v>
                </c:pt>
                <c:pt idx="8">
                  <c:v>-13.426024207041724</c:v>
                </c:pt>
                <c:pt idx="9">
                  <c:v>-13.166335741197322</c:v>
                </c:pt>
                <c:pt idx="10">
                  <c:v>-13.334037173113792</c:v>
                </c:pt>
                <c:pt idx="11">
                  <c:v>-13.259084482110978</c:v>
                </c:pt>
                <c:pt idx="12">
                  <c:v>-13.663303347802469</c:v>
                </c:pt>
                <c:pt idx="13">
                  <c:v>-13.641351752235511</c:v>
                </c:pt>
                <c:pt idx="14">
                  <c:v>-13.657826346223761</c:v>
                </c:pt>
                <c:pt idx="15">
                  <c:v>-13.629383810723908</c:v>
                </c:pt>
                <c:pt idx="16">
                  <c:v>-13.564991331807164</c:v>
                </c:pt>
                <c:pt idx="17">
                  <c:v>-13.769366901410905</c:v>
                </c:pt>
                <c:pt idx="18">
                  <c:v>-13.099681348218041</c:v>
                </c:pt>
                <c:pt idx="19">
                  <c:v>-12.8603044453439</c:v>
                </c:pt>
                <c:pt idx="20">
                  <c:v>-13.056285658086182</c:v>
                </c:pt>
                <c:pt idx="21">
                  <c:v>-13.13075822704954</c:v>
                </c:pt>
                <c:pt idx="22">
                  <c:v>-13.379372160749568</c:v>
                </c:pt>
                <c:pt idx="23">
                  <c:v>-13.794283808157331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'22 JUI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'22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JUI 23 '!$Q$9:$Q$32</c:f>
              <c:numCache>
                <c:formatCode>0.00</c:formatCode>
                <c:ptCount val="24"/>
                <c:pt idx="0">
                  <c:v>20.079999999999998</c:v>
                </c:pt>
                <c:pt idx="1">
                  <c:v>20.079999999999998</c:v>
                </c:pt>
                <c:pt idx="2">
                  <c:v>20.079999999999998</c:v>
                </c:pt>
                <c:pt idx="3">
                  <c:v>20.079999999999998</c:v>
                </c:pt>
                <c:pt idx="4">
                  <c:v>20.079999999999998</c:v>
                </c:pt>
                <c:pt idx="5">
                  <c:v>20.079999999999998</c:v>
                </c:pt>
                <c:pt idx="6">
                  <c:v>20.079999999999998</c:v>
                </c:pt>
                <c:pt idx="7">
                  <c:v>20.079999999999998</c:v>
                </c:pt>
                <c:pt idx="8">
                  <c:v>19.95</c:v>
                </c:pt>
                <c:pt idx="9">
                  <c:v>19.97</c:v>
                </c:pt>
                <c:pt idx="10">
                  <c:v>19.97</c:v>
                </c:pt>
                <c:pt idx="11">
                  <c:v>19.96</c:v>
                </c:pt>
                <c:pt idx="12">
                  <c:v>20.18</c:v>
                </c:pt>
                <c:pt idx="13">
                  <c:v>20.23</c:v>
                </c:pt>
                <c:pt idx="14">
                  <c:v>20.2</c:v>
                </c:pt>
                <c:pt idx="15">
                  <c:v>20.149999999999999</c:v>
                </c:pt>
                <c:pt idx="16">
                  <c:v>20.149999999999999</c:v>
                </c:pt>
                <c:pt idx="17">
                  <c:v>20.149999999999999</c:v>
                </c:pt>
                <c:pt idx="18">
                  <c:v>20.149999999999999</c:v>
                </c:pt>
                <c:pt idx="19">
                  <c:v>20.149999999999999</c:v>
                </c:pt>
                <c:pt idx="20">
                  <c:v>20.149999999999999</c:v>
                </c:pt>
                <c:pt idx="21">
                  <c:v>20.149999999999999</c:v>
                </c:pt>
                <c:pt idx="22">
                  <c:v>20.149999999999999</c:v>
                </c:pt>
                <c:pt idx="23">
                  <c:v>20.149999999999999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'22 JUI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'22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JUI 23 '!$AE$9:$AE$32</c:f>
              <c:numCache>
                <c:formatCode>0.00</c:formatCode>
                <c:ptCount val="24"/>
                <c:pt idx="0">
                  <c:v>24.2</c:v>
                </c:pt>
                <c:pt idx="1">
                  <c:v>26.1</c:v>
                </c:pt>
                <c:pt idx="2">
                  <c:v>26.3</c:v>
                </c:pt>
                <c:pt idx="3">
                  <c:v>26.33</c:v>
                </c:pt>
                <c:pt idx="4">
                  <c:v>25.79</c:v>
                </c:pt>
                <c:pt idx="5">
                  <c:v>25.86</c:v>
                </c:pt>
                <c:pt idx="6">
                  <c:v>25.97</c:v>
                </c:pt>
                <c:pt idx="7">
                  <c:v>26.08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3.05</c:v>
                </c:pt>
                <c:pt idx="12">
                  <c:v>19.41</c:v>
                </c:pt>
                <c:pt idx="13">
                  <c:v>29.07</c:v>
                </c:pt>
                <c:pt idx="14">
                  <c:v>26.72</c:v>
                </c:pt>
                <c:pt idx="15">
                  <c:v>36</c:v>
                </c:pt>
                <c:pt idx="16">
                  <c:v>36.46</c:v>
                </c:pt>
                <c:pt idx="17">
                  <c:v>36.32</c:v>
                </c:pt>
                <c:pt idx="18">
                  <c:v>28.04</c:v>
                </c:pt>
                <c:pt idx="19">
                  <c:v>26.23</c:v>
                </c:pt>
                <c:pt idx="20">
                  <c:v>25.66</c:v>
                </c:pt>
                <c:pt idx="21">
                  <c:v>25.98</c:v>
                </c:pt>
                <c:pt idx="22">
                  <c:v>26.05</c:v>
                </c:pt>
                <c:pt idx="23">
                  <c:v>26.05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'22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'22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'22 JUI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'22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JUI 23 '!$AK$9:$AK$32</c:f>
              <c:numCache>
                <c:formatCode>0.00</c:formatCode>
                <c:ptCount val="24"/>
                <c:pt idx="0">
                  <c:v>79.864014332993079</c:v>
                </c:pt>
                <c:pt idx="1">
                  <c:v>79.178993514718925</c:v>
                </c:pt>
                <c:pt idx="2">
                  <c:v>79.191024004470435</c:v>
                </c:pt>
                <c:pt idx="3">
                  <c:v>74.226434876972505</c:v>
                </c:pt>
                <c:pt idx="4">
                  <c:v>75.733860658737783</c:v>
                </c:pt>
                <c:pt idx="5">
                  <c:v>75.269091578021076</c:v>
                </c:pt>
                <c:pt idx="6">
                  <c:v>75.719499301321648</c:v>
                </c:pt>
                <c:pt idx="7">
                  <c:v>91.927390315689664</c:v>
                </c:pt>
                <c:pt idx="8">
                  <c:v>73.444805847175928</c:v>
                </c:pt>
                <c:pt idx="9">
                  <c:v>78.651470762431032</c:v>
                </c:pt>
                <c:pt idx="10">
                  <c:v>79.404522185961866</c:v>
                </c:pt>
                <c:pt idx="11">
                  <c:v>80.512102571237705</c:v>
                </c:pt>
                <c:pt idx="12">
                  <c:v>76.384370559925443</c:v>
                </c:pt>
                <c:pt idx="13">
                  <c:v>78.695154724915582</c:v>
                </c:pt>
                <c:pt idx="14">
                  <c:v>80.653898671287422</c:v>
                </c:pt>
                <c:pt idx="15">
                  <c:v>82.622897269252277</c:v>
                </c:pt>
                <c:pt idx="16">
                  <c:v>78.336086269069554</c:v>
                </c:pt>
                <c:pt idx="17">
                  <c:v>85.219366851919077</c:v>
                </c:pt>
                <c:pt idx="18">
                  <c:v>99.072801487249507</c:v>
                </c:pt>
                <c:pt idx="19">
                  <c:v>101.18444119719089</c:v>
                </c:pt>
                <c:pt idx="20">
                  <c:v>98.782785493411779</c:v>
                </c:pt>
                <c:pt idx="21">
                  <c:v>90.581509973360951</c:v>
                </c:pt>
                <c:pt idx="22">
                  <c:v>86.781681501569111</c:v>
                </c:pt>
                <c:pt idx="23">
                  <c:v>76.826824278185683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'22 JUI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'22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JUI 23 '!$AM$9:$AM$32</c:f>
              <c:numCache>
                <c:formatCode>0.00</c:formatCode>
                <c:ptCount val="24"/>
                <c:pt idx="0">
                  <c:v>141.81659986526867</c:v>
                </c:pt>
                <c:pt idx="1">
                  <c:v>133.65639194446362</c:v>
                </c:pt>
                <c:pt idx="2">
                  <c:v>137.09497294574464</c:v>
                </c:pt>
                <c:pt idx="3">
                  <c:v>131.86324700664102</c:v>
                </c:pt>
                <c:pt idx="4">
                  <c:v>122.10351019745518</c:v>
                </c:pt>
                <c:pt idx="5">
                  <c:v>123.72496378219881</c:v>
                </c:pt>
                <c:pt idx="6">
                  <c:v>128.98993756699204</c:v>
                </c:pt>
                <c:pt idx="7">
                  <c:v>133.57319559697959</c:v>
                </c:pt>
                <c:pt idx="8">
                  <c:v>139.02121835986577</c:v>
                </c:pt>
                <c:pt idx="9">
                  <c:v>143.52486497876626</c:v>
                </c:pt>
                <c:pt idx="10">
                  <c:v>136.94951498715193</c:v>
                </c:pt>
                <c:pt idx="11">
                  <c:v>138.09698191087327</c:v>
                </c:pt>
                <c:pt idx="12">
                  <c:v>135.82893278787705</c:v>
                </c:pt>
                <c:pt idx="13">
                  <c:v>136.01619702731989</c:v>
                </c:pt>
                <c:pt idx="14">
                  <c:v>132.44392767493633</c:v>
                </c:pt>
                <c:pt idx="15">
                  <c:v>129.72648654147164</c:v>
                </c:pt>
                <c:pt idx="16">
                  <c:v>136.24890506273766</c:v>
                </c:pt>
                <c:pt idx="17">
                  <c:v>122.27000004949183</c:v>
                </c:pt>
                <c:pt idx="18">
                  <c:v>131.66687986096852</c:v>
                </c:pt>
                <c:pt idx="19">
                  <c:v>137.865863248153</c:v>
                </c:pt>
                <c:pt idx="20">
                  <c:v>133.4635001646744</c:v>
                </c:pt>
                <c:pt idx="21">
                  <c:v>139.07924825368858</c:v>
                </c:pt>
                <c:pt idx="22">
                  <c:v>134.24769065918048</c:v>
                </c:pt>
                <c:pt idx="23">
                  <c:v>129.79745952997166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2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'22 JUI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'22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JUI 23 '!$F$9:$F$32</c:f>
              <c:numCache>
                <c:formatCode>General</c:formatCode>
                <c:ptCount val="24"/>
                <c:pt idx="0">
                  <c:v>188.57</c:v>
                </c:pt>
                <c:pt idx="1">
                  <c:v>184.42</c:v>
                </c:pt>
                <c:pt idx="2">
                  <c:v>179.45</c:v>
                </c:pt>
                <c:pt idx="3">
                  <c:v>180.26</c:v>
                </c:pt>
                <c:pt idx="4">
                  <c:v>178.42</c:v>
                </c:pt>
                <c:pt idx="5">
                  <c:v>166.47</c:v>
                </c:pt>
                <c:pt idx="6">
                  <c:v>166.47</c:v>
                </c:pt>
                <c:pt idx="7">
                  <c:v>149.82</c:v>
                </c:pt>
                <c:pt idx="8">
                  <c:v>137.63</c:v>
                </c:pt>
                <c:pt idx="9">
                  <c:v>154.5</c:v>
                </c:pt>
                <c:pt idx="10">
                  <c:v>158.71</c:v>
                </c:pt>
                <c:pt idx="11">
                  <c:v>162.16999999999999</c:v>
                </c:pt>
                <c:pt idx="12">
                  <c:v>159.28</c:v>
                </c:pt>
                <c:pt idx="13">
                  <c:v>147.58000000000001</c:v>
                </c:pt>
                <c:pt idx="14">
                  <c:v>156.47</c:v>
                </c:pt>
                <c:pt idx="15">
                  <c:v>135.08000000000001</c:v>
                </c:pt>
                <c:pt idx="16">
                  <c:v>163.19999999999999</c:v>
                </c:pt>
                <c:pt idx="17">
                  <c:v>169.53</c:v>
                </c:pt>
                <c:pt idx="18">
                  <c:v>205.03</c:v>
                </c:pt>
                <c:pt idx="19">
                  <c:v>202.32</c:v>
                </c:pt>
                <c:pt idx="20">
                  <c:v>207.37</c:v>
                </c:pt>
                <c:pt idx="21">
                  <c:v>195.62</c:v>
                </c:pt>
                <c:pt idx="22">
                  <c:v>182.47</c:v>
                </c:pt>
                <c:pt idx="23">
                  <c:v>170.36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'22 JUI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'22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JUI 23 '!$G$9:$G$32</c:f>
              <c:numCache>
                <c:formatCode>0.00</c:formatCode>
                <c:ptCount val="24"/>
                <c:pt idx="0">
                  <c:v>96.29762689581932</c:v>
                </c:pt>
                <c:pt idx="1">
                  <c:v>95.594083379113982</c:v>
                </c:pt>
                <c:pt idx="2">
                  <c:v>93.852083833382878</c:v>
                </c:pt>
                <c:pt idx="3">
                  <c:v>93.573753951016073</c:v>
                </c:pt>
                <c:pt idx="4">
                  <c:v>95.495063760602065</c:v>
                </c:pt>
                <c:pt idx="5">
                  <c:v>89.343952260402446</c:v>
                </c:pt>
                <c:pt idx="6">
                  <c:v>103.5534281132809</c:v>
                </c:pt>
                <c:pt idx="7">
                  <c:v>81.469949832052706</c:v>
                </c:pt>
                <c:pt idx="8">
                  <c:v>74.786692632854653</c:v>
                </c:pt>
                <c:pt idx="9">
                  <c:v>87.207611018784476</c:v>
                </c:pt>
                <c:pt idx="10">
                  <c:v>87.402706785317989</c:v>
                </c:pt>
                <c:pt idx="11">
                  <c:v>92.42380506382753</c:v>
                </c:pt>
                <c:pt idx="12">
                  <c:v>95.104883980958448</c:v>
                </c:pt>
                <c:pt idx="13">
                  <c:v>90.929993485907374</c:v>
                </c:pt>
                <c:pt idx="14">
                  <c:v>92.351584627642765</c:v>
                </c:pt>
                <c:pt idx="15">
                  <c:v>83.824126881280861</c:v>
                </c:pt>
                <c:pt idx="16">
                  <c:v>94.995105825870041</c:v>
                </c:pt>
                <c:pt idx="17">
                  <c:v>94.337113201441412</c:v>
                </c:pt>
                <c:pt idx="18">
                  <c:v>111.13606809024414</c:v>
                </c:pt>
                <c:pt idx="19">
                  <c:v>109.45274278306039</c:v>
                </c:pt>
                <c:pt idx="20">
                  <c:v>108.51293843046876</c:v>
                </c:pt>
                <c:pt idx="21">
                  <c:v>101.18349652456</c:v>
                </c:pt>
                <c:pt idx="22">
                  <c:v>93.651693091534355</c:v>
                </c:pt>
                <c:pt idx="23">
                  <c:v>87.754310649478171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'22 JUI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'22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JUI 23 '!$H$9:$H$32</c:f>
              <c:numCache>
                <c:formatCode>0.00</c:formatCode>
                <c:ptCount val="24"/>
                <c:pt idx="0">
                  <c:v>84.946444406153418</c:v>
                </c:pt>
                <c:pt idx="1">
                  <c:v>81.657684736472206</c:v>
                </c:pt>
                <c:pt idx="2">
                  <c:v>78.618540272101569</c:v>
                </c:pt>
                <c:pt idx="3">
                  <c:v>79.676090823122792</c:v>
                </c:pt>
                <c:pt idx="4">
                  <c:v>75.984699485841389</c:v>
                </c:pt>
                <c:pt idx="5">
                  <c:v>70.623940645351979</c:v>
                </c:pt>
                <c:pt idx="6">
                  <c:v>56.130991639311482</c:v>
                </c:pt>
                <c:pt idx="7">
                  <c:v>61.827423589821855</c:v>
                </c:pt>
                <c:pt idx="8">
                  <c:v>56.628092690015848</c:v>
                </c:pt>
                <c:pt idx="9">
                  <c:v>60.040178811302809</c:v>
                </c:pt>
                <c:pt idx="10">
                  <c:v>64.270158569998088</c:v>
                </c:pt>
                <c:pt idx="11">
                  <c:v>63.000513760747225</c:v>
                </c:pt>
                <c:pt idx="12">
                  <c:v>57.548372009220941</c:v>
                </c:pt>
                <c:pt idx="13">
                  <c:v>49.966263875518379</c:v>
                </c:pt>
                <c:pt idx="14">
                  <c:v>57.713205795005116</c:v>
                </c:pt>
                <c:pt idx="15">
                  <c:v>45.089297084120439</c:v>
                </c:pt>
                <c:pt idx="16">
                  <c:v>61.510511788869302</c:v>
                </c:pt>
                <c:pt idx="17">
                  <c:v>68.590462196280299</c:v>
                </c:pt>
                <c:pt idx="18">
                  <c:v>85.942534578349125</c:v>
                </c:pt>
                <c:pt idx="19">
                  <c:v>85.018838141404174</c:v>
                </c:pt>
                <c:pt idx="20">
                  <c:v>90.816745707420438</c:v>
                </c:pt>
                <c:pt idx="21">
                  <c:v>86.842679880250728</c:v>
                </c:pt>
                <c:pt idx="22">
                  <c:v>81.724173476736127</c:v>
                </c:pt>
                <c:pt idx="23">
                  <c:v>75.971725515729361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'22 JUI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'22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JUI 23 '!$I$9:$I$32</c:f>
              <c:numCache>
                <c:formatCode>0.00</c:formatCode>
                <c:ptCount val="24"/>
                <c:pt idx="0">
                  <c:v>7.3259286980272682</c:v>
                </c:pt>
                <c:pt idx="1">
                  <c:v>7.1682318844138129</c:v>
                </c:pt>
                <c:pt idx="2">
                  <c:v>6.9793758945155551</c:v>
                </c:pt>
                <c:pt idx="3">
                  <c:v>7.0101552258611255</c:v>
                </c:pt>
                <c:pt idx="4">
                  <c:v>6.9402367535565466</c:v>
                </c:pt>
                <c:pt idx="5">
                  <c:v>6.5021070942455585</c:v>
                </c:pt>
                <c:pt idx="6">
                  <c:v>6.7855802474076361</c:v>
                </c:pt>
                <c:pt idx="7">
                  <c:v>6.5226265781254247</c:v>
                </c:pt>
                <c:pt idx="8">
                  <c:v>6.2152146771295227</c:v>
                </c:pt>
                <c:pt idx="9">
                  <c:v>7.2522101699126997</c:v>
                </c:pt>
                <c:pt idx="10">
                  <c:v>7.0371346446839018</c:v>
                </c:pt>
                <c:pt idx="11">
                  <c:v>6.7456811754252604</c:v>
                </c:pt>
                <c:pt idx="12">
                  <c:v>6.6267440098206114</c:v>
                </c:pt>
                <c:pt idx="13">
                  <c:v>6.6837426385742722</c:v>
                </c:pt>
                <c:pt idx="14">
                  <c:v>6.4052095773521094</c:v>
                </c:pt>
                <c:pt idx="15">
                  <c:v>6.1665760345987328</c:v>
                </c:pt>
                <c:pt idx="16">
                  <c:v>6.6943823852606377</c:v>
                </c:pt>
                <c:pt idx="17">
                  <c:v>6.6024246022782895</c:v>
                </c:pt>
                <c:pt idx="18">
                  <c:v>7.9513973314067519</c:v>
                </c:pt>
                <c:pt idx="19">
                  <c:v>7.8484190755354453</c:v>
                </c:pt>
                <c:pt idx="20">
                  <c:v>8.040315862110786</c:v>
                </c:pt>
                <c:pt idx="21">
                  <c:v>7.5938235951892912</c:v>
                </c:pt>
                <c:pt idx="22">
                  <c:v>7.0941334317295164</c:v>
                </c:pt>
                <c:pt idx="23">
                  <c:v>6.6339638347924952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'22 JUI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'22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JUI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2.2999999999999998</c:v>
                </c:pt>
                <c:pt idx="7">
                  <c:v>6.6</c:v>
                </c:pt>
                <c:pt idx="8">
                  <c:v>9.8000000000000007</c:v>
                </c:pt>
                <c:pt idx="9">
                  <c:v>1.4</c:v>
                </c:pt>
                <c:pt idx="10">
                  <c:v>6.7</c:v>
                </c:pt>
                <c:pt idx="11">
                  <c:v>1.8</c:v>
                </c:pt>
                <c:pt idx="12">
                  <c:v>6.7</c:v>
                </c:pt>
                <c:pt idx="13">
                  <c:v>4.5999999999999996</c:v>
                </c:pt>
                <c:pt idx="14">
                  <c:v>1.8</c:v>
                </c:pt>
                <c:pt idx="15">
                  <c:v>1.3</c:v>
                </c:pt>
                <c:pt idx="16">
                  <c:v>1.4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'22 JUI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'22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JUI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'22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'22 JUI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'22 JUI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'22 JUI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'22 JUI 23 '!$AJ$9:$AJ$32</c:f>
              <c:numCache>
                <c:formatCode>0.00</c:formatCode>
                <c:ptCount val="24"/>
                <c:pt idx="0">
                  <c:v>96.29762689581932</c:v>
                </c:pt>
                <c:pt idx="1">
                  <c:v>95.594083379113982</c:v>
                </c:pt>
                <c:pt idx="2">
                  <c:v>93.852083833382878</c:v>
                </c:pt>
                <c:pt idx="3">
                  <c:v>93.573753951016073</c:v>
                </c:pt>
                <c:pt idx="4">
                  <c:v>95.495063760602065</c:v>
                </c:pt>
                <c:pt idx="5">
                  <c:v>89.44395226040244</c:v>
                </c:pt>
                <c:pt idx="6">
                  <c:v>105.8534281132809</c:v>
                </c:pt>
                <c:pt idx="7">
                  <c:v>88.0699498320527</c:v>
                </c:pt>
                <c:pt idx="8">
                  <c:v>84.58669263285465</c:v>
                </c:pt>
                <c:pt idx="9">
                  <c:v>88.607611018784482</c:v>
                </c:pt>
                <c:pt idx="10">
                  <c:v>94.102706785317991</c:v>
                </c:pt>
                <c:pt idx="11">
                  <c:v>94.223805063827527</c:v>
                </c:pt>
                <c:pt idx="12">
                  <c:v>101.80488398095845</c:v>
                </c:pt>
                <c:pt idx="13">
                  <c:v>95.529993485907369</c:v>
                </c:pt>
                <c:pt idx="14">
                  <c:v>94.151584627642762</c:v>
                </c:pt>
                <c:pt idx="15">
                  <c:v>85.124126881280858</c:v>
                </c:pt>
                <c:pt idx="16">
                  <c:v>96.395105825870047</c:v>
                </c:pt>
                <c:pt idx="17">
                  <c:v>94.337113201441412</c:v>
                </c:pt>
                <c:pt idx="18">
                  <c:v>111.13606809024414</c:v>
                </c:pt>
                <c:pt idx="19">
                  <c:v>109.45274278306039</c:v>
                </c:pt>
                <c:pt idx="20">
                  <c:v>108.51293843046876</c:v>
                </c:pt>
                <c:pt idx="21">
                  <c:v>101.18349652456</c:v>
                </c:pt>
                <c:pt idx="22">
                  <c:v>93.651693091534355</c:v>
                </c:pt>
                <c:pt idx="23">
                  <c:v>87.754310649478171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'22 JUI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'22 JUI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'22 JUI 23 '!$AL$9:$AL$32</c:f>
              <c:numCache>
                <c:formatCode>0.00</c:formatCode>
                <c:ptCount val="24"/>
                <c:pt idx="0">
                  <c:v>84.946444406153418</c:v>
                </c:pt>
                <c:pt idx="1">
                  <c:v>81.657684736472206</c:v>
                </c:pt>
                <c:pt idx="2">
                  <c:v>78.618540272101569</c:v>
                </c:pt>
                <c:pt idx="3">
                  <c:v>79.676090823122792</c:v>
                </c:pt>
                <c:pt idx="4">
                  <c:v>75.984699485841389</c:v>
                </c:pt>
                <c:pt idx="5">
                  <c:v>70.943940645351972</c:v>
                </c:pt>
                <c:pt idx="6">
                  <c:v>61.71099163931148</c:v>
                </c:pt>
                <c:pt idx="7">
                  <c:v>72.837423589821853</c:v>
                </c:pt>
                <c:pt idx="8">
                  <c:v>68.538092690015844</c:v>
                </c:pt>
                <c:pt idx="9">
                  <c:v>90.770178811302813</c:v>
                </c:pt>
                <c:pt idx="10">
                  <c:v>79.83015856999809</c:v>
                </c:pt>
                <c:pt idx="11">
                  <c:v>72.330513760747223</c:v>
                </c:pt>
                <c:pt idx="12">
                  <c:v>61.738372009220939</c:v>
                </c:pt>
                <c:pt idx="13">
                  <c:v>69.456263875518374</c:v>
                </c:pt>
                <c:pt idx="14">
                  <c:v>63.783205795005117</c:v>
                </c:pt>
                <c:pt idx="15">
                  <c:v>66.769297084120439</c:v>
                </c:pt>
                <c:pt idx="16">
                  <c:v>68.860511788869303</c:v>
                </c:pt>
                <c:pt idx="17">
                  <c:v>68.590462196280299</c:v>
                </c:pt>
                <c:pt idx="18">
                  <c:v>85.942534578349125</c:v>
                </c:pt>
                <c:pt idx="19">
                  <c:v>85.018838141404174</c:v>
                </c:pt>
                <c:pt idx="20">
                  <c:v>90.816745707420438</c:v>
                </c:pt>
                <c:pt idx="21">
                  <c:v>86.842679880250728</c:v>
                </c:pt>
                <c:pt idx="22">
                  <c:v>81.724173476736127</c:v>
                </c:pt>
                <c:pt idx="23">
                  <c:v>75.971725515729361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2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28" zoomScale="85" zoomScaleNormal="85" zoomScaleSheetLayoutView="85" workbookViewId="0">
      <selection activeCell="B52" sqref="B52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0" t="s">
        <v>102</v>
      </c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</row>
    <row r="2" spans="1:54" ht="20.25" x14ac:dyDescent="0.25">
      <c r="A2" s="141">
        <v>45129</v>
      </c>
      <c r="B2" s="141"/>
      <c r="C2" s="141"/>
      <c r="D2" s="141"/>
      <c r="E2" s="141"/>
      <c r="F2" s="141"/>
      <c r="G2" s="141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2" t="s">
        <v>0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71" t="s">
        <v>90</v>
      </c>
      <c r="AG4" s="172"/>
      <c r="AH4" s="172"/>
      <c r="AI4" s="172"/>
      <c r="AJ4" s="147" t="s">
        <v>103</v>
      </c>
      <c r="AK4" s="148"/>
      <c r="AL4" s="147" t="s">
        <v>104</v>
      </c>
      <c r="AM4" s="148"/>
      <c r="AN4" s="134" t="s">
        <v>68</v>
      </c>
      <c r="AO4" s="135"/>
      <c r="AP4" s="135"/>
      <c r="AQ4" s="135"/>
      <c r="AR4" s="135"/>
      <c r="AS4" s="136"/>
    </row>
    <row r="5" spans="1:54" ht="15.75" customHeight="1" thickBot="1" x14ac:dyDescent="0.3">
      <c r="B5" s="144"/>
      <c r="C5" s="145"/>
      <c r="D5" s="145"/>
      <c r="E5" s="145"/>
      <c r="F5" s="145"/>
      <c r="G5" s="145"/>
      <c r="H5" s="145"/>
      <c r="I5" s="145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73"/>
      <c r="AG5" s="174"/>
      <c r="AH5" s="174"/>
      <c r="AI5" s="174"/>
      <c r="AJ5" s="149"/>
      <c r="AK5" s="150"/>
      <c r="AL5" s="149"/>
      <c r="AM5" s="150"/>
      <c r="AN5" s="137"/>
      <c r="AO5" s="138"/>
      <c r="AP5" s="138"/>
      <c r="AQ5" s="138"/>
      <c r="AR5" s="138"/>
      <c r="AS5" s="139"/>
    </row>
    <row r="6" spans="1:54" ht="18.75" customHeight="1" thickBot="1" x14ac:dyDescent="0.3">
      <c r="B6" s="162" t="s">
        <v>1</v>
      </c>
      <c r="C6" s="163"/>
      <c r="D6" s="163"/>
      <c r="E6" s="163"/>
      <c r="F6" s="163"/>
      <c r="G6" s="163"/>
      <c r="H6" s="163"/>
      <c r="I6" s="164"/>
      <c r="J6" s="162" t="s">
        <v>73</v>
      </c>
      <c r="K6" s="165"/>
      <c r="L6" s="163"/>
      <c r="M6" s="163"/>
      <c r="N6" s="163"/>
      <c r="O6" s="163"/>
      <c r="P6" s="164"/>
      <c r="Q6" s="166"/>
      <c r="R6" s="156" t="s">
        <v>91</v>
      </c>
      <c r="S6" s="157"/>
      <c r="T6" s="157"/>
      <c r="U6" s="157"/>
      <c r="V6" s="157"/>
      <c r="W6" s="157"/>
      <c r="X6" s="157"/>
      <c r="Y6" s="157"/>
      <c r="Z6" s="156" t="s">
        <v>92</v>
      </c>
      <c r="AA6" s="157"/>
      <c r="AB6" s="157"/>
      <c r="AC6" s="157"/>
      <c r="AD6" s="157"/>
      <c r="AE6" s="157"/>
      <c r="AF6" s="158" t="s">
        <v>14</v>
      </c>
      <c r="AG6" s="159"/>
      <c r="AH6" s="167" t="s">
        <v>11</v>
      </c>
      <c r="AI6" s="168"/>
      <c r="AJ6" s="149"/>
      <c r="AK6" s="150"/>
      <c r="AL6" s="149"/>
      <c r="AM6" s="150"/>
      <c r="AN6" s="137"/>
      <c r="AO6" s="138"/>
      <c r="AP6" s="138"/>
      <c r="AQ6" s="138"/>
      <c r="AR6" s="138"/>
      <c r="AS6" s="139"/>
    </row>
    <row r="7" spans="1:54" ht="36.75" customHeight="1" thickBot="1" x14ac:dyDescent="0.3">
      <c r="B7" s="203" t="s">
        <v>12</v>
      </c>
      <c r="C7" s="204"/>
      <c r="D7" s="204"/>
      <c r="E7" s="205"/>
      <c r="F7" s="204" t="s">
        <v>13</v>
      </c>
      <c r="G7" s="204"/>
      <c r="H7" s="204"/>
      <c r="I7" s="206"/>
      <c r="J7" s="178" t="s">
        <v>7</v>
      </c>
      <c r="K7" s="154"/>
      <c r="L7" s="153" t="s">
        <v>8</v>
      </c>
      <c r="M7" s="154"/>
      <c r="N7" s="153" t="s">
        <v>9</v>
      </c>
      <c r="O7" s="154"/>
      <c r="P7" s="153" t="s">
        <v>10</v>
      </c>
      <c r="Q7" s="155"/>
      <c r="R7" s="178" t="s">
        <v>4</v>
      </c>
      <c r="S7" s="179"/>
      <c r="T7" s="179"/>
      <c r="U7" s="179"/>
      <c r="V7" s="179"/>
      <c r="W7" s="179"/>
      <c r="X7" s="153" t="s">
        <v>89</v>
      </c>
      <c r="Y7" s="155"/>
      <c r="Z7" s="178" t="s">
        <v>3</v>
      </c>
      <c r="AA7" s="179"/>
      <c r="AB7" s="179"/>
      <c r="AC7" s="154"/>
      <c r="AD7" s="207" t="s">
        <v>89</v>
      </c>
      <c r="AE7" s="207"/>
      <c r="AF7" s="160"/>
      <c r="AG7" s="161"/>
      <c r="AH7" s="169"/>
      <c r="AI7" s="170"/>
      <c r="AJ7" s="151"/>
      <c r="AK7" s="152"/>
      <c r="AL7" s="151"/>
      <c r="AM7" s="152"/>
      <c r="AN7" s="137"/>
      <c r="AO7" s="138"/>
      <c r="AP7" s="138"/>
      <c r="AQ7" s="138"/>
      <c r="AR7" s="138"/>
      <c r="AS7" s="139"/>
    </row>
    <row r="8" spans="1:54" ht="33.75" thickTop="1" x14ac:dyDescent="0.25">
      <c r="A8" s="24" t="s">
        <v>5</v>
      </c>
      <c r="B8" s="72" t="s">
        <v>6</v>
      </c>
      <c r="C8" s="15" t="s">
        <v>36</v>
      </c>
      <c r="D8" s="15" t="s">
        <v>37</v>
      </c>
      <c r="E8" s="16" t="s">
        <v>35</v>
      </c>
      <c r="F8" s="74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5" t="s">
        <v>78</v>
      </c>
      <c r="S8" s="86" t="s">
        <v>79</v>
      </c>
      <c r="T8" s="86" t="s">
        <v>82</v>
      </c>
      <c r="U8" s="86" t="s">
        <v>83</v>
      </c>
      <c r="V8" s="86" t="s">
        <v>84</v>
      </c>
      <c r="W8" s="86" t="s">
        <v>85</v>
      </c>
      <c r="X8" s="13" t="s">
        <v>40</v>
      </c>
      <c r="Y8" s="14" t="s">
        <v>88</v>
      </c>
      <c r="Z8" s="85" t="s">
        <v>80</v>
      </c>
      <c r="AA8" s="86" t="s">
        <v>81</v>
      </c>
      <c r="AB8" s="86" t="s">
        <v>86</v>
      </c>
      <c r="AC8" s="87" t="s">
        <v>87</v>
      </c>
      <c r="AD8" s="87" t="s">
        <v>42</v>
      </c>
      <c r="AE8" s="88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4"/>
      <c r="AO8" s="125"/>
      <c r="AP8" s="125"/>
      <c r="AQ8" s="125"/>
      <c r="AR8" s="125"/>
      <c r="AS8" s="118"/>
    </row>
    <row r="9" spans="1:54" ht="15.75" x14ac:dyDescent="0.25">
      <c r="A9" s="25">
        <v>1</v>
      </c>
      <c r="B9" s="73">
        <v>156.28</v>
      </c>
      <c r="C9" s="50">
        <f t="shared" ref="C9:C32" si="0">AK9-AE9</f>
        <v>55.664014332993077</v>
      </c>
      <c r="D9" s="51">
        <f t="shared" ref="D9:D32" si="1">AM9-Y9</f>
        <v>113.90659986526867</v>
      </c>
      <c r="E9" s="58">
        <f t="shared" ref="E9:E32" si="2">(AG9+AI9)-Q9</f>
        <v>-13.290614198261771</v>
      </c>
      <c r="F9" s="75">
        <v>188.57</v>
      </c>
      <c r="G9" s="51">
        <f t="shared" ref="G9:G32" si="3">AJ9-AD9</f>
        <v>96.29762689581932</v>
      </c>
      <c r="H9" s="51">
        <f t="shared" ref="H9:H32" si="4">AL9-X9</f>
        <v>84.946444406153418</v>
      </c>
      <c r="I9" s="52">
        <f t="shared" ref="I9:I32" si="5">(AH9+AF9)-P9</f>
        <v>7.3259286980272682</v>
      </c>
      <c r="J9" s="57">
        <v>0</v>
      </c>
      <c r="K9" s="83">
        <v>20.079999999999998</v>
      </c>
      <c r="L9" s="66">
        <v>0</v>
      </c>
      <c r="M9" s="66">
        <v>0</v>
      </c>
      <c r="N9" s="66">
        <v>0</v>
      </c>
      <c r="O9" s="66">
        <f>'[1]Exploitation '!P78</f>
        <v>0</v>
      </c>
      <c r="P9" s="71">
        <f>J9+L9+N9</f>
        <v>0</v>
      </c>
      <c r="Q9" s="81">
        <f>K9+M9+O9</f>
        <v>20.079999999999998</v>
      </c>
      <c r="R9" s="89">
        <v>0</v>
      </c>
      <c r="S9" s="83">
        <v>0</v>
      </c>
      <c r="T9" s="83">
        <v>0</v>
      </c>
      <c r="U9" s="83">
        <v>27.91</v>
      </c>
      <c r="V9" s="83">
        <v>0</v>
      </c>
      <c r="W9" s="83">
        <v>0</v>
      </c>
      <c r="X9" s="92">
        <f>R9+T9+V9</f>
        <v>0</v>
      </c>
      <c r="Y9" s="93">
        <f>S9+U9+W9</f>
        <v>27.91</v>
      </c>
      <c r="Z9" s="89">
        <v>0</v>
      </c>
      <c r="AA9" s="83">
        <v>0</v>
      </c>
      <c r="AB9" s="83">
        <v>0</v>
      </c>
      <c r="AC9" s="83">
        <v>24.2</v>
      </c>
      <c r="AD9" s="94">
        <f>Z9+AB9</f>
        <v>0</v>
      </c>
      <c r="AE9" s="51">
        <f>AA9+AC9</f>
        <v>24.2</v>
      </c>
      <c r="AF9" s="114">
        <v>0.16645241935483901</v>
      </c>
      <c r="AG9" s="115">
        <v>0.40281303763440901</v>
      </c>
      <c r="AH9" s="53">
        <f t="shared" ref="AH9:AH32" si="6">(F9+P9+X9+AD9)-(AJ9+AL9+AF9)</f>
        <v>7.1594762786724289</v>
      </c>
      <c r="AI9" s="62">
        <f t="shared" ref="AI9:AI32" si="7">(B9+Q9+Y9+AE9)-(AM9+AK9+AG9)</f>
        <v>6.3865727641038177</v>
      </c>
      <c r="AJ9" s="63">
        <v>96.29762689581932</v>
      </c>
      <c r="AK9" s="60">
        <v>79.864014332993079</v>
      </c>
      <c r="AL9" s="65">
        <v>84.946444406153418</v>
      </c>
      <c r="AM9" s="60">
        <v>141.81659986526867</v>
      </c>
      <c r="AO9" s="42"/>
      <c r="AS9" s="119"/>
      <c r="BA9" s="42"/>
      <c r="BB9" s="42"/>
    </row>
    <row r="10" spans="1:54" ht="15.75" x14ac:dyDescent="0.25">
      <c r="A10" s="25">
        <v>2</v>
      </c>
      <c r="B10" s="68">
        <v>143.96</v>
      </c>
      <c r="C10" s="50">
        <f t="shared" si="0"/>
        <v>53.078993514718924</v>
      </c>
      <c r="D10" s="51">
        <f t="shared" si="1"/>
        <v>104.42639194446362</v>
      </c>
      <c r="E10" s="58">
        <f t="shared" si="2"/>
        <v>-13.545385459182533</v>
      </c>
      <c r="F10" s="67">
        <v>184.42</v>
      </c>
      <c r="G10" s="51">
        <f t="shared" si="3"/>
        <v>95.594083379113982</v>
      </c>
      <c r="H10" s="51">
        <f t="shared" si="4"/>
        <v>81.657684736472206</v>
      </c>
      <c r="I10" s="52">
        <f t="shared" si="5"/>
        <v>7.1682318844138129</v>
      </c>
      <c r="J10" s="57">
        <v>0</v>
      </c>
      <c r="K10" s="80">
        <v>20.079999999999998</v>
      </c>
      <c r="L10" s="66">
        <v>0</v>
      </c>
      <c r="M10" s="66">
        <v>0</v>
      </c>
      <c r="N10" s="66">
        <v>0</v>
      </c>
      <c r="O10" s="66">
        <f>'[1]Exploitation '!P79</f>
        <v>0</v>
      </c>
      <c r="P10" s="71">
        <f t="shared" ref="P10:P32" si="8">J10+L10+N10</f>
        <v>0</v>
      </c>
      <c r="Q10" s="81">
        <f t="shared" ref="Q10:Q32" si="9">K10+M10+O10</f>
        <v>20.079999999999998</v>
      </c>
      <c r="R10" s="89">
        <v>0</v>
      </c>
      <c r="S10" s="83">
        <v>0</v>
      </c>
      <c r="T10" s="83">
        <v>0</v>
      </c>
      <c r="U10" s="83">
        <v>29.23</v>
      </c>
      <c r="V10" s="83">
        <v>0</v>
      </c>
      <c r="W10" s="83">
        <v>0</v>
      </c>
      <c r="X10" s="92">
        <f t="shared" ref="X10:X32" si="10">R10+T10+V10</f>
        <v>0</v>
      </c>
      <c r="Y10" s="93">
        <f t="shared" ref="Y10:Y32" si="11">S10+U10+W10</f>
        <v>29.23</v>
      </c>
      <c r="Z10" s="89">
        <v>0</v>
      </c>
      <c r="AA10" s="83">
        <v>0</v>
      </c>
      <c r="AB10" s="83">
        <v>0</v>
      </c>
      <c r="AC10" s="83">
        <v>26.1</v>
      </c>
      <c r="AD10" s="94">
        <f t="shared" ref="AD10:AD32" si="12">Z10+AB10</f>
        <v>0</v>
      </c>
      <c r="AE10" s="51">
        <f t="shared" ref="AE10:AE32" si="13">AA10+AC10</f>
        <v>26.1</v>
      </c>
      <c r="AF10" s="116">
        <v>0.16645241935483901</v>
      </c>
      <c r="AG10" s="115">
        <v>0.40281303763440901</v>
      </c>
      <c r="AH10" s="53">
        <f t="shared" si="6"/>
        <v>7.0017794650589735</v>
      </c>
      <c r="AI10" s="62">
        <f t="shared" si="7"/>
        <v>6.1318015031830555</v>
      </c>
      <c r="AJ10" s="63">
        <v>95.594083379113982</v>
      </c>
      <c r="AK10" s="60">
        <v>79.178993514718925</v>
      </c>
      <c r="AL10" s="65">
        <v>81.657684736472206</v>
      </c>
      <c r="AM10" s="60">
        <v>133.65639194446362</v>
      </c>
      <c r="AO10" s="42"/>
      <c r="AS10" s="119"/>
      <c r="BA10" s="42"/>
      <c r="BB10" s="42"/>
    </row>
    <row r="11" spans="1:54" ht="15" customHeight="1" x14ac:dyDescent="0.25">
      <c r="A11" s="25">
        <v>3</v>
      </c>
      <c r="B11" s="68">
        <v>147.38</v>
      </c>
      <c r="C11" s="50">
        <f t="shared" si="0"/>
        <v>52.891024004470438</v>
      </c>
      <c r="D11" s="51">
        <f t="shared" si="1"/>
        <v>107.93497294574465</v>
      </c>
      <c r="E11" s="58">
        <f t="shared" si="2"/>
        <v>-13.445996950215083</v>
      </c>
      <c r="F11" s="67">
        <v>179.45</v>
      </c>
      <c r="G11" s="51">
        <f t="shared" si="3"/>
        <v>93.852083833382878</v>
      </c>
      <c r="H11" s="51">
        <f t="shared" si="4"/>
        <v>78.618540272101569</v>
      </c>
      <c r="I11" s="52">
        <f t="shared" si="5"/>
        <v>6.9793758945155551</v>
      </c>
      <c r="J11" s="57">
        <v>0</v>
      </c>
      <c r="K11" s="80">
        <v>20.079999999999998</v>
      </c>
      <c r="L11" s="66">
        <v>0</v>
      </c>
      <c r="M11" s="66">
        <v>0</v>
      </c>
      <c r="N11" s="66">
        <v>0</v>
      </c>
      <c r="O11" s="66">
        <f>'[1]Exploitation '!P80</f>
        <v>0</v>
      </c>
      <c r="P11" s="71">
        <f t="shared" si="8"/>
        <v>0</v>
      </c>
      <c r="Q11" s="81">
        <f t="shared" si="9"/>
        <v>20.079999999999998</v>
      </c>
      <c r="R11" s="89">
        <v>0</v>
      </c>
      <c r="S11" s="83">
        <v>0</v>
      </c>
      <c r="T11" s="83">
        <v>0</v>
      </c>
      <c r="U11" s="83">
        <v>29.16</v>
      </c>
      <c r="V11" s="83">
        <v>0</v>
      </c>
      <c r="W11" s="83">
        <v>0</v>
      </c>
      <c r="X11" s="92">
        <f t="shared" si="10"/>
        <v>0</v>
      </c>
      <c r="Y11" s="93">
        <f t="shared" si="11"/>
        <v>29.16</v>
      </c>
      <c r="Z11" s="89">
        <v>0</v>
      </c>
      <c r="AA11" s="83">
        <v>0</v>
      </c>
      <c r="AB11" s="83">
        <v>0</v>
      </c>
      <c r="AC11" s="83">
        <v>26.3</v>
      </c>
      <c r="AD11" s="94">
        <f t="shared" si="12"/>
        <v>0</v>
      </c>
      <c r="AE11" s="51">
        <f t="shared" si="13"/>
        <v>26.3</v>
      </c>
      <c r="AF11" s="116">
        <v>0.16645241935483901</v>
      </c>
      <c r="AG11" s="115">
        <v>0.40281303763440901</v>
      </c>
      <c r="AH11" s="53">
        <f t="shared" si="6"/>
        <v>6.8129234751607157</v>
      </c>
      <c r="AI11" s="62">
        <f t="shared" si="7"/>
        <v>6.2311900121505062</v>
      </c>
      <c r="AJ11" s="63">
        <v>93.852083833382878</v>
      </c>
      <c r="AK11" s="60">
        <v>79.191024004470435</v>
      </c>
      <c r="AL11" s="65">
        <v>78.618540272101569</v>
      </c>
      <c r="AM11" s="60">
        <v>137.09497294574464</v>
      </c>
      <c r="AO11" s="42"/>
      <c r="AS11" s="119"/>
      <c r="BA11" s="42"/>
      <c r="BB11" s="42"/>
    </row>
    <row r="12" spans="1:54" ht="15" customHeight="1" x14ac:dyDescent="0.25">
      <c r="A12" s="25">
        <v>4</v>
      </c>
      <c r="B12" s="68">
        <v>137.01999999999998</v>
      </c>
      <c r="C12" s="50">
        <f t="shared" si="0"/>
        <v>47.896434876972506</v>
      </c>
      <c r="D12" s="51">
        <f t="shared" si="1"/>
        <v>102.86324700664102</v>
      </c>
      <c r="E12" s="58">
        <f t="shared" si="2"/>
        <v>-13.739681883613592</v>
      </c>
      <c r="F12" s="67">
        <v>180.26</v>
      </c>
      <c r="G12" s="51">
        <f t="shared" si="3"/>
        <v>93.573753951016073</v>
      </c>
      <c r="H12" s="51">
        <f t="shared" si="4"/>
        <v>79.676090823122792</v>
      </c>
      <c r="I12" s="52">
        <f t="shared" si="5"/>
        <v>7.0101552258611255</v>
      </c>
      <c r="J12" s="57">
        <v>0</v>
      </c>
      <c r="K12" s="80">
        <v>20.079999999999998</v>
      </c>
      <c r="L12" s="66">
        <v>0</v>
      </c>
      <c r="M12" s="66">
        <v>0</v>
      </c>
      <c r="N12" s="66">
        <v>0</v>
      </c>
      <c r="O12" s="66">
        <f>'[1]Exploitation '!P81</f>
        <v>0</v>
      </c>
      <c r="P12" s="71">
        <f t="shared" si="8"/>
        <v>0</v>
      </c>
      <c r="Q12" s="81">
        <f t="shared" si="9"/>
        <v>20.079999999999998</v>
      </c>
      <c r="R12" s="89">
        <v>0</v>
      </c>
      <c r="S12" s="83">
        <v>0</v>
      </c>
      <c r="T12" s="83">
        <v>0</v>
      </c>
      <c r="U12" s="83">
        <v>29</v>
      </c>
      <c r="V12" s="83">
        <v>0</v>
      </c>
      <c r="W12" s="83">
        <v>0</v>
      </c>
      <c r="X12" s="92">
        <f t="shared" si="10"/>
        <v>0</v>
      </c>
      <c r="Y12" s="93">
        <f t="shared" si="11"/>
        <v>29</v>
      </c>
      <c r="Z12" s="89">
        <v>0</v>
      </c>
      <c r="AA12" s="83">
        <v>0</v>
      </c>
      <c r="AB12" s="83">
        <v>0</v>
      </c>
      <c r="AC12" s="83">
        <v>26.33</v>
      </c>
      <c r="AD12" s="94">
        <f t="shared" si="12"/>
        <v>0</v>
      </c>
      <c r="AE12" s="51">
        <f t="shared" si="13"/>
        <v>26.33</v>
      </c>
      <c r="AF12" s="116">
        <v>0.16645241935483901</v>
      </c>
      <c r="AG12" s="115">
        <v>0.40281303763440901</v>
      </c>
      <c r="AH12" s="53">
        <f t="shared" si="6"/>
        <v>6.8437028065062862</v>
      </c>
      <c r="AI12" s="62">
        <f t="shared" si="7"/>
        <v>5.9375050787519967</v>
      </c>
      <c r="AJ12" s="63">
        <v>93.573753951016073</v>
      </c>
      <c r="AK12" s="60">
        <v>74.226434876972505</v>
      </c>
      <c r="AL12" s="65">
        <v>79.676090823122792</v>
      </c>
      <c r="AM12" s="60">
        <v>131.86324700664102</v>
      </c>
      <c r="AO12" s="42"/>
      <c r="AS12" s="119"/>
      <c r="BA12" s="42"/>
      <c r="BB12" s="42"/>
    </row>
    <row r="13" spans="1:54" ht="15.75" x14ac:dyDescent="0.25">
      <c r="A13" s="25">
        <v>5</v>
      </c>
      <c r="B13" s="68">
        <v>128.96</v>
      </c>
      <c r="C13" s="50">
        <f t="shared" si="0"/>
        <v>49.943860658737783</v>
      </c>
      <c r="D13" s="51">
        <f t="shared" si="1"/>
        <v>92.99351019745518</v>
      </c>
      <c r="E13" s="58">
        <f t="shared" si="2"/>
        <v>-13.977370856192941</v>
      </c>
      <c r="F13" s="67">
        <v>178.42</v>
      </c>
      <c r="G13" s="51">
        <f t="shared" si="3"/>
        <v>95.495063760602065</v>
      </c>
      <c r="H13" s="51">
        <f t="shared" si="4"/>
        <v>75.984699485841389</v>
      </c>
      <c r="I13" s="52">
        <f t="shared" si="5"/>
        <v>6.9402367535565466</v>
      </c>
      <c r="J13" s="57">
        <v>0</v>
      </c>
      <c r="K13" s="80">
        <v>20.079999999999998</v>
      </c>
      <c r="L13" s="66">
        <v>0</v>
      </c>
      <c r="M13" s="66">
        <v>0</v>
      </c>
      <c r="N13" s="66">
        <v>0</v>
      </c>
      <c r="O13" s="66">
        <f>'[1]Exploitation '!P82</f>
        <v>0</v>
      </c>
      <c r="P13" s="71">
        <f t="shared" si="8"/>
        <v>0</v>
      </c>
      <c r="Q13" s="81">
        <f t="shared" si="9"/>
        <v>20.079999999999998</v>
      </c>
      <c r="R13" s="89">
        <v>0</v>
      </c>
      <c r="S13" s="83">
        <v>0</v>
      </c>
      <c r="T13" s="83">
        <v>0</v>
      </c>
      <c r="U13" s="83">
        <v>29.11</v>
      </c>
      <c r="V13" s="83">
        <v>0</v>
      </c>
      <c r="W13" s="83">
        <v>0</v>
      </c>
      <c r="X13" s="92">
        <f t="shared" si="10"/>
        <v>0</v>
      </c>
      <c r="Y13" s="93">
        <f t="shared" si="11"/>
        <v>29.11</v>
      </c>
      <c r="Z13" s="89">
        <v>0</v>
      </c>
      <c r="AA13" s="83">
        <v>0</v>
      </c>
      <c r="AB13" s="83">
        <v>0</v>
      </c>
      <c r="AC13" s="83">
        <v>25.79</v>
      </c>
      <c r="AD13" s="94">
        <f t="shared" si="12"/>
        <v>0</v>
      </c>
      <c r="AE13" s="51">
        <f t="shared" si="13"/>
        <v>25.79</v>
      </c>
      <c r="AF13" s="116">
        <v>0.16645241935483901</v>
      </c>
      <c r="AG13" s="115">
        <v>0.40281303763440901</v>
      </c>
      <c r="AH13" s="53">
        <f t="shared" si="6"/>
        <v>6.7737843342017072</v>
      </c>
      <c r="AI13" s="62">
        <f t="shared" si="7"/>
        <v>5.6998161061726478</v>
      </c>
      <c r="AJ13" s="63">
        <v>95.495063760602065</v>
      </c>
      <c r="AK13" s="60">
        <v>75.733860658737783</v>
      </c>
      <c r="AL13" s="65">
        <v>75.984699485841389</v>
      </c>
      <c r="AM13" s="60">
        <v>122.10351019745518</v>
      </c>
      <c r="AO13" s="42"/>
      <c r="AS13" s="119"/>
      <c r="BA13" s="42"/>
      <c r="BB13" s="42"/>
    </row>
    <row r="14" spans="1:54" ht="15.75" customHeight="1" x14ac:dyDescent="0.25">
      <c r="A14" s="25">
        <v>6</v>
      </c>
      <c r="B14" s="68">
        <v>129.94999999999999</v>
      </c>
      <c r="C14" s="50">
        <f t="shared" si="0"/>
        <v>49.409091578021076</v>
      </c>
      <c r="D14" s="51">
        <f t="shared" si="1"/>
        <v>94.484963782198818</v>
      </c>
      <c r="E14" s="58">
        <f t="shared" si="2"/>
        <v>-13.944055360219885</v>
      </c>
      <c r="F14" s="67">
        <v>166.47</v>
      </c>
      <c r="G14" s="51">
        <f t="shared" si="3"/>
        <v>89.343952260402446</v>
      </c>
      <c r="H14" s="51">
        <f t="shared" si="4"/>
        <v>70.623940645351979</v>
      </c>
      <c r="I14" s="52">
        <f t="shared" si="5"/>
        <v>6.5021070942455585</v>
      </c>
      <c r="J14" s="57">
        <v>0</v>
      </c>
      <c r="K14" s="80">
        <v>20.079999999999998</v>
      </c>
      <c r="L14" s="66">
        <v>0</v>
      </c>
      <c r="M14" s="66">
        <v>0</v>
      </c>
      <c r="N14" s="66">
        <v>0</v>
      </c>
      <c r="O14" s="66">
        <f>'[1]Exploitation '!P83</f>
        <v>0</v>
      </c>
      <c r="P14" s="71">
        <f t="shared" si="8"/>
        <v>0</v>
      </c>
      <c r="Q14" s="81">
        <f t="shared" si="9"/>
        <v>20.079999999999998</v>
      </c>
      <c r="R14" s="89">
        <v>0.32</v>
      </c>
      <c r="S14" s="83">
        <v>0</v>
      </c>
      <c r="T14" s="83">
        <v>0</v>
      </c>
      <c r="U14" s="83">
        <v>29.24</v>
      </c>
      <c r="V14" s="83">
        <v>0</v>
      </c>
      <c r="W14" s="83">
        <v>0</v>
      </c>
      <c r="X14" s="92">
        <f t="shared" si="10"/>
        <v>0.32</v>
      </c>
      <c r="Y14" s="93">
        <f t="shared" si="11"/>
        <v>29.24</v>
      </c>
      <c r="Z14" s="89">
        <v>0.1</v>
      </c>
      <c r="AA14" s="83">
        <v>0</v>
      </c>
      <c r="AB14" s="83">
        <v>0</v>
      </c>
      <c r="AC14" s="83">
        <v>25.86</v>
      </c>
      <c r="AD14" s="94">
        <f t="shared" si="12"/>
        <v>0.1</v>
      </c>
      <c r="AE14" s="51">
        <f t="shared" si="13"/>
        <v>25.86</v>
      </c>
      <c r="AF14" s="116">
        <v>0.16645241935483901</v>
      </c>
      <c r="AG14" s="115">
        <v>0.40281303763440901</v>
      </c>
      <c r="AH14" s="53">
        <f t="shared" si="6"/>
        <v>6.3356546748907192</v>
      </c>
      <c r="AI14" s="62">
        <f t="shared" si="7"/>
        <v>5.7331316021457042</v>
      </c>
      <c r="AJ14" s="63">
        <v>89.44395226040244</v>
      </c>
      <c r="AK14" s="60">
        <v>75.269091578021076</v>
      </c>
      <c r="AL14" s="65">
        <v>70.943940645351972</v>
      </c>
      <c r="AM14" s="60">
        <v>123.72496378219881</v>
      </c>
      <c r="AO14" s="42"/>
      <c r="AS14" s="119"/>
      <c r="BA14" s="42"/>
      <c r="BB14" s="42"/>
    </row>
    <row r="15" spans="1:54" ht="15.75" x14ac:dyDescent="0.25">
      <c r="A15" s="25">
        <v>7</v>
      </c>
      <c r="B15" s="68">
        <v>136</v>
      </c>
      <c r="C15" s="50">
        <f t="shared" si="0"/>
        <v>49.749499301321649</v>
      </c>
      <c r="D15" s="51">
        <f t="shared" si="1"/>
        <v>100.02993756699203</v>
      </c>
      <c r="E15" s="58">
        <f t="shared" si="2"/>
        <v>-13.779436868313688</v>
      </c>
      <c r="F15" s="67">
        <v>166.47</v>
      </c>
      <c r="G15" s="51">
        <f t="shared" si="3"/>
        <v>103.5534281132809</v>
      </c>
      <c r="H15" s="51">
        <f t="shared" si="4"/>
        <v>56.130991639311482</v>
      </c>
      <c r="I15" s="52">
        <f t="shared" si="5"/>
        <v>6.7855802474076361</v>
      </c>
      <c r="J15" s="57">
        <v>0</v>
      </c>
      <c r="K15" s="80">
        <v>20.079999999999998</v>
      </c>
      <c r="L15" s="66">
        <v>0</v>
      </c>
      <c r="M15" s="66">
        <v>0</v>
      </c>
      <c r="N15" s="66">
        <v>0</v>
      </c>
      <c r="O15" s="66">
        <f>'[1]Exploitation '!P84</f>
        <v>0</v>
      </c>
      <c r="P15" s="71">
        <f t="shared" si="8"/>
        <v>0</v>
      </c>
      <c r="Q15" s="81">
        <f t="shared" si="9"/>
        <v>20.079999999999998</v>
      </c>
      <c r="R15" s="89">
        <v>5.58</v>
      </c>
      <c r="S15" s="83">
        <v>0</v>
      </c>
      <c r="T15" s="83">
        <v>0</v>
      </c>
      <c r="U15" s="83">
        <v>28.96</v>
      </c>
      <c r="V15" s="83">
        <v>0</v>
      </c>
      <c r="W15" s="83">
        <v>0</v>
      </c>
      <c r="X15" s="92">
        <f t="shared" si="10"/>
        <v>5.58</v>
      </c>
      <c r="Y15" s="93">
        <f t="shared" si="11"/>
        <v>28.96</v>
      </c>
      <c r="Z15" s="89">
        <v>2.2999999999999998</v>
      </c>
      <c r="AA15" s="83">
        <v>0</v>
      </c>
      <c r="AB15" s="83">
        <v>0</v>
      </c>
      <c r="AC15" s="83">
        <v>25.97</v>
      </c>
      <c r="AD15" s="94">
        <f t="shared" si="12"/>
        <v>2.2999999999999998</v>
      </c>
      <c r="AE15" s="51">
        <f t="shared" si="13"/>
        <v>25.97</v>
      </c>
      <c r="AF15" s="116">
        <v>0.16645241935483901</v>
      </c>
      <c r="AG15" s="115">
        <v>0.40281303763440901</v>
      </c>
      <c r="AH15" s="53">
        <f t="shared" si="6"/>
        <v>6.6191278280527968</v>
      </c>
      <c r="AI15" s="62">
        <f t="shared" si="7"/>
        <v>5.8977500940519008</v>
      </c>
      <c r="AJ15" s="63">
        <v>105.8534281132809</v>
      </c>
      <c r="AK15" s="60">
        <v>75.719499301321648</v>
      </c>
      <c r="AL15" s="65">
        <v>61.71099163931148</v>
      </c>
      <c r="AM15" s="60">
        <v>128.98993756699204</v>
      </c>
      <c r="AO15" s="42"/>
      <c r="AS15" s="119"/>
      <c r="BA15" s="42"/>
      <c r="BB15" s="42"/>
    </row>
    <row r="16" spans="1:54" ht="15.75" x14ac:dyDescent="0.25">
      <c r="A16" s="25">
        <v>8</v>
      </c>
      <c r="B16" s="68">
        <v>157.13</v>
      </c>
      <c r="C16" s="50">
        <f t="shared" si="0"/>
        <v>65.847390315689665</v>
      </c>
      <c r="D16" s="51">
        <f t="shared" si="1"/>
        <v>104.46319559697959</v>
      </c>
      <c r="E16" s="58">
        <f t="shared" si="2"/>
        <v>-13.180585912669265</v>
      </c>
      <c r="F16" s="67">
        <v>149.82</v>
      </c>
      <c r="G16" s="51">
        <f t="shared" si="3"/>
        <v>81.469949832052706</v>
      </c>
      <c r="H16" s="51">
        <f t="shared" si="4"/>
        <v>61.827423589821855</v>
      </c>
      <c r="I16" s="52">
        <f t="shared" si="5"/>
        <v>6.5226265781254247</v>
      </c>
      <c r="J16" s="57">
        <v>0</v>
      </c>
      <c r="K16" s="80">
        <v>20.079999999999998</v>
      </c>
      <c r="L16" s="66">
        <v>0</v>
      </c>
      <c r="M16" s="66">
        <v>0</v>
      </c>
      <c r="N16" s="66">
        <v>0</v>
      </c>
      <c r="O16" s="66">
        <f>'[1]Exploitation '!P85</f>
        <v>0</v>
      </c>
      <c r="P16" s="71">
        <f t="shared" si="8"/>
        <v>0</v>
      </c>
      <c r="Q16" s="81">
        <f t="shared" si="9"/>
        <v>20.079999999999998</v>
      </c>
      <c r="R16" s="89">
        <v>11.01</v>
      </c>
      <c r="S16" s="83">
        <v>0</v>
      </c>
      <c r="T16" s="83">
        <v>0</v>
      </c>
      <c r="U16" s="83">
        <v>29.11</v>
      </c>
      <c r="V16" s="83">
        <v>0</v>
      </c>
      <c r="W16" s="83">
        <v>0</v>
      </c>
      <c r="X16" s="92">
        <f t="shared" si="10"/>
        <v>11.01</v>
      </c>
      <c r="Y16" s="93">
        <f t="shared" si="11"/>
        <v>29.11</v>
      </c>
      <c r="Z16" s="89">
        <v>6.6</v>
      </c>
      <c r="AA16" s="83">
        <v>0</v>
      </c>
      <c r="AB16" s="83">
        <v>0</v>
      </c>
      <c r="AC16" s="83">
        <v>26.08</v>
      </c>
      <c r="AD16" s="94">
        <f t="shared" si="12"/>
        <v>6.6</v>
      </c>
      <c r="AE16" s="51">
        <f t="shared" si="13"/>
        <v>26.08</v>
      </c>
      <c r="AF16" s="116">
        <v>0.16645241935483901</v>
      </c>
      <c r="AG16" s="115">
        <v>0.40281303763440901</v>
      </c>
      <c r="AH16" s="53">
        <f t="shared" si="6"/>
        <v>6.3561741587705853</v>
      </c>
      <c r="AI16" s="62">
        <f t="shared" si="7"/>
        <v>6.4966010496963236</v>
      </c>
      <c r="AJ16" s="63">
        <v>88.0699498320527</v>
      </c>
      <c r="AK16" s="60">
        <v>91.927390315689664</v>
      </c>
      <c r="AL16" s="65">
        <v>72.837423589821853</v>
      </c>
      <c r="AM16" s="60">
        <v>133.57319559697959</v>
      </c>
      <c r="AO16" s="42"/>
      <c r="AS16" s="119"/>
      <c r="BA16" s="42"/>
      <c r="BB16" s="42"/>
    </row>
    <row r="17" spans="1:54" ht="15.75" x14ac:dyDescent="0.25">
      <c r="A17" s="25">
        <v>9</v>
      </c>
      <c r="B17" s="68">
        <v>169.88</v>
      </c>
      <c r="C17" s="50">
        <f t="shared" si="0"/>
        <v>73.444805847175928</v>
      </c>
      <c r="D17" s="51">
        <f t="shared" si="1"/>
        <v>109.86121835986577</v>
      </c>
      <c r="E17" s="58">
        <f t="shared" si="2"/>
        <v>-13.426024207041724</v>
      </c>
      <c r="F17" s="67">
        <v>137.63</v>
      </c>
      <c r="G17" s="51">
        <f t="shared" si="3"/>
        <v>74.786692632854653</v>
      </c>
      <c r="H17" s="51">
        <f t="shared" si="4"/>
        <v>56.628092690015848</v>
      </c>
      <c r="I17" s="52">
        <f t="shared" si="5"/>
        <v>6.2152146771295227</v>
      </c>
      <c r="J17" s="57">
        <v>0</v>
      </c>
      <c r="K17" s="80">
        <v>19.95</v>
      </c>
      <c r="L17" s="66">
        <v>0</v>
      </c>
      <c r="M17" s="66">
        <v>0</v>
      </c>
      <c r="N17" s="66">
        <v>0</v>
      </c>
      <c r="O17" s="66">
        <f>'[1]Exploitation '!P86</f>
        <v>0</v>
      </c>
      <c r="P17" s="71">
        <f t="shared" si="8"/>
        <v>0</v>
      </c>
      <c r="Q17" s="81">
        <f t="shared" si="9"/>
        <v>19.95</v>
      </c>
      <c r="R17" s="89">
        <v>11.91</v>
      </c>
      <c r="S17" s="83">
        <v>0</v>
      </c>
      <c r="T17" s="83">
        <v>0</v>
      </c>
      <c r="U17" s="83">
        <v>29.16</v>
      </c>
      <c r="V17" s="83">
        <v>0</v>
      </c>
      <c r="W17" s="83">
        <v>0</v>
      </c>
      <c r="X17" s="92">
        <f t="shared" si="10"/>
        <v>11.91</v>
      </c>
      <c r="Y17" s="93">
        <f t="shared" si="11"/>
        <v>29.16</v>
      </c>
      <c r="Z17" s="89">
        <v>9.8000000000000007</v>
      </c>
      <c r="AA17" s="83">
        <v>0</v>
      </c>
      <c r="AB17" s="83">
        <v>0</v>
      </c>
      <c r="AC17" s="83">
        <v>0</v>
      </c>
      <c r="AD17" s="94">
        <f t="shared" si="12"/>
        <v>9.8000000000000007</v>
      </c>
      <c r="AE17" s="51">
        <f t="shared" si="13"/>
        <v>0</v>
      </c>
      <c r="AF17" s="116">
        <v>0.16645241935483901</v>
      </c>
      <c r="AG17" s="115">
        <v>0.40281303763440901</v>
      </c>
      <c r="AH17" s="53">
        <f t="shared" si="6"/>
        <v>6.0487622577746833</v>
      </c>
      <c r="AI17" s="62">
        <f t="shared" si="7"/>
        <v>6.1211627553238657</v>
      </c>
      <c r="AJ17" s="63">
        <v>84.58669263285465</v>
      </c>
      <c r="AK17" s="60">
        <v>73.444805847175928</v>
      </c>
      <c r="AL17" s="65">
        <v>68.538092690015844</v>
      </c>
      <c r="AM17" s="60">
        <v>139.02121835986577</v>
      </c>
      <c r="AO17" s="42"/>
      <c r="AS17" s="119"/>
      <c r="BA17" s="42"/>
      <c r="BB17" s="42"/>
    </row>
    <row r="18" spans="1:54" ht="15.75" x14ac:dyDescent="0.25">
      <c r="A18" s="25">
        <v>10</v>
      </c>
      <c r="B18" s="68">
        <v>180.66</v>
      </c>
      <c r="C18" s="50">
        <f t="shared" si="0"/>
        <v>78.651470762431032</v>
      </c>
      <c r="D18" s="51">
        <f t="shared" si="1"/>
        <v>115.17486497876627</v>
      </c>
      <c r="E18" s="58">
        <f t="shared" si="2"/>
        <v>-13.166335741197322</v>
      </c>
      <c r="F18" s="67">
        <v>154.5</v>
      </c>
      <c r="G18" s="51">
        <f t="shared" si="3"/>
        <v>87.207611018784476</v>
      </c>
      <c r="H18" s="51">
        <f t="shared" si="4"/>
        <v>60.040178811302809</v>
      </c>
      <c r="I18" s="52">
        <f t="shared" si="5"/>
        <v>7.2522101699126997</v>
      </c>
      <c r="J18" s="57">
        <v>0</v>
      </c>
      <c r="K18" s="80">
        <v>19.97</v>
      </c>
      <c r="L18" s="66">
        <v>0</v>
      </c>
      <c r="M18" s="66">
        <v>0</v>
      </c>
      <c r="N18" s="66">
        <v>0</v>
      </c>
      <c r="O18" s="66">
        <f>'[1]Exploitation '!P87</f>
        <v>0</v>
      </c>
      <c r="P18" s="71">
        <f t="shared" si="8"/>
        <v>0</v>
      </c>
      <c r="Q18" s="81">
        <f t="shared" si="9"/>
        <v>19.97</v>
      </c>
      <c r="R18" s="89">
        <v>30.73</v>
      </c>
      <c r="S18" s="83">
        <v>0</v>
      </c>
      <c r="T18" s="83">
        <v>0</v>
      </c>
      <c r="U18" s="83">
        <v>28.35</v>
      </c>
      <c r="V18" s="83">
        <v>0</v>
      </c>
      <c r="W18" s="83">
        <v>0</v>
      </c>
      <c r="X18" s="92">
        <f t="shared" si="10"/>
        <v>30.73</v>
      </c>
      <c r="Y18" s="93">
        <f t="shared" si="11"/>
        <v>28.35</v>
      </c>
      <c r="Z18" s="89">
        <v>1.4</v>
      </c>
      <c r="AA18" s="83">
        <v>0</v>
      </c>
      <c r="AB18" s="83">
        <v>0</v>
      </c>
      <c r="AC18" s="83">
        <v>0</v>
      </c>
      <c r="AD18" s="94">
        <f t="shared" si="12"/>
        <v>1.4</v>
      </c>
      <c r="AE18" s="51">
        <f t="shared" si="13"/>
        <v>0</v>
      </c>
      <c r="AF18" s="116">
        <v>0.16645241935483901</v>
      </c>
      <c r="AG18" s="115">
        <v>0.40281303763440901</v>
      </c>
      <c r="AH18" s="53">
        <f t="shared" si="6"/>
        <v>7.0857577505578604</v>
      </c>
      <c r="AI18" s="62">
        <f t="shared" si="7"/>
        <v>6.4008512211682671</v>
      </c>
      <c r="AJ18" s="63">
        <v>88.607611018784482</v>
      </c>
      <c r="AK18" s="60">
        <v>78.651470762431032</v>
      </c>
      <c r="AL18" s="65">
        <v>90.770178811302813</v>
      </c>
      <c r="AM18" s="60">
        <v>143.52486497876626</v>
      </c>
      <c r="AO18" s="42"/>
      <c r="AS18" s="119"/>
      <c r="BA18" s="42"/>
      <c r="BB18" s="42"/>
    </row>
    <row r="19" spans="1:54" ht="15.75" x14ac:dyDescent="0.25">
      <c r="A19" s="25">
        <v>11</v>
      </c>
      <c r="B19" s="68">
        <v>174.17000000000002</v>
      </c>
      <c r="C19" s="50">
        <f t="shared" si="0"/>
        <v>79.404522185961866</v>
      </c>
      <c r="D19" s="51">
        <f t="shared" si="1"/>
        <v>108.09951498715193</v>
      </c>
      <c r="E19" s="58">
        <f t="shared" si="2"/>
        <v>-13.334037173113792</v>
      </c>
      <c r="F19" s="67">
        <v>158.71</v>
      </c>
      <c r="G19" s="51">
        <f t="shared" si="3"/>
        <v>87.402706785317989</v>
      </c>
      <c r="H19" s="51">
        <f t="shared" si="4"/>
        <v>64.270158569998088</v>
      </c>
      <c r="I19" s="52">
        <f t="shared" si="5"/>
        <v>7.0371346446839018</v>
      </c>
      <c r="J19" s="57">
        <v>0</v>
      </c>
      <c r="K19" s="80">
        <v>19.97</v>
      </c>
      <c r="L19" s="66">
        <v>0</v>
      </c>
      <c r="M19" s="66">
        <v>0</v>
      </c>
      <c r="N19" s="66">
        <v>0</v>
      </c>
      <c r="O19" s="66">
        <f>'[1]Exploitation '!P88</f>
        <v>0</v>
      </c>
      <c r="P19" s="71">
        <f t="shared" si="8"/>
        <v>0</v>
      </c>
      <c r="Q19" s="81">
        <f t="shared" si="9"/>
        <v>19.97</v>
      </c>
      <c r="R19" s="89">
        <v>15.56</v>
      </c>
      <c r="S19" s="83">
        <v>0</v>
      </c>
      <c r="T19" s="83">
        <v>0</v>
      </c>
      <c r="U19" s="83">
        <v>28.85</v>
      </c>
      <c r="V19" s="83">
        <v>0</v>
      </c>
      <c r="W19" s="83">
        <v>0</v>
      </c>
      <c r="X19" s="92">
        <f t="shared" si="10"/>
        <v>15.56</v>
      </c>
      <c r="Y19" s="93">
        <f t="shared" si="11"/>
        <v>28.85</v>
      </c>
      <c r="Z19" s="89">
        <v>6.7</v>
      </c>
      <c r="AA19" s="83">
        <v>0</v>
      </c>
      <c r="AB19" s="83">
        <v>0</v>
      </c>
      <c r="AC19" s="83">
        <v>0</v>
      </c>
      <c r="AD19" s="94">
        <f t="shared" si="12"/>
        <v>6.7</v>
      </c>
      <c r="AE19" s="51">
        <f t="shared" si="13"/>
        <v>0</v>
      </c>
      <c r="AF19" s="116">
        <v>0.16645241935483901</v>
      </c>
      <c r="AG19" s="115">
        <v>0.40281303763440901</v>
      </c>
      <c r="AH19" s="53">
        <f t="shared" si="6"/>
        <v>6.8706822253290625</v>
      </c>
      <c r="AI19" s="62">
        <f t="shared" si="7"/>
        <v>6.2331497892517973</v>
      </c>
      <c r="AJ19" s="63">
        <v>94.102706785317991</v>
      </c>
      <c r="AK19" s="60">
        <v>79.404522185961866</v>
      </c>
      <c r="AL19" s="65">
        <v>79.83015856999809</v>
      </c>
      <c r="AM19" s="60">
        <v>136.94951498715193</v>
      </c>
      <c r="AO19" s="42"/>
      <c r="AS19" s="119"/>
      <c r="BA19" s="42"/>
      <c r="BB19" s="42"/>
    </row>
    <row r="20" spans="1:54" ht="15.75" x14ac:dyDescent="0.25">
      <c r="A20" s="25">
        <v>12</v>
      </c>
      <c r="B20" s="68">
        <v>173.63</v>
      </c>
      <c r="C20" s="50">
        <f t="shared" si="0"/>
        <v>77.462102571237708</v>
      </c>
      <c r="D20" s="51">
        <f t="shared" si="1"/>
        <v>109.42698191087327</v>
      </c>
      <c r="E20" s="58">
        <f t="shared" si="2"/>
        <v>-13.259084482110978</v>
      </c>
      <c r="F20" s="67">
        <v>162.16999999999999</v>
      </c>
      <c r="G20" s="51">
        <f t="shared" si="3"/>
        <v>92.42380506382753</v>
      </c>
      <c r="H20" s="51">
        <f t="shared" si="4"/>
        <v>63.000513760747225</v>
      </c>
      <c r="I20" s="52">
        <f t="shared" si="5"/>
        <v>6.7456811754252604</v>
      </c>
      <c r="J20" s="57">
        <v>0</v>
      </c>
      <c r="K20" s="80">
        <v>19.96</v>
      </c>
      <c r="L20" s="66">
        <v>0</v>
      </c>
      <c r="M20" s="66">
        <v>0</v>
      </c>
      <c r="N20" s="66">
        <v>0</v>
      </c>
      <c r="O20" s="66">
        <f>'[1]Exploitation '!P89</f>
        <v>0</v>
      </c>
      <c r="P20" s="71">
        <f t="shared" si="8"/>
        <v>0</v>
      </c>
      <c r="Q20" s="81">
        <f t="shared" si="9"/>
        <v>19.96</v>
      </c>
      <c r="R20" s="89">
        <v>9.33</v>
      </c>
      <c r="S20" s="83">
        <v>0</v>
      </c>
      <c r="T20" s="83">
        <v>0</v>
      </c>
      <c r="U20" s="83">
        <v>28.67</v>
      </c>
      <c r="V20" s="83">
        <v>0</v>
      </c>
      <c r="W20" s="83">
        <v>0</v>
      </c>
      <c r="X20" s="92">
        <f t="shared" si="10"/>
        <v>9.33</v>
      </c>
      <c r="Y20" s="93">
        <f t="shared" si="11"/>
        <v>28.67</v>
      </c>
      <c r="Z20" s="89">
        <v>1.8</v>
      </c>
      <c r="AA20" s="83">
        <v>0</v>
      </c>
      <c r="AB20" s="83">
        <v>0</v>
      </c>
      <c r="AC20" s="83">
        <v>3.05</v>
      </c>
      <c r="AD20" s="94">
        <f t="shared" si="12"/>
        <v>1.8</v>
      </c>
      <c r="AE20" s="51">
        <f t="shared" si="13"/>
        <v>3.05</v>
      </c>
      <c r="AF20" s="116">
        <v>0.16645241935483901</v>
      </c>
      <c r="AG20" s="115">
        <v>0.40281303763440901</v>
      </c>
      <c r="AH20" s="53">
        <f t="shared" si="6"/>
        <v>6.579228756070421</v>
      </c>
      <c r="AI20" s="62">
        <f t="shared" si="7"/>
        <v>6.2981024802546131</v>
      </c>
      <c r="AJ20" s="63">
        <v>94.223805063827527</v>
      </c>
      <c r="AK20" s="60">
        <v>80.512102571237705</v>
      </c>
      <c r="AL20" s="65">
        <v>72.330513760747223</v>
      </c>
      <c r="AM20" s="60">
        <v>138.09698191087327</v>
      </c>
      <c r="AO20" s="42"/>
      <c r="AS20" s="119"/>
      <c r="BA20" s="42"/>
      <c r="BB20" s="42"/>
    </row>
    <row r="21" spans="1:54" ht="15.75" x14ac:dyDescent="0.25">
      <c r="A21" s="25">
        <v>13</v>
      </c>
      <c r="B21" s="68">
        <v>150.43</v>
      </c>
      <c r="C21" s="50">
        <f t="shared" si="0"/>
        <v>56.974370559925447</v>
      </c>
      <c r="D21" s="51">
        <f t="shared" si="1"/>
        <v>107.11893278787704</v>
      </c>
      <c r="E21" s="58">
        <f t="shared" si="2"/>
        <v>-13.663303347802469</v>
      </c>
      <c r="F21" s="67">
        <v>159.28</v>
      </c>
      <c r="G21" s="51">
        <f t="shared" si="3"/>
        <v>95.104883980958448</v>
      </c>
      <c r="H21" s="51">
        <f t="shared" si="4"/>
        <v>57.548372009220941</v>
      </c>
      <c r="I21" s="52">
        <f t="shared" si="5"/>
        <v>6.6267440098206114</v>
      </c>
      <c r="J21" s="57">
        <v>0</v>
      </c>
      <c r="K21" s="80">
        <v>20.18</v>
      </c>
      <c r="L21" s="66">
        <v>0</v>
      </c>
      <c r="M21" s="66">
        <v>0</v>
      </c>
      <c r="N21" s="66">
        <v>0</v>
      </c>
      <c r="O21" s="66">
        <f>'[1]Exploitation '!P90</f>
        <v>0</v>
      </c>
      <c r="P21" s="71">
        <f t="shared" si="8"/>
        <v>0</v>
      </c>
      <c r="Q21" s="81">
        <f t="shared" si="9"/>
        <v>20.18</v>
      </c>
      <c r="R21" s="89">
        <v>4.1900000000000004</v>
      </c>
      <c r="S21" s="83">
        <v>0</v>
      </c>
      <c r="T21" s="83">
        <v>0</v>
      </c>
      <c r="U21" s="83">
        <v>28.71</v>
      </c>
      <c r="V21" s="83">
        <v>0</v>
      </c>
      <c r="W21" s="83">
        <v>0</v>
      </c>
      <c r="X21" s="92">
        <f t="shared" si="10"/>
        <v>4.1900000000000004</v>
      </c>
      <c r="Y21" s="93">
        <f t="shared" si="11"/>
        <v>28.71</v>
      </c>
      <c r="Z21" s="89">
        <v>6.7</v>
      </c>
      <c r="AA21" s="83">
        <v>0</v>
      </c>
      <c r="AB21" s="83">
        <v>0</v>
      </c>
      <c r="AC21" s="83">
        <v>19.41</v>
      </c>
      <c r="AD21" s="94">
        <f t="shared" si="12"/>
        <v>6.7</v>
      </c>
      <c r="AE21" s="51">
        <f t="shared" si="13"/>
        <v>19.41</v>
      </c>
      <c r="AF21" s="116">
        <v>0.16645241935483901</v>
      </c>
      <c r="AG21" s="115">
        <v>0.40281303763440901</v>
      </c>
      <c r="AH21" s="53">
        <f t="shared" si="6"/>
        <v>6.4602915904657721</v>
      </c>
      <c r="AI21" s="62">
        <f t="shared" si="7"/>
        <v>6.1138836145631217</v>
      </c>
      <c r="AJ21" s="63">
        <v>101.80488398095845</v>
      </c>
      <c r="AK21" s="60">
        <v>76.384370559925443</v>
      </c>
      <c r="AL21" s="65">
        <v>61.738372009220939</v>
      </c>
      <c r="AM21" s="60">
        <v>135.82893278787705</v>
      </c>
      <c r="AO21" s="42"/>
      <c r="AS21" s="119"/>
      <c r="BA21" s="42"/>
      <c r="BB21" s="42"/>
    </row>
    <row r="22" spans="1:54" s="48" customFormat="1" ht="15.75" x14ac:dyDescent="0.25">
      <c r="A22" s="25">
        <v>14</v>
      </c>
      <c r="B22" s="68">
        <v>143.05000000000001</v>
      </c>
      <c r="C22" s="50">
        <f t="shared" si="0"/>
        <v>49.625154724915582</v>
      </c>
      <c r="D22" s="51">
        <f t="shared" si="1"/>
        <v>107.06619702731989</v>
      </c>
      <c r="E22" s="58">
        <f t="shared" si="2"/>
        <v>-13.641351752235511</v>
      </c>
      <c r="F22" s="67">
        <v>147.58000000000001</v>
      </c>
      <c r="G22" s="51">
        <f t="shared" si="3"/>
        <v>90.929993485907374</v>
      </c>
      <c r="H22" s="51">
        <f t="shared" si="4"/>
        <v>49.966263875518379</v>
      </c>
      <c r="I22" s="52">
        <f t="shared" si="5"/>
        <v>6.6837426385742722</v>
      </c>
      <c r="J22" s="57">
        <v>0</v>
      </c>
      <c r="K22" s="80">
        <v>20.23</v>
      </c>
      <c r="L22" s="66">
        <v>0</v>
      </c>
      <c r="M22" s="66">
        <v>0</v>
      </c>
      <c r="N22" s="66">
        <v>0</v>
      </c>
      <c r="O22" s="66">
        <f>'[1]Exploitation '!P91</f>
        <v>0</v>
      </c>
      <c r="P22" s="71">
        <f t="shared" si="8"/>
        <v>0</v>
      </c>
      <c r="Q22" s="81">
        <f t="shared" si="9"/>
        <v>20.23</v>
      </c>
      <c r="R22" s="89">
        <v>19.489999999999998</v>
      </c>
      <c r="S22" s="83">
        <v>0</v>
      </c>
      <c r="T22" s="83">
        <v>0</v>
      </c>
      <c r="U22" s="83">
        <v>28.95</v>
      </c>
      <c r="V22" s="83">
        <v>0</v>
      </c>
      <c r="W22" s="83">
        <v>0</v>
      </c>
      <c r="X22" s="92">
        <f t="shared" si="10"/>
        <v>19.489999999999998</v>
      </c>
      <c r="Y22" s="93">
        <f t="shared" si="11"/>
        <v>28.95</v>
      </c>
      <c r="Z22" s="89">
        <v>4.5999999999999996</v>
      </c>
      <c r="AA22" s="83">
        <v>0</v>
      </c>
      <c r="AB22" s="83">
        <v>0</v>
      </c>
      <c r="AC22" s="83">
        <v>29.07</v>
      </c>
      <c r="AD22" s="94">
        <f t="shared" si="12"/>
        <v>4.5999999999999996</v>
      </c>
      <c r="AE22" s="51">
        <f t="shared" si="13"/>
        <v>29.07</v>
      </c>
      <c r="AF22" s="116">
        <v>0.16645241935483901</v>
      </c>
      <c r="AG22" s="115">
        <v>0.40281303763440901</v>
      </c>
      <c r="AH22" s="53">
        <f t="shared" si="6"/>
        <v>6.5172902192194329</v>
      </c>
      <c r="AI22" s="62">
        <f t="shared" si="7"/>
        <v>6.1858352101300795</v>
      </c>
      <c r="AJ22" s="63">
        <v>95.529993485907369</v>
      </c>
      <c r="AK22" s="60">
        <v>78.695154724915582</v>
      </c>
      <c r="AL22" s="65">
        <v>69.456263875518374</v>
      </c>
      <c r="AM22" s="60">
        <v>136.01619702731989</v>
      </c>
      <c r="AO22" s="42"/>
      <c r="AP22"/>
      <c r="AQ22"/>
      <c r="AR22"/>
      <c r="AS22" s="120"/>
      <c r="BA22" s="49"/>
      <c r="BB22" s="49"/>
    </row>
    <row r="23" spans="1:54" ht="15.75" x14ac:dyDescent="0.25">
      <c r="A23" s="25">
        <v>15</v>
      </c>
      <c r="B23" s="68">
        <v>143.30000000000001</v>
      </c>
      <c r="C23" s="50">
        <f t="shared" si="0"/>
        <v>53.933898671287423</v>
      </c>
      <c r="D23" s="51">
        <f t="shared" si="1"/>
        <v>103.02392767493633</v>
      </c>
      <c r="E23" s="58">
        <f t="shared" si="2"/>
        <v>-13.657826346223761</v>
      </c>
      <c r="F23" s="67">
        <v>156.47</v>
      </c>
      <c r="G23" s="51">
        <f t="shared" si="3"/>
        <v>92.351584627642765</v>
      </c>
      <c r="H23" s="51">
        <f t="shared" si="4"/>
        <v>57.713205795005116</v>
      </c>
      <c r="I23" s="52">
        <f t="shared" si="5"/>
        <v>6.4052095773521094</v>
      </c>
      <c r="J23" s="57">
        <v>0</v>
      </c>
      <c r="K23" s="80">
        <v>20.2</v>
      </c>
      <c r="L23" s="66">
        <v>0</v>
      </c>
      <c r="M23" s="66">
        <v>0</v>
      </c>
      <c r="N23" s="66">
        <v>0</v>
      </c>
      <c r="O23" s="66">
        <f>'[1]Exploitation '!P92</f>
        <v>0</v>
      </c>
      <c r="P23" s="71">
        <f t="shared" si="8"/>
        <v>0</v>
      </c>
      <c r="Q23" s="81">
        <f t="shared" si="9"/>
        <v>20.2</v>
      </c>
      <c r="R23" s="89">
        <v>6.07</v>
      </c>
      <c r="S23" s="83">
        <v>0</v>
      </c>
      <c r="T23" s="83">
        <v>0</v>
      </c>
      <c r="U23" s="83">
        <v>29.42</v>
      </c>
      <c r="V23" s="83">
        <v>0</v>
      </c>
      <c r="W23" s="83">
        <v>0</v>
      </c>
      <c r="X23" s="92">
        <f t="shared" si="10"/>
        <v>6.07</v>
      </c>
      <c r="Y23" s="93">
        <f t="shared" si="11"/>
        <v>29.42</v>
      </c>
      <c r="Z23" s="89">
        <v>1.8</v>
      </c>
      <c r="AA23" s="83">
        <v>0</v>
      </c>
      <c r="AB23" s="83">
        <v>0</v>
      </c>
      <c r="AC23" s="83">
        <v>26.72</v>
      </c>
      <c r="AD23" s="94">
        <f t="shared" si="12"/>
        <v>1.8</v>
      </c>
      <c r="AE23" s="51">
        <f t="shared" si="13"/>
        <v>26.72</v>
      </c>
      <c r="AF23" s="116">
        <v>0.16645241935483901</v>
      </c>
      <c r="AG23" s="115">
        <v>0.40281303763440901</v>
      </c>
      <c r="AH23" s="53">
        <f t="shared" si="6"/>
        <v>6.23875715799727</v>
      </c>
      <c r="AI23" s="62">
        <f t="shared" si="7"/>
        <v>6.139360616141829</v>
      </c>
      <c r="AJ23" s="63">
        <v>94.151584627642762</v>
      </c>
      <c r="AK23" s="60">
        <v>80.653898671287422</v>
      </c>
      <c r="AL23" s="65">
        <v>63.783205795005117</v>
      </c>
      <c r="AM23" s="60">
        <v>132.44392767493633</v>
      </c>
      <c r="AO23" s="42"/>
      <c r="AS23" s="119"/>
      <c r="BA23" s="42"/>
      <c r="BB23" s="42"/>
    </row>
    <row r="24" spans="1:54" ht="15.75" x14ac:dyDescent="0.25">
      <c r="A24" s="25">
        <v>16</v>
      </c>
      <c r="B24" s="68">
        <v>133.76</v>
      </c>
      <c r="C24" s="50">
        <f t="shared" si="0"/>
        <v>46.622897269252277</v>
      </c>
      <c r="D24" s="51">
        <f t="shared" si="1"/>
        <v>100.76648654147164</v>
      </c>
      <c r="E24" s="58">
        <f t="shared" si="2"/>
        <v>-13.629383810723908</v>
      </c>
      <c r="F24" s="67">
        <v>135.08000000000001</v>
      </c>
      <c r="G24" s="51">
        <f t="shared" si="3"/>
        <v>83.824126881280861</v>
      </c>
      <c r="H24" s="51">
        <f t="shared" si="4"/>
        <v>45.089297084120439</v>
      </c>
      <c r="I24" s="52">
        <f t="shared" si="5"/>
        <v>6.1665760345987328</v>
      </c>
      <c r="J24" s="57">
        <v>0</v>
      </c>
      <c r="K24" s="80">
        <v>20.149999999999999</v>
      </c>
      <c r="L24" s="66">
        <v>0</v>
      </c>
      <c r="M24" s="66">
        <v>0</v>
      </c>
      <c r="N24" s="66">
        <v>0</v>
      </c>
      <c r="O24" s="66">
        <f>'[1]Exploitation '!P93</f>
        <v>0</v>
      </c>
      <c r="P24" s="71">
        <f t="shared" si="8"/>
        <v>0</v>
      </c>
      <c r="Q24" s="81">
        <f t="shared" si="9"/>
        <v>20.149999999999999</v>
      </c>
      <c r="R24" s="89">
        <v>21.68</v>
      </c>
      <c r="S24" s="83">
        <v>0</v>
      </c>
      <c r="T24" s="83">
        <v>0</v>
      </c>
      <c r="U24" s="83">
        <v>28.96</v>
      </c>
      <c r="V24" s="83">
        <v>0</v>
      </c>
      <c r="W24" s="83">
        <v>0</v>
      </c>
      <c r="X24" s="92">
        <f t="shared" si="10"/>
        <v>21.68</v>
      </c>
      <c r="Y24" s="93">
        <f t="shared" si="11"/>
        <v>28.96</v>
      </c>
      <c r="Z24" s="89">
        <v>1.3</v>
      </c>
      <c r="AA24" s="83">
        <v>0</v>
      </c>
      <c r="AB24" s="83">
        <v>0</v>
      </c>
      <c r="AC24" s="83">
        <v>36</v>
      </c>
      <c r="AD24" s="94">
        <f t="shared" si="12"/>
        <v>1.3</v>
      </c>
      <c r="AE24" s="51">
        <f t="shared" si="13"/>
        <v>36</v>
      </c>
      <c r="AF24" s="116">
        <v>0.16645241935483901</v>
      </c>
      <c r="AG24" s="115">
        <v>0.40281303763440901</v>
      </c>
      <c r="AH24" s="53">
        <f t="shared" si="6"/>
        <v>6.0001236152438935</v>
      </c>
      <c r="AI24" s="62">
        <f t="shared" si="7"/>
        <v>6.1178031516416809</v>
      </c>
      <c r="AJ24" s="63">
        <v>85.124126881280858</v>
      </c>
      <c r="AK24" s="60">
        <v>82.622897269252277</v>
      </c>
      <c r="AL24" s="65">
        <v>66.769297084120439</v>
      </c>
      <c r="AM24" s="60">
        <v>129.72648654147164</v>
      </c>
      <c r="AO24" s="42"/>
      <c r="AS24" s="119"/>
      <c r="BA24" s="42"/>
      <c r="BB24" s="42"/>
    </row>
    <row r="25" spans="1:54" ht="15.75" x14ac:dyDescent="0.25">
      <c r="A25" s="25">
        <v>17</v>
      </c>
      <c r="B25" s="68">
        <v>135.98000000000002</v>
      </c>
      <c r="C25" s="50">
        <f t="shared" si="0"/>
        <v>41.876086269069553</v>
      </c>
      <c r="D25" s="51">
        <f t="shared" si="1"/>
        <v>107.66890506273766</v>
      </c>
      <c r="E25" s="58">
        <f t="shared" si="2"/>
        <v>-13.564991331807164</v>
      </c>
      <c r="F25" s="67">
        <v>163.19999999999999</v>
      </c>
      <c r="G25" s="51">
        <f t="shared" si="3"/>
        <v>94.995105825870041</v>
      </c>
      <c r="H25" s="51">
        <f t="shared" si="4"/>
        <v>61.510511788869302</v>
      </c>
      <c r="I25" s="52">
        <f t="shared" si="5"/>
        <v>6.6943823852606377</v>
      </c>
      <c r="J25" s="57">
        <v>0</v>
      </c>
      <c r="K25" s="80">
        <v>20.149999999999999</v>
      </c>
      <c r="L25" s="66">
        <v>0</v>
      </c>
      <c r="M25" s="66">
        <v>0</v>
      </c>
      <c r="N25" s="66">
        <v>0</v>
      </c>
      <c r="O25" s="66">
        <f>'[1]Exploitation '!P94</f>
        <v>0</v>
      </c>
      <c r="P25" s="71">
        <f t="shared" si="8"/>
        <v>0</v>
      </c>
      <c r="Q25" s="81">
        <f t="shared" si="9"/>
        <v>20.149999999999999</v>
      </c>
      <c r="R25" s="89">
        <v>7.35</v>
      </c>
      <c r="S25" s="83">
        <v>0</v>
      </c>
      <c r="T25" s="83">
        <v>0</v>
      </c>
      <c r="U25" s="83">
        <v>28.58</v>
      </c>
      <c r="V25" s="83">
        <v>0</v>
      </c>
      <c r="W25" s="83">
        <v>0</v>
      </c>
      <c r="X25" s="92">
        <f t="shared" si="10"/>
        <v>7.35</v>
      </c>
      <c r="Y25" s="93">
        <f t="shared" si="11"/>
        <v>28.58</v>
      </c>
      <c r="Z25" s="89">
        <v>1.4</v>
      </c>
      <c r="AA25" s="83">
        <v>0</v>
      </c>
      <c r="AB25" s="83">
        <v>0</v>
      </c>
      <c r="AC25" s="83">
        <v>36.46</v>
      </c>
      <c r="AD25" s="94">
        <f t="shared" si="12"/>
        <v>1.4</v>
      </c>
      <c r="AE25" s="51">
        <f t="shared" si="13"/>
        <v>36.46</v>
      </c>
      <c r="AF25" s="116">
        <v>0.16645241935483901</v>
      </c>
      <c r="AG25" s="115">
        <v>0.40281303763440901</v>
      </c>
      <c r="AH25" s="53">
        <f t="shared" si="6"/>
        <v>6.5279299659057983</v>
      </c>
      <c r="AI25" s="62">
        <f t="shared" si="7"/>
        <v>6.1821956305584251</v>
      </c>
      <c r="AJ25" s="63">
        <v>96.395105825870047</v>
      </c>
      <c r="AK25" s="60">
        <v>78.336086269069554</v>
      </c>
      <c r="AL25" s="65">
        <v>68.860511788869303</v>
      </c>
      <c r="AM25" s="60">
        <v>136.24890506273766</v>
      </c>
      <c r="AO25" s="42"/>
      <c r="AS25" s="119"/>
      <c r="BA25" s="42"/>
      <c r="BB25" s="42"/>
    </row>
    <row r="26" spans="1:54" ht="15.75" x14ac:dyDescent="0.25">
      <c r="A26" s="25">
        <v>18</v>
      </c>
      <c r="B26" s="68">
        <v>128.53</v>
      </c>
      <c r="C26" s="50">
        <f t="shared" si="0"/>
        <v>48.899366851919076</v>
      </c>
      <c r="D26" s="51">
        <f t="shared" si="1"/>
        <v>93.400000049491823</v>
      </c>
      <c r="E26" s="58">
        <f t="shared" si="2"/>
        <v>-13.769366901410905</v>
      </c>
      <c r="F26" s="67">
        <v>169.53</v>
      </c>
      <c r="G26" s="51">
        <f t="shared" si="3"/>
        <v>94.337113201441412</v>
      </c>
      <c r="H26" s="51">
        <f t="shared" si="4"/>
        <v>68.590462196280299</v>
      </c>
      <c r="I26" s="52">
        <f t="shared" si="5"/>
        <v>6.6024246022782895</v>
      </c>
      <c r="J26" s="57">
        <v>0</v>
      </c>
      <c r="K26" s="80">
        <v>20.149999999999999</v>
      </c>
      <c r="L26" s="66">
        <v>0</v>
      </c>
      <c r="M26" s="66">
        <v>0</v>
      </c>
      <c r="N26" s="66">
        <v>0</v>
      </c>
      <c r="O26" s="66">
        <f>'[1]Exploitation '!P95</f>
        <v>0</v>
      </c>
      <c r="P26" s="71">
        <f t="shared" si="8"/>
        <v>0</v>
      </c>
      <c r="Q26" s="81">
        <f t="shared" si="9"/>
        <v>20.149999999999999</v>
      </c>
      <c r="R26" s="89">
        <v>0</v>
      </c>
      <c r="S26" s="83">
        <v>0</v>
      </c>
      <c r="T26" s="83">
        <v>0</v>
      </c>
      <c r="U26" s="83">
        <v>28.87</v>
      </c>
      <c r="V26" s="83">
        <v>0</v>
      </c>
      <c r="W26" s="83">
        <v>0</v>
      </c>
      <c r="X26" s="92">
        <f t="shared" si="10"/>
        <v>0</v>
      </c>
      <c r="Y26" s="93">
        <f t="shared" si="11"/>
        <v>28.87</v>
      </c>
      <c r="Z26" s="89">
        <v>0</v>
      </c>
      <c r="AA26" s="83">
        <v>0</v>
      </c>
      <c r="AB26" s="83">
        <v>0</v>
      </c>
      <c r="AC26" s="83">
        <v>36.32</v>
      </c>
      <c r="AD26" s="94">
        <f t="shared" si="12"/>
        <v>0</v>
      </c>
      <c r="AE26" s="51">
        <f t="shared" si="13"/>
        <v>36.32</v>
      </c>
      <c r="AF26" s="116">
        <v>0.16645241935483901</v>
      </c>
      <c r="AG26" s="115">
        <v>0.40281303763440901</v>
      </c>
      <c r="AH26" s="53">
        <f t="shared" si="6"/>
        <v>6.4359721829234502</v>
      </c>
      <c r="AI26" s="62">
        <f t="shared" si="7"/>
        <v>5.9778200609546843</v>
      </c>
      <c r="AJ26" s="63">
        <v>94.337113201441412</v>
      </c>
      <c r="AK26" s="60">
        <v>85.219366851919077</v>
      </c>
      <c r="AL26" s="126">
        <v>68.590462196280299</v>
      </c>
      <c r="AM26" s="60">
        <v>122.27000004949183</v>
      </c>
      <c r="AO26" s="42"/>
      <c r="AS26" s="119"/>
      <c r="BA26" s="42"/>
      <c r="BB26" s="42"/>
    </row>
    <row r="27" spans="1:54" ht="15.75" x14ac:dyDescent="0.25">
      <c r="A27" s="25">
        <v>19</v>
      </c>
      <c r="B27" s="68">
        <v>160.09</v>
      </c>
      <c r="C27" s="50">
        <f t="shared" si="0"/>
        <v>71.032801487249515</v>
      </c>
      <c r="D27" s="51">
        <f t="shared" si="1"/>
        <v>102.15687986096852</v>
      </c>
      <c r="E27" s="58">
        <f t="shared" si="2"/>
        <v>-13.099681348218041</v>
      </c>
      <c r="F27" s="67">
        <v>205.03</v>
      </c>
      <c r="G27" s="51">
        <f t="shared" si="3"/>
        <v>111.13606809024414</v>
      </c>
      <c r="H27" s="51">
        <f t="shared" si="4"/>
        <v>85.942534578349125</v>
      </c>
      <c r="I27" s="52">
        <f t="shared" si="5"/>
        <v>7.9513973314067519</v>
      </c>
      <c r="J27" s="57">
        <v>0</v>
      </c>
      <c r="K27" s="80">
        <v>20.149999999999999</v>
      </c>
      <c r="L27" s="66">
        <v>0</v>
      </c>
      <c r="M27" s="66">
        <v>0</v>
      </c>
      <c r="N27" s="66">
        <v>0</v>
      </c>
      <c r="O27" s="66">
        <f>'[1]Exploitation '!P96</f>
        <v>0</v>
      </c>
      <c r="P27" s="71">
        <f t="shared" si="8"/>
        <v>0</v>
      </c>
      <c r="Q27" s="81">
        <f t="shared" si="9"/>
        <v>20.149999999999999</v>
      </c>
      <c r="R27" s="89">
        <v>0</v>
      </c>
      <c r="S27" s="83">
        <v>0</v>
      </c>
      <c r="T27" s="83">
        <v>0</v>
      </c>
      <c r="U27" s="83">
        <v>29.51</v>
      </c>
      <c r="V27" s="83">
        <v>0</v>
      </c>
      <c r="W27" s="83">
        <v>0</v>
      </c>
      <c r="X27" s="92">
        <f t="shared" si="10"/>
        <v>0</v>
      </c>
      <c r="Y27" s="93">
        <f t="shared" si="11"/>
        <v>29.51</v>
      </c>
      <c r="Z27" s="89">
        <v>0</v>
      </c>
      <c r="AA27" s="83">
        <v>0</v>
      </c>
      <c r="AB27" s="83">
        <v>0</v>
      </c>
      <c r="AC27" s="83">
        <v>28.04</v>
      </c>
      <c r="AD27" s="94">
        <f t="shared" si="12"/>
        <v>0</v>
      </c>
      <c r="AE27" s="51">
        <f t="shared" si="13"/>
        <v>28.04</v>
      </c>
      <c r="AF27" s="116">
        <v>0.16645241935483901</v>
      </c>
      <c r="AG27" s="115">
        <v>0.40281303763440901</v>
      </c>
      <c r="AH27" s="53">
        <f t="shared" si="6"/>
        <v>7.7849449120519125</v>
      </c>
      <c r="AI27" s="62">
        <f t="shared" si="7"/>
        <v>6.6475056141475477</v>
      </c>
      <c r="AJ27" s="63">
        <v>111.13606809024414</v>
      </c>
      <c r="AK27" s="60">
        <v>99.072801487249507</v>
      </c>
      <c r="AL27" s="126">
        <v>85.942534578349125</v>
      </c>
      <c r="AM27" s="60">
        <v>131.66687986096852</v>
      </c>
      <c r="AO27" s="42"/>
      <c r="AS27" s="119"/>
      <c r="BA27" s="42"/>
      <c r="BB27" s="42"/>
    </row>
    <row r="28" spans="1:54" ht="15.75" x14ac:dyDescent="0.25">
      <c r="A28" s="25">
        <v>20</v>
      </c>
      <c r="B28" s="68">
        <v>170</v>
      </c>
      <c r="C28" s="50">
        <f t="shared" si="0"/>
        <v>74.954441197190889</v>
      </c>
      <c r="D28" s="51">
        <f t="shared" si="1"/>
        <v>107.905863248153</v>
      </c>
      <c r="E28" s="58">
        <f t="shared" si="2"/>
        <v>-12.8603044453439</v>
      </c>
      <c r="F28" s="67">
        <v>202.32</v>
      </c>
      <c r="G28" s="51">
        <f t="shared" si="3"/>
        <v>109.45274278306039</v>
      </c>
      <c r="H28" s="51">
        <f t="shared" si="4"/>
        <v>85.018838141404174</v>
      </c>
      <c r="I28" s="52">
        <f t="shared" si="5"/>
        <v>7.8484190755354453</v>
      </c>
      <c r="J28" s="57">
        <v>0</v>
      </c>
      <c r="K28" s="80">
        <v>20.149999999999999</v>
      </c>
      <c r="L28" s="66">
        <v>0</v>
      </c>
      <c r="M28" s="66">
        <v>0</v>
      </c>
      <c r="N28" s="66">
        <v>0</v>
      </c>
      <c r="O28" s="66">
        <f>'[1]Exploitation '!P97</f>
        <v>0</v>
      </c>
      <c r="P28" s="71">
        <f t="shared" si="8"/>
        <v>0</v>
      </c>
      <c r="Q28" s="81">
        <f t="shared" si="9"/>
        <v>20.149999999999999</v>
      </c>
      <c r="R28" s="89">
        <v>0</v>
      </c>
      <c r="S28" s="83">
        <v>0</v>
      </c>
      <c r="T28" s="83">
        <v>0</v>
      </c>
      <c r="U28" s="83">
        <v>29.96</v>
      </c>
      <c r="V28" s="83">
        <v>0</v>
      </c>
      <c r="W28" s="83">
        <v>0</v>
      </c>
      <c r="X28" s="92">
        <f t="shared" si="10"/>
        <v>0</v>
      </c>
      <c r="Y28" s="93">
        <f t="shared" si="11"/>
        <v>29.96</v>
      </c>
      <c r="Z28" s="89">
        <v>0</v>
      </c>
      <c r="AA28" s="83">
        <v>0</v>
      </c>
      <c r="AB28" s="83">
        <v>0</v>
      </c>
      <c r="AC28" s="83">
        <v>26.23</v>
      </c>
      <c r="AD28" s="94">
        <f t="shared" si="12"/>
        <v>0</v>
      </c>
      <c r="AE28" s="51">
        <f t="shared" si="13"/>
        <v>26.23</v>
      </c>
      <c r="AF28" s="116">
        <v>0.16645241935483901</v>
      </c>
      <c r="AG28" s="115">
        <v>0.40281303763440901</v>
      </c>
      <c r="AH28" s="53">
        <f t="shared" si="6"/>
        <v>7.6819666561806059</v>
      </c>
      <c r="AI28" s="62">
        <f t="shared" si="7"/>
        <v>6.8868825170216894</v>
      </c>
      <c r="AJ28" s="63">
        <v>109.45274278306039</v>
      </c>
      <c r="AK28" s="60">
        <v>101.18444119719089</v>
      </c>
      <c r="AL28" s="126">
        <v>85.018838141404174</v>
      </c>
      <c r="AM28" s="60">
        <v>137.865863248153</v>
      </c>
      <c r="AO28" s="42"/>
      <c r="AS28" s="119"/>
      <c r="BA28" s="42"/>
      <c r="BB28" s="42"/>
    </row>
    <row r="29" spans="1:54" ht="15.75" x14ac:dyDescent="0.25">
      <c r="A29" s="25">
        <v>21</v>
      </c>
      <c r="B29" s="68">
        <v>164.09</v>
      </c>
      <c r="C29" s="50">
        <f t="shared" si="0"/>
        <v>73.122785493411783</v>
      </c>
      <c r="D29" s="51">
        <f t="shared" si="1"/>
        <v>104.0235001646744</v>
      </c>
      <c r="E29" s="58">
        <f t="shared" si="2"/>
        <v>-13.056285658086182</v>
      </c>
      <c r="F29" s="67">
        <v>207.37</v>
      </c>
      <c r="G29" s="51">
        <f t="shared" si="3"/>
        <v>108.51293843046876</v>
      </c>
      <c r="H29" s="51">
        <f t="shared" si="4"/>
        <v>90.816745707420438</v>
      </c>
      <c r="I29" s="52">
        <f t="shared" si="5"/>
        <v>8.040315862110786</v>
      </c>
      <c r="J29" s="57">
        <v>0</v>
      </c>
      <c r="K29" s="80">
        <v>20.149999999999999</v>
      </c>
      <c r="L29" s="66">
        <v>0</v>
      </c>
      <c r="M29" s="66">
        <v>0</v>
      </c>
      <c r="N29" s="66">
        <v>0</v>
      </c>
      <c r="O29" s="66">
        <f>'[1]Exploitation '!P98</f>
        <v>0</v>
      </c>
      <c r="P29" s="71">
        <f t="shared" si="8"/>
        <v>0</v>
      </c>
      <c r="Q29" s="81">
        <f t="shared" si="9"/>
        <v>20.149999999999999</v>
      </c>
      <c r="R29" s="89">
        <v>0</v>
      </c>
      <c r="S29" s="83">
        <v>0</v>
      </c>
      <c r="T29" s="83">
        <v>0</v>
      </c>
      <c r="U29" s="83">
        <v>29.44</v>
      </c>
      <c r="V29" s="83">
        <v>0</v>
      </c>
      <c r="W29" s="83">
        <v>0</v>
      </c>
      <c r="X29" s="92">
        <f t="shared" si="10"/>
        <v>0</v>
      </c>
      <c r="Y29" s="93">
        <f t="shared" si="11"/>
        <v>29.44</v>
      </c>
      <c r="Z29" s="89">
        <v>0</v>
      </c>
      <c r="AA29" s="83">
        <v>0</v>
      </c>
      <c r="AB29" s="83">
        <v>0</v>
      </c>
      <c r="AC29" s="83">
        <v>25.66</v>
      </c>
      <c r="AD29" s="94">
        <f t="shared" si="12"/>
        <v>0</v>
      </c>
      <c r="AE29" s="51">
        <f t="shared" si="13"/>
        <v>25.66</v>
      </c>
      <c r="AF29" s="116">
        <v>0.16645241935483901</v>
      </c>
      <c r="AG29" s="115">
        <v>0.40281303763440901</v>
      </c>
      <c r="AH29" s="53">
        <f t="shared" si="6"/>
        <v>7.8738634427559475</v>
      </c>
      <c r="AI29" s="62">
        <f t="shared" si="7"/>
        <v>6.6909013042794072</v>
      </c>
      <c r="AJ29" s="63">
        <v>108.51293843046876</v>
      </c>
      <c r="AK29" s="60">
        <v>98.782785493411779</v>
      </c>
      <c r="AL29" s="126">
        <v>90.816745707420438</v>
      </c>
      <c r="AM29" s="60">
        <v>133.4635001646744</v>
      </c>
      <c r="AO29" s="42"/>
      <c r="AS29" s="119"/>
      <c r="BA29" s="42"/>
      <c r="BB29" s="42"/>
    </row>
    <row r="30" spans="1:54" ht="15.75" x14ac:dyDescent="0.25">
      <c r="A30" s="25">
        <v>22</v>
      </c>
      <c r="B30" s="68">
        <v>161.03</v>
      </c>
      <c r="C30" s="50">
        <f t="shared" si="0"/>
        <v>64.601509973360947</v>
      </c>
      <c r="D30" s="51">
        <f t="shared" si="1"/>
        <v>109.55924825368858</v>
      </c>
      <c r="E30" s="58">
        <f t="shared" si="2"/>
        <v>-13.13075822704954</v>
      </c>
      <c r="F30" s="67">
        <v>195.62</v>
      </c>
      <c r="G30" s="51">
        <f t="shared" si="3"/>
        <v>101.18349652456</v>
      </c>
      <c r="H30" s="51">
        <f t="shared" si="4"/>
        <v>86.842679880250728</v>
      </c>
      <c r="I30" s="52">
        <f t="shared" si="5"/>
        <v>7.5938235951892912</v>
      </c>
      <c r="J30" s="57">
        <v>0</v>
      </c>
      <c r="K30" s="80">
        <v>20.149999999999999</v>
      </c>
      <c r="L30" s="66">
        <v>0</v>
      </c>
      <c r="M30" s="66">
        <v>0</v>
      </c>
      <c r="N30" s="66">
        <v>0</v>
      </c>
      <c r="O30" s="66">
        <f>'[1]Exploitation '!P99</f>
        <v>0</v>
      </c>
      <c r="P30" s="71">
        <f t="shared" si="8"/>
        <v>0</v>
      </c>
      <c r="Q30" s="81">
        <f t="shared" si="9"/>
        <v>20.149999999999999</v>
      </c>
      <c r="R30" s="89">
        <v>0</v>
      </c>
      <c r="S30" s="83">
        <v>0</v>
      </c>
      <c r="T30" s="83">
        <v>0</v>
      </c>
      <c r="U30" s="83">
        <v>29.52</v>
      </c>
      <c r="V30" s="83">
        <v>0</v>
      </c>
      <c r="W30" s="83">
        <v>0</v>
      </c>
      <c r="X30" s="92">
        <f t="shared" si="10"/>
        <v>0</v>
      </c>
      <c r="Y30" s="93">
        <f t="shared" si="11"/>
        <v>29.52</v>
      </c>
      <c r="Z30" s="89">
        <v>0</v>
      </c>
      <c r="AA30" s="83">
        <v>0</v>
      </c>
      <c r="AB30" s="83">
        <v>0</v>
      </c>
      <c r="AC30" s="83">
        <v>25.98</v>
      </c>
      <c r="AD30" s="94">
        <f t="shared" si="12"/>
        <v>0</v>
      </c>
      <c r="AE30" s="51">
        <f t="shared" si="13"/>
        <v>25.98</v>
      </c>
      <c r="AF30" s="116">
        <v>0.16645241935483901</v>
      </c>
      <c r="AG30" s="115">
        <v>0.40281303763440901</v>
      </c>
      <c r="AH30" s="53">
        <f t="shared" si="6"/>
        <v>7.4273711758344518</v>
      </c>
      <c r="AI30" s="62">
        <f t="shared" si="7"/>
        <v>6.6164287353160489</v>
      </c>
      <c r="AJ30" s="63">
        <v>101.18349652456</v>
      </c>
      <c r="AK30" s="60">
        <v>90.581509973360951</v>
      </c>
      <c r="AL30" s="126">
        <v>86.842679880250728</v>
      </c>
      <c r="AM30" s="60">
        <v>139.07924825368858</v>
      </c>
      <c r="AO30" s="42"/>
      <c r="AP30" s="42"/>
      <c r="AS30" s="119"/>
      <c r="BA30" s="42"/>
      <c r="BB30" s="42"/>
    </row>
    <row r="31" spans="1:54" ht="15.75" x14ac:dyDescent="0.25">
      <c r="A31" s="25">
        <v>23</v>
      </c>
      <c r="B31" s="68">
        <v>154.97999999999999</v>
      </c>
      <c r="C31" s="50">
        <f t="shared" si="0"/>
        <v>60.731681501569113</v>
      </c>
      <c r="D31" s="51">
        <f t="shared" si="1"/>
        <v>107.62769065918047</v>
      </c>
      <c r="E31" s="58">
        <f t="shared" si="2"/>
        <v>-13.379372160749568</v>
      </c>
      <c r="F31" s="67">
        <v>182.47</v>
      </c>
      <c r="G31" s="51">
        <f t="shared" si="3"/>
        <v>93.651693091534355</v>
      </c>
      <c r="H31" s="51">
        <f t="shared" si="4"/>
        <v>81.724173476736127</v>
      </c>
      <c r="I31" s="52">
        <f t="shared" si="5"/>
        <v>7.0941334317295164</v>
      </c>
      <c r="J31" s="57">
        <v>0</v>
      </c>
      <c r="K31" s="80">
        <v>20.149999999999999</v>
      </c>
      <c r="L31" s="66">
        <v>0</v>
      </c>
      <c r="M31" s="66">
        <v>0</v>
      </c>
      <c r="N31" s="66">
        <v>0</v>
      </c>
      <c r="O31" s="66">
        <f>'[1]Exploitation '!P100</f>
        <v>0</v>
      </c>
      <c r="P31" s="71">
        <f t="shared" si="8"/>
        <v>0</v>
      </c>
      <c r="Q31" s="81">
        <f t="shared" si="9"/>
        <v>20.149999999999999</v>
      </c>
      <c r="R31" s="89">
        <v>0</v>
      </c>
      <c r="S31" s="83">
        <v>0</v>
      </c>
      <c r="T31" s="83">
        <v>0</v>
      </c>
      <c r="U31" s="83">
        <v>26.62</v>
      </c>
      <c r="V31" s="83">
        <v>0</v>
      </c>
      <c r="W31" s="83">
        <v>0</v>
      </c>
      <c r="X31" s="92">
        <f t="shared" si="10"/>
        <v>0</v>
      </c>
      <c r="Y31" s="93">
        <f t="shared" si="11"/>
        <v>26.62</v>
      </c>
      <c r="Z31" s="89">
        <v>0</v>
      </c>
      <c r="AA31" s="83">
        <v>0</v>
      </c>
      <c r="AB31" s="83">
        <v>0</v>
      </c>
      <c r="AC31" s="83">
        <v>26.05</v>
      </c>
      <c r="AD31" s="94">
        <f t="shared" si="12"/>
        <v>0</v>
      </c>
      <c r="AE31" s="51">
        <f t="shared" si="13"/>
        <v>26.05</v>
      </c>
      <c r="AF31" s="116">
        <v>0.16645241935483901</v>
      </c>
      <c r="AG31" s="115">
        <v>0.40281303763440901</v>
      </c>
      <c r="AH31" s="53">
        <f t="shared" si="6"/>
        <v>6.927681012374677</v>
      </c>
      <c r="AI31" s="62">
        <f t="shared" si="7"/>
        <v>6.3678148016160208</v>
      </c>
      <c r="AJ31" s="63">
        <v>93.651693091534355</v>
      </c>
      <c r="AK31" s="60">
        <v>86.781681501569111</v>
      </c>
      <c r="AL31" s="126">
        <v>81.724173476736127</v>
      </c>
      <c r="AM31" s="60">
        <v>134.24769065918048</v>
      </c>
      <c r="AO31" s="42"/>
      <c r="AS31" s="119"/>
      <c r="BA31" s="42"/>
      <c r="BB31" s="42"/>
    </row>
    <row r="32" spans="1:54" ht="16.5" thickBot="1" x14ac:dyDescent="0.3">
      <c r="A32" s="26">
        <v>24</v>
      </c>
      <c r="B32" s="69">
        <v>140.1</v>
      </c>
      <c r="C32" s="54">
        <f t="shared" si="0"/>
        <v>50.776824278185686</v>
      </c>
      <c r="D32" s="51">
        <f t="shared" si="1"/>
        <v>103.11745952997165</v>
      </c>
      <c r="E32" s="58">
        <f t="shared" si="2"/>
        <v>-13.794283808157331</v>
      </c>
      <c r="F32" s="70">
        <v>170.36</v>
      </c>
      <c r="G32" s="55">
        <f t="shared" si="3"/>
        <v>87.754310649478171</v>
      </c>
      <c r="H32" s="51">
        <f t="shared" si="4"/>
        <v>75.971725515729361</v>
      </c>
      <c r="I32" s="52">
        <f t="shared" si="5"/>
        <v>6.6339638347924952</v>
      </c>
      <c r="J32" s="57">
        <v>0</v>
      </c>
      <c r="K32" s="80">
        <v>20.149999999999999</v>
      </c>
      <c r="L32" s="66">
        <v>0</v>
      </c>
      <c r="M32" s="66">
        <v>0</v>
      </c>
      <c r="N32" s="66">
        <v>0</v>
      </c>
      <c r="O32" s="66">
        <f>'[1]Exploitation '!P101</f>
        <v>0</v>
      </c>
      <c r="P32" s="71">
        <f t="shared" si="8"/>
        <v>0</v>
      </c>
      <c r="Q32" s="81">
        <f t="shared" si="9"/>
        <v>20.149999999999999</v>
      </c>
      <c r="R32" s="89">
        <v>0</v>
      </c>
      <c r="S32" s="83">
        <v>0</v>
      </c>
      <c r="T32" s="83">
        <v>0</v>
      </c>
      <c r="U32" s="83">
        <v>26.68</v>
      </c>
      <c r="V32" s="83">
        <v>0</v>
      </c>
      <c r="W32" s="83">
        <v>0</v>
      </c>
      <c r="X32" s="92">
        <f t="shared" si="10"/>
        <v>0</v>
      </c>
      <c r="Y32" s="93">
        <f t="shared" si="11"/>
        <v>26.68</v>
      </c>
      <c r="Z32" s="90">
        <v>0</v>
      </c>
      <c r="AA32" s="91">
        <v>0</v>
      </c>
      <c r="AB32" s="91">
        <v>0</v>
      </c>
      <c r="AC32" s="91">
        <v>26.05</v>
      </c>
      <c r="AD32" s="94">
        <f t="shared" si="12"/>
        <v>0</v>
      </c>
      <c r="AE32" s="51">
        <f t="shared" si="13"/>
        <v>26.05</v>
      </c>
      <c r="AF32" s="116">
        <v>0.16645241935483901</v>
      </c>
      <c r="AG32" s="115">
        <v>0.40281303763440901</v>
      </c>
      <c r="AH32" s="53">
        <f t="shared" si="6"/>
        <v>6.4675114154376558</v>
      </c>
      <c r="AI32" s="62">
        <f t="shared" si="7"/>
        <v>5.9529031542082578</v>
      </c>
      <c r="AJ32" s="64">
        <v>87.754310649478171</v>
      </c>
      <c r="AK32" s="61">
        <v>76.826824278185683</v>
      </c>
      <c r="AL32" s="127">
        <v>75.971725515729361</v>
      </c>
      <c r="AM32" s="61">
        <v>129.79745952997166</v>
      </c>
      <c r="AO32" s="42"/>
      <c r="AS32" s="119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180.66</v>
      </c>
      <c r="C33" s="40">
        <f t="shared" ref="C33:AE33" si="14">MAX(C9:C32)</f>
        <v>79.404522185961866</v>
      </c>
      <c r="D33" s="40">
        <f t="shared" si="14"/>
        <v>115.17486497876627</v>
      </c>
      <c r="E33" s="40">
        <f t="shared" si="14"/>
        <v>-12.8603044453439</v>
      </c>
      <c r="F33" s="40">
        <f t="shared" si="14"/>
        <v>207.37</v>
      </c>
      <c r="G33" s="40">
        <f t="shared" si="14"/>
        <v>111.13606809024414</v>
      </c>
      <c r="H33" s="40">
        <f t="shared" si="14"/>
        <v>90.816745707420438</v>
      </c>
      <c r="I33" s="40">
        <f t="shared" si="14"/>
        <v>8.040315862110786</v>
      </c>
      <c r="J33" s="40">
        <f t="shared" si="14"/>
        <v>0</v>
      </c>
      <c r="K33" s="40">
        <f t="shared" si="14"/>
        <v>20.23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20.23</v>
      </c>
      <c r="R33" s="40">
        <f t="shared" si="14"/>
        <v>30.73</v>
      </c>
      <c r="S33" s="40">
        <f t="shared" si="14"/>
        <v>0</v>
      </c>
      <c r="T33" s="40">
        <f t="shared" si="14"/>
        <v>0</v>
      </c>
      <c r="U33" s="40">
        <f t="shared" si="14"/>
        <v>29.96</v>
      </c>
      <c r="V33" s="40">
        <f t="shared" si="14"/>
        <v>0</v>
      </c>
      <c r="W33" s="40">
        <f t="shared" si="14"/>
        <v>0</v>
      </c>
      <c r="X33" s="40">
        <f t="shared" si="14"/>
        <v>30.73</v>
      </c>
      <c r="Y33" s="40">
        <f t="shared" si="14"/>
        <v>29.96</v>
      </c>
      <c r="Z33" s="40"/>
      <c r="AA33" s="40"/>
      <c r="AB33" s="40"/>
      <c r="AC33" s="40"/>
      <c r="AD33" s="40">
        <f t="shared" si="14"/>
        <v>9.8000000000000007</v>
      </c>
      <c r="AE33" s="40">
        <f t="shared" si="14"/>
        <v>36.46</v>
      </c>
      <c r="AF33" s="40">
        <f t="shared" ref="AF33:AM33" si="15">MAX(AF9:AF32)</f>
        <v>0.16645241935483901</v>
      </c>
      <c r="AG33" s="40">
        <f t="shared" si="15"/>
        <v>0.40281303763440901</v>
      </c>
      <c r="AH33" s="40">
        <f t="shared" si="15"/>
        <v>7.8738634427559475</v>
      </c>
      <c r="AI33" s="40">
        <f t="shared" si="15"/>
        <v>6.8868825170216894</v>
      </c>
      <c r="AJ33" s="40">
        <f t="shared" si="15"/>
        <v>111.13606809024414</v>
      </c>
      <c r="AK33" s="40">
        <f t="shared" si="15"/>
        <v>101.18444119719089</v>
      </c>
      <c r="AL33" s="40">
        <f t="shared" si="15"/>
        <v>90.816745707420438</v>
      </c>
      <c r="AM33" s="128">
        <f t="shared" si="15"/>
        <v>143.52486497876626</v>
      </c>
      <c r="AP33"/>
      <c r="AQ33"/>
      <c r="AR33"/>
      <c r="AS33" s="121"/>
    </row>
    <row r="34" spans="1:45" s="33" customFormat="1" ht="16.5" thickBot="1" x14ac:dyDescent="0.3">
      <c r="A34" s="32" t="s">
        <v>52</v>
      </c>
      <c r="B34" s="41">
        <f>AVERAGE(B9:B33,B9:B32)</f>
        <v>151.45673469387762</v>
      </c>
      <c r="C34" s="41">
        <f t="shared" ref="C34:AE34" si="16">AVERAGE(C9:C33,C9:C32)</f>
        <v>59.848868951838782</v>
      </c>
      <c r="D34" s="41">
        <f t="shared" si="16"/>
        <v>105.08930295886753</v>
      </c>
      <c r="E34" s="41">
        <f t="shared" si="16"/>
        <v>-13.459823283780109</v>
      </c>
      <c r="F34" s="41">
        <f t="shared" si="16"/>
        <v>171.62795918367345</v>
      </c>
      <c r="G34" s="41">
        <f t="shared" si="16"/>
        <v>94.277667312000986</v>
      </c>
      <c r="H34" s="41">
        <f t="shared" si="16"/>
        <v>70.430528258483889</v>
      </c>
      <c r="I34" s="41">
        <f t="shared" si="16"/>
        <v>6.973296871551371</v>
      </c>
      <c r="J34" s="41">
        <f t="shared" si="16"/>
        <v>0</v>
      </c>
      <c r="K34" s="41">
        <f t="shared" si="16"/>
        <v>20.104693877551021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20.104693877551021</v>
      </c>
      <c r="R34" s="41">
        <f t="shared" si="16"/>
        <v>6.4728571428571433</v>
      </c>
      <c r="S34" s="41">
        <f t="shared" si="16"/>
        <v>0</v>
      </c>
      <c r="T34" s="41">
        <f t="shared" si="16"/>
        <v>0</v>
      </c>
      <c r="U34" s="41">
        <f t="shared" si="16"/>
        <v>28.855102040816327</v>
      </c>
      <c r="V34" s="41">
        <f t="shared" si="16"/>
        <v>0</v>
      </c>
      <c r="W34" s="41">
        <f t="shared" si="16"/>
        <v>0</v>
      </c>
      <c r="X34" s="41">
        <f t="shared" si="16"/>
        <v>6.4728571428571433</v>
      </c>
      <c r="Y34" s="41">
        <f t="shared" si="16"/>
        <v>28.855102040816327</v>
      </c>
      <c r="Z34" s="41">
        <f>AVERAGE(Z9:Z33,Z9:Z32)</f>
        <v>1.8541666666666667</v>
      </c>
      <c r="AA34" s="41">
        <f>AVERAGE(AA9:AA33,AA9:AA32)</f>
        <v>0</v>
      </c>
      <c r="AB34" s="41">
        <f>AVERAGE(AB9:AB33,AB9:AB32)</f>
        <v>0</v>
      </c>
      <c r="AC34" s="41">
        <f t="shared" si="16"/>
        <v>22.986250000000002</v>
      </c>
      <c r="AD34" s="41">
        <f t="shared" si="16"/>
        <v>2.0163265306122446</v>
      </c>
      <c r="AE34" s="41">
        <f t="shared" si="16"/>
        <v>23.261224489795921</v>
      </c>
      <c r="AF34" s="41">
        <f t="shared" ref="AF34:AM34" si="17">AVERAGE(AF9:AF33,AF9:AF32)</f>
        <v>0.16645241935483915</v>
      </c>
      <c r="AG34" s="41">
        <f t="shared" si="17"/>
        <v>0.40281303763440929</v>
      </c>
      <c r="AH34" s="41">
        <f t="shared" si="17"/>
        <v>6.8068444521965334</v>
      </c>
      <c r="AI34" s="41">
        <f t="shared" si="17"/>
        <v>6.2404249030752714</v>
      </c>
      <c r="AJ34" s="41">
        <f t="shared" si="17"/>
        <v>96.093993842613244</v>
      </c>
      <c r="AK34" s="41">
        <f t="shared" si="17"/>
        <v>82.810499952067943</v>
      </c>
      <c r="AL34" s="41">
        <f t="shared" si="17"/>
        <v>76.276242544198155</v>
      </c>
      <c r="AM34" s="129">
        <f t="shared" si="17"/>
        <v>133.91154785682676</v>
      </c>
      <c r="AN34" s="123"/>
      <c r="AO34" s="123"/>
      <c r="AP34" s="117"/>
      <c r="AQ34" s="117"/>
      <c r="AR34" s="117"/>
      <c r="AS34" s="122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08" t="s">
        <v>15</v>
      </c>
      <c r="B36" s="209"/>
      <c r="C36" s="209"/>
      <c r="D36" s="209"/>
      <c r="E36" s="209"/>
      <c r="F36" s="210"/>
      <c r="G36" s="112"/>
      <c r="H36" s="199" t="s">
        <v>95</v>
      </c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1"/>
      <c r="W36" s="199" t="s">
        <v>96</v>
      </c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1"/>
      <c r="AL36" s="199" t="s">
        <v>97</v>
      </c>
      <c r="AM36" s="200"/>
      <c r="AN36" s="200"/>
      <c r="AO36" s="200"/>
      <c r="AP36" s="200"/>
      <c r="AQ36" s="200"/>
      <c r="AR36" s="200"/>
      <c r="AS36" s="201"/>
    </row>
    <row r="37" spans="1:45" ht="23.25" customHeight="1" x14ac:dyDescent="0.25">
      <c r="A37" s="197" t="s">
        <v>94</v>
      </c>
      <c r="B37" s="198"/>
      <c r="C37" s="198"/>
      <c r="D37" s="197" t="s">
        <v>101</v>
      </c>
      <c r="E37" s="198"/>
      <c r="F37" s="202"/>
      <c r="G37" s="113"/>
      <c r="H37" s="194" t="s">
        <v>19</v>
      </c>
      <c r="I37" s="195"/>
      <c r="J37" s="195"/>
      <c r="K37" s="195"/>
      <c r="L37" s="196"/>
      <c r="M37" s="211" t="s">
        <v>17</v>
      </c>
      <c r="N37" s="195"/>
      <c r="O37" s="195"/>
      <c r="P37" s="195"/>
      <c r="Q37" s="196"/>
      <c r="R37" s="211" t="s">
        <v>18</v>
      </c>
      <c r="S37" s="195"/>
      <c r="T37" s="195"/>
      <c r="U37" s="195"/>
      <c r="V37" s="212"/>
      <c r="W37" s="194" t="s">
        <v>98</v>
      </c>
      <c r="X37" s="195"/>
      <c r="Y37" s="195"/>
      <c r="Z37" s="195"/>
      <c r="AA37" s="196"/>
      <c r="AB37" s="211" t="s">
        <v>16</v>
      </c>
      <c r="AC37" s="195"/>
      <c r="AD37" s="195"/>
      <c r="AE37" s="195"/>
      <c r="AF37" s="196"/>
      <c r="AG37" s="211" t="s">
        <v>74</v>
      </c>
      <c r="AH37" s="195"/>
      <c r="AI37" s="195"/>
      <c r="AJ37" s="195"/>
      <c r="AK37" s="212"/>
      <c r="AL37" s="194" t="s">
        <v>93</v>
      </c>
      <c r="AM37" s="195"/>
      <c r="AN37" s="195"/>
      <c r="AO37" s="196"/>
      <c r="AP37" s="211" t="s">
        <v>99</v>
      </c>
      <c r="AQ37" s="195"/>
      <c r="AR37" s="195"/>
      <c r="AS37" s="212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6"/>
      <c r="H38" s="97" t="s">
        <v>24</v>
      </c>
      <c r="I38" s="6"/>
      <c r="J38" s="132">
        <v>479</v>
      </c>
      <c r="K38" s="131"/>
      <c r="L38" s="8" t="s">
        <v>21</v>
      </c>
      <c r="M38" s="5" t="s">
        <v>24</v>
      </c>
      <c r="N38" s="6"/>
      <c r="O38" s="111">
        <v>0</v>
      </c>
      <c r="P38" s="110"/>
      <c r="Q38" s="8" t="s">
        <v>21</v>
      </c>
      <c r="R38" s="97" t="s">
        <v>24</v>
      </c>
      <c r="S38" s="6"/>
      <c r="T38" s="111">
        <v>0</v>
      </c>
      <c r="U38" s="110"/>
      <c r="V38" s="8" t="s">
        <v>21</v>
      </c>
      <c r="W38" s="97" t="s">
        <v>24</v>
      </c>
      <c r="X38" s="6"/>
      <c r="Y38" s="132">
        <v>133.85</v>
      </c>
      <c r="Z38" s="131"/>
      <c r="AA38" s="8" t="s">
        <v>21</v>
      </c>
      <c r="AB38" s="5" t="s">
        <v>23</v>
      </c>
      <c r="AC38" s="30"/>
      <c r="AD38" s="132">
        <v>722.7</v>
      </c>
      <c r="AE38" s="131"/>
      <c r="AF38" s="7" t="s">
        <v>21</v>
      </c>
      <c r="AG38" s="5" t="s">
        <v>24</v>
      </c>
      <c r="AH38" s="6"/>
      <c r="AI38" s="132">
        <v>0</v>
      </c>
      <c r="AJ38" s="131"/>
      <c r="AK38" s="98" t="s">
        <v>21</v>
      </c>
      <c r="AL38" s="97" t="s">
        <v>24</v>
      </c>
      <c r="AM38" s="131">
        <v>31.8809</v>
      </c>
      <c r="AN38" s="133"/>
      <c r="AO38" s="8" t="s">
        <v>21</v>
      </c>
      <c r="AP38" s="5" t="s">
        <v>24</v>
      </c>
      <c r="AQ38" s="131">
        <v>531.79999999999995</v>
      </c>
      <c r="AR38" s="131"/>
      <c r="AS38" s="108" t="s">
        <v>21</v>
      </c>
    </row>
    <row r="39" spans="1:45" ht="15.75" thickBot="1" x14ac:dyDescent="0.3">
      <c r="A39" s="9" t="s">
        <v>22</v>
      </c>
      <c r="B39" s="10">
        <v>4112.07</v>
      </c>
      <c r="C39" s="11" t="s">
        <v>21</v>
      </c>
      <c r="D39" s="9" t="s">
        <v>71</v>
      </c>
      <c r="E39" s="10">
        <v>3588</v>
      </c>
      <c r="F39" s="12" t="s">
        <v>21</v>
      </c>
      <c r="G39" s="96"/>
      <c r="H39" s="99" t="s">
        <v>25</v>
      </c>
      <c r="I39" s="100"/>
      <c r="J39" s="101">
        <v>50.15</v>
      </c>
      <c r="K39" s="102" t="s">
        <v>62</v>
      </c>
      <c r="L39" s="103">
        <v>203.000000000016</v>
      </c>
      <c r="M39" s="104" t="s">
        <v>25</v>
      </c>
      <c r="N39" s="100"/>
      <c r="O39" s="101">
        <v>0</v>
      </c>
      <c r="P39" s="102" t="s">
        <v>62</v>
      </c>
      <c r="Q39" s="103">
        <v>0</v>
      </c>
      <c r="R39" s="99" t="s">
        <v>25</v>
      </c>
      <c r="S39" s="100"/>
      <c r="T39" s="101">
        <v>0</v>
      </c>
      <c r="U39" s="100" t="s">
        <v>62</v>
      </c>
      <c r="V39" s="106">
        <v>0</v>
      </c>
      <c r="W39" s="99" t="s">
        <v>25</v>
      </c>
      <c r="X39" s="100"/>
      <c r="Y39" s="101">
        <v>30.73</v>
      </c>
      <c r="Z39" s="100" t="s">
        <v>62</v>
      </c>
      <c r="AA39" s="106">
        <v>202.416666666682</v>
      </c>
      <c r="AB39" s="104" t="s">
        <v>25</v>
      </c>
      <c r="AC39" s="107"/>
      <c r="AD39" s="101">
        <v>30.12</v>
      </c>
      <c r="AE39" s="102" t="s">
        <v>72</v>
      </c>
      <c r="AF39" s="106">
        <v>7.5694444444444439E-2</v>
      </c>
      <c r="AG39" s="104" t="s">
        <v>25</v>
      </c>
      <c r="AH39" s="100"/>
      <c r="AI39" s="101">
        <v>0</v>
      </c>
      <c r="AJ39" s="100" t="s">
        <v>77</v>
      </c>
      <c r="AK39" s="105">
        <v>202.041666666682</v>
      </c>
      <c r="AL39" s="99" t="s">
        <v>25</v>
      </c>
      <c r="AM39" s="100">
        <v>9.8000000000000007</v>
      </c>
      <c r="AN39" s="101" t="s">
        <v>77</v>
      </c>
      <c r="AO39" s="109">
        <v>202.375000000016</v>
      </c>
      <c r="AP39" s="104" t="s">
        <v>25</v>
      </c>
      <c r="AQ39" s="100">
        <v>36.46</v>
      </c>
      <c r="AR39" s="102"/>
      <c r="AS39" s="105">
        <v>202.708333333349</v>
      </c>
    </row>
    <row r="40" spans="1:45" ht="16.5" thickTop="1" thickBot="1" x14ac:dyDescent="0.3">
      <c r="AM40" s="130"/>
    </row>
    <row r="41" spans="1:45" ht="24" customHeight="1" thickTop="1" thickBot="1" x14ac:dyDescent="0.3">
      <c r="A41" s="180" t="s">
        <v>26</v>
      </c>
      <c r="B41" s="180"/>
      <c r="C41" s="180"/>
      <c r="D41" s="181"/>
      <c r="E41" s="182" t="s">
        <v>27</v>
      </c>
      <c r="F41" s="183"/>
      <c r="G41" s="184"/>
    </row>
    <row r="42" spans="1:45" ht="25.5" customHeight="1" thickTop="1" thickBot="1" x14ac:dyDescent="0.3">
      <c r="A42" s="185" t="s">
        <v>28</v>
      </c>
      <c r="B42" s="186"/>
      <c r="C42" s="186"/>
      <c r="D42" s="187"/>
      <c r="E42" s="44">
        <v>448.65999999999997</v>
      </c>
      <c r="F42" s="43" t="s">
        <v>69</v>
      </c>
      <c r="G42" s="46">
        <v>202.833333333349</v>
      </c>
    </row>
    <row r="43" spans="1:45" ht="32.25" customHeight="1" thickBot="1" x14ac:dyDescent="0.3">
      <c r="A43" s="188" t="s">
        <v>70</v>
      </c>
      <c r="B43" s="189"/>
      <c r="C43" s="189"/>
      <c r="D43" s="190"/>
      <c r="E43" s="76" t="s">
        <v>75</v>
      </c>
      <c r="F43" s="77"/>
      <c r="G43" s="78">
        <v>29.96</v>
      </c>
    </row>
    <row r="44" spans="1:45" ht="32.25" customHeight="1" thickBot="1" x14ac:dyDescent="0.3">
      <c r="A44" s="188" t="s">
        <v>29</v>
      </c>
      <c r="B44" s="189"/>
      <c r="C44" s="189"/>
      <c r="D44" s="190"/>
      <c r="E44" s="76" t="s">
        <v>76</v>
      </c>
      <c r="F44" s="77"/>
      <c r="G44" s="78">
        <v>26.23</v>
      </c>
    </row>
    <row r="45" spans="1:45" ht="29.25" customHeight="1" thickBot="1" x14ac:dyDescent="0.3">
      <c r="A45" s="191" t="s">
        <v>30</v>
      </c>
      <c r="B45" s="192"/>
      <c r="C45" s="192"/>
      <c r="D45" s="193"/>
      <c r="E45" s="44">
        <v>242.36</v>
      </c>
      <c r="F45" s="82" t="s">
        <v>72</v>
      </c>
      <c r="G45" s="47">
        <v>202.416666666682</v>
      </c>
    </row>
    <row r="46" spans="1:45" ht="34.5" customHeight="1" thickBot="1" x14ac:dyDescent="0.3">
      <c r="A46" s="175" t="s">
        <v>31</v>
      </c>
      <c r="B46" s="176"/>
      <c r="C46" s="176"/>
      <c r="D46" s="177"/>
      <c r="E46" s="45">
        <v>218.14</v>
      </c>
      <c r="F46" s="79" t="s">
        <v>72</v>
      </c>
      <c r="G46" s="59">
        <v>202.833333333349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105</v>
      </c>
    </row>
    <row r="57" spans="1:44" x14ac:dyDescent="0.25">
      <c r="A57" s="37" t="s">
        <v>65</v>
      </c>
      <c r="B57" t="s">
        <v>106</v>
      </c>
    </row>
    <row r="58" spans="1:44" x14ac:dyDescent="0.25">
      <c r="A58" s="37" t="s">
        <v>66</v>
      </c>
      <c r="B58" t="s">
        <v>106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6"/>
    </row>
    <row r="62" spans="1:44" x14ac:dyDescent="0.25"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</row>
    <row r="80" spans="39:41" x14ac:dyDescent="0.25">
      <c r="AM80" s="138"/>
      <c r="AN80" s="138"/>
      <c r="AO80" s="138"/>
    </row>
    <row r="81" spans="39:41" x14ac:dyDescent="0.25">
      <c r="AM81" s="138"/>
      <c r="AN81" s="138"/>
      <c r="AO81" s="138"/>
    </row>
    <row r="82" spans="39:41" ht="15.75" customHeight="1" x14ac:dyDescent="0.25">
      <c r="AM82" s="95"/>
      <c r="AN82" s="95"/>
      <c r="AO82" s="84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22 JUI 23 </vt:lpstr>
      <vt:lpstr>'22 JUI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2023-07-23T17:22:15Z</dcterms:modified>
</cp:coreProperties>
</file>