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5-MAI 2023\"/>
    </mc:Choice>
  </mc:AlternateContent>
  <xr:revisionPtr revIDLastSave="0" documentId="13_ncr:1_{C319ECDA-0F8C-45D5-87CE-29748D5198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 MAI 23 " sheetId="3" r:id="rId1"/>
  </sheets>
  <externalReferences>
    <externalReference r:id="rId2"/>
    <externalReference r:id="rId3"/>
  </externalReferences>
  <definedNames>
    <definedName name="_xlnm.Print_Area" localSheetId="0">'22 MAI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3" l="1"/>
  <c r="E45" i="3"/>
  <c r="G46" i="3"/>
  <c r="G45" i="3"/>
  <c r="G44" i="3"/>
  <c r="G43" i="3"/>
  <c r="G42" i="3"/>
  <c r="E42" i="3"/>
  <c r="AS39" i="3"/>
  <c r="AQ39" i="3"/>
  <c r="AQ38" i="3"/>
  <c r="AO39" i="3"/>
  <c r="AM39" i="3"/>
  <c r="AM38" i="3"/>
  <c r="AK39" i="3"/>
  <c r="AI39" i="3"/>
  <c r="AI38" i="3"/>
  <c r="AF39" i="3"/>
  <c r="AD39" i="3"/>
  <c r="AD38" i="3"/>
  <c r="AA39" i="3"/>
  <c r="Y39" i="3"/>
  <c r="Y38" i="3"/>
  <c r="L39" i="3"/>
  <c r="J39" i="3"/>
  <c r="J38" i="3"/>
  <c r="E39" i="3"/>
  <c r="B39" i="3"/>
  <c r="O9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<sst xmlns="http://schemas.openxmlformats.org/spreadsheetml/2006/main" count="138" uniqueCount="105">
  <si>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</si>
  <si>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</si>
  <si>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</si>
  <si>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</si>
  <si>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</si>
  <si>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</si>
  <si>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</si>
  <si>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</si>
  <si>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</si>
  <si>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</si>
  <si>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</si>
  <si>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</si>
  <si>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</si>
  <si>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</si>
  <si>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</si>
  <si>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</si>
  <si>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</si>
  <si>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</si>
  <si>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</si>
  <si>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</si>
  <si>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</si>
  <si>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</si>
  <si>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</si>
  <si>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</si>
  <si>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</si>
  <si>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</si>
  <si>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</si>
  <si>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</si>
  <si>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</si>
  <si>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</si>
  <si>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</si>
  <si>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</si>
  <si>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</si>
  <si>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</si>
  <si>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</si>
  <si>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</si>
  <si>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</si>
  <si>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</si>
  <si>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</si>
  <si>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</si>
  <si>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</si>
  <si>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</si>
  <si>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</si>
  <si>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</si>
  <si>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</si>
  <si>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</si>
  <si>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</si>
  <si>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</si>
  <si>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</si>
  <si>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</si>
  <si>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</si>
  <si>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</si>
  <si>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</si>
  <si>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</si>
  <si>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</si>
  <si>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</si>
  <si>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</si>
  <si>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</si>
  <si>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</si>
  <si>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</si>
  <si>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</si>
  <si>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</si>
  <si>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</si>
  <si>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</si>
  <si>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</si>
  <si>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</si>
  <si>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</si>
  <si>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</si>
  <si>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</si>
  <si>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</si>
  <si>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</si>
  <si>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</si>
  <si>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</si>
  <si>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</si>
  <si>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</si>
  <si>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</si>
  <si>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</si>
  <si>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</si>
  <si>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</si>
  <si>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</si>
  <si>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</si>
  <si>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</si>
  <si>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</si>
  <si>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</si>
  <si>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</si>
  <si>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</si>
  <si>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</si>
  <si>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</si>
  <si>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</si>
  <si>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</si>
  <si>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</si>
  <si>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</si>
  <si>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</si>
  <si>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</si>
  <si>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</si>
  <si>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</si>
  <si>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</si>
  <si>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</si>
  <si>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</si>
  <si>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</si>
  <si>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</si>
  <si>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</si>
  <si>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</si>
  <si>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DOSSA</t>
  </si>
  <si>
    <t>TAGBA et FOFANA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</si>
</sst>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3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'22 MAI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MAI 23 '!$B$9:$B$32</c:f>
              <c:numCache>
                <c:formatCode>General</c:formatCode>
                <c:ptCount val="24"/>
                <c:pt idx="0">
                  <c:v>205.99</c:v>
                </c:pt>
                <c:pt idx="1">
                  <c:v>210.01</c:v>
                </c:pt>
                <c:pt idx="2">
                  <c:v>207.03</c:v>
                </c:pt>
                <c:pt idx="3">
                  <c:v>202.73000000000002</c:v>
                </c:pt>
                <c:pt idx="4">
                  <c:v>201.41</c:v>
                </c:pt>
                <c:pt idx="5">
                  <c:v>196.9</c:v>
                </c:pt>
                <c:pt idx="6">
                  <c:v>198.97</c:v>
                </c:pt>
                <c:pt idx="7">
                  <c:v>219.05</c:v>
                </c:pt>
                <c:pt idx="8">
                  <c:v>221.87</c:v>
                </c:pt>
                <c:pt idx="9">
                  <c:v>219.58999999999997</c:v>
                </c:pt>
                <c:pt idx="10">
                  <c:v>182.65</c:v>
                </c:pt>
                <c:pt idx="11">
                  <c:v>207.18</c:v>
                </c:pt>
                <c:pt idx="12">
                  <c:v>220.64</c:v>
                </c:pt>
                <c:pt idx="13">
                  <c:v>229.36</c:v>
                </c:pt>
                <c:pt idx="14">
                  <c:v>249.5</c:v>
                </c:pt>
                <c:pt idx="15">
                  <c:v>238.36</c:v>
                </c:pt>
                <c:pt idx="16">
                  <c:v>235.16</c:v>
                </c:pt>
                <c:pt idx="17">
                  <c:v>225.63</c:v>
                </c:pt>
                <c:pt idx="18">
                  <c:v>243.45</c:v>
                </c:pt>
                <c:pt idx="19">
                  <c:v>238.17</c:v>
                </c:pt>
                <c:pt idx="20">
                  <c:v>236.47</c:v>
                </c:pt>
                <c:pt idx="21">
                  <c:v>223.05</c:v>
                </c:pt>
                <c:pt idx="22">
                  <c:v>213.51</c:v>
                </c:pt>
                <c:pt idx="23">
                  <c:v>209.81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'22 MAI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MAI 23 '!$C$9:$C$32</c:f>
              <c:numCache>
                <c:formatCode>General</c:formatCode>
                <c:ptCount val="24"/>
                <c:pt idx="0">
                  <c:v>85.150017947096018</c:v>
                </c:pt>
                <c:pt idx="1">
                  <c:v>87.698423915610761</c:v>
                </c:pt>
                <c:pt idx="2">
                  <c:v>82.212544731517539</c:v>
                </c:pt>
                <c:pt idx="3">
                  <c:v>84.013599090703309</c:v>
                </c:pt>
                <c:pt idx="4">
                  <c:v>82.989960086508347</c:v>
                </c:pt>
                <c:pt idx="5">
                  <c:v>85.42976589059765</c:v>
                </c:pt>
                <c:pt idx="6">
                  <c:v>87.219936578257389</c:v>
                </c:pt>
                <c:pt idx="7">
                  <c:v>104.70800984408154</c:v>
                </c:pt>
                <c:pt idx="8">
                  <c:v>82.815127347785506</c:v>
                </c:pt>
                <c:pt idx="9">
                  <c:v>83.815307091898347</c:v>
                </c:pt>
                <c:pt idx="10">
                  <c:v>52.43595830847778</c:v>
                </c:pt>
                <c:pt idx="11">
                  <c:v>52.848177479027719</c:v>
                </c:pt>
                <c:pt idx="12">
                  <c:v>86.650909550548448</c:v>
                </c:pt>
                <c:pt idx="13">
                  <c:v>93.601181055658571</c:v>
                </c:pt>
                <c:pt idx="14">
                  <c:v>105.16299546254324</c:v>
                </c:pt>
                <c:pt idx="15">
                  <c:v>103.89988633557795</c:v>
                </c:pt>
                <c:pt idx="16">
                  <c:v>89.686485375434913</c:v>
                </c:pt>
                <c:pt idx="17">
                  <c:v>83.743186628877183</c:v>
                </c:pt>
                <c:pt idx="18">
                  <c:v>103.13171329385409</c:v>
                </c:pt>
                <c:pt idx="19">
                  <c:v>96.531671623652329</c:v>
                </c:pt>
                <c:pt idx="20">
                  <c:v>95.047819228270882</c:v>
                </c:pt>
                <c:pt idx="21">
                  <c:v>101.16374184181635</c:v>
                </c:pt>
                <c:pt idx="22">
                  <c:v>94.468661388185964</c:v>
                </c:pt>
                <c:pt idx="23">
                  <c:v>93.935273341916044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'22 MAI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MAI 23 '!$D$9:$D$32</c:f>
              <c:numCache>
                <c:formatCode>0.00</c:formatCode>
                <c:ptCount val="24"/>
                <c:pt idx="0">
                  <c:v>113.04333650784346</c:v>
                </c:pt>
                <c:pt idx="1">
                  <c:v>114.44297166912077</c:v>
                </c:pt>
                <c:pt idx="2">
                  <c:v>117.03536949222294</c:v>
                </c:pt>
                <c:pt idx="3">
                  <c:v>111.06003309924611</c:v>
                </c:pt>
                <c:pt idx="4">
                  <c:v>110.78775170606093</c:v>
                </c:pt>
                <c:pt idx="5">
                  <c:v>103.99586323083984</c:v>
                </c:pt>
                <c:pt idx="6">
                  <c:v>103.88173900211908</c:v>
                </c:pt>
                <c:pt idx="7">
                  <c:v>105.43767993625352</c:v>
                </c:pt>
                <c:pt idx="8">
                  <c:v>129.4964897814431</c:v>
                </c:pt>
                <c:pt idx="9">
                  <c:v>126.23730981735488</c:v>
                </c:pt>
                <c:pt idx="10">
                  <c:v>121.76696564364022</c:v>
                </c:pt>
                <c:pt idx="11">
                  <c:v>145.01003711333797</c:v>
                </c:pt>
                <c:pt idx="12">
                  <c:v>124.44554742333324</c:v>
                </c:pt>
                <c:pt idx="13">
                  <c:v>126.01535797049206</c:v>
                </c:pt>
                <c:pt idx="14">
                  <c:v>134.11530814128125</c:v>
                </c:pt>
                <c:pt idx="15">
                  <c:v>124.34117632180998</c:v>
                </c:pt>
                <c:pt idx="16">
                  <c:v>135.51081580484419</c:v>
                </c:pt>
                <c:pt idx="17">
                  <c:v>132.22399157988423</c:v>
                </c:pt>
                <c:pt idx="18">
                  <c:v>129.89107214587656</c:v>
                </c:pt>
                <c:pt idx="19">
                  <c:v>131.57791048595544</c:v>
                </c:pt>
                <c:pt idx="20">
                  <c:v>131.43148222018459</c:v>
                </c:pt>
                <c:pt idx="21">
                  <c:v>112.17443686527193</c:v>
                </c:pt>
                <c:pt idx="22">
                  <c:v>108.85576188518382</c:v>
                </c:pt>
                <c:pt idx="23">
                  <c:v>106.31802376975064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'22 MAI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MAI 23 '!$E$9:$E$32</c:f>
              <c:numCache>
                <c:formatCode>0.00</c:formatCode>
                <c:ptCount val="24"/>
                <c:pt idx="0">
                  <c:v>7.7966455450605281</c:v>
                </c:pt>
                <c:pt idx="1">
                  <c:v>7.8686044152684644</c:v>
                </c:pt>
                <c:pt idx="2">
                  <c:v>7.782085776259521</c:v>
                </c:pt>
                <c:pt idx="3">
                  <c:v>7.6563678100505967</c:v>
                </c:pt>
                <c:pt idx="4">
                  <c:v>7.6322882074306904</c:v>
                </c:pt>
                <c:pt idx="5">
                  <c:v>7.4743708785625245</c:v>
                </c:pt>
                <c:pt idx="6">
                  <c:v>7.8683244196235478</c:v>
                </c:pt>
                <c:pt idx="7">
                  <c:v>8.9043102196649215</c:v>
                </c:pt>
                <c:pt idx="8">
                  <c:v>9.5583828707714247</c:v>
                </c:pt>
                <c:pt idx="9">
                  <c:v>9.5373830907466868</c:v>
                </c:pt>
                <c:pt idx="10">
                  <c:v>8.4470760478820353</c:v>
                </c:pt>
                <c:pt idx="11">
                  <c:v>9.3217854076343087</c:v>
                </c:pt>
                <c:pt idx="12">
                  <c:v>9.5435430261183001</c:v>
                </c:pt>
                <c:pt idx="13">
                  <c:v>9.7434609738493805</c:v>
                </c:pt>
                <c:pt idx="14">
                  <c:v>10.22169639617556</c:v>
                </c:pt>
                <c:pt idx="15">
                  <c:v>10.118937342612071</c:v>
                </c:pt>
                <c:pt idx="16">
                  <c:v>9.962698819720913</c:v>
                </c:pt>
                <c:pt idx="17">
                  <c:v>9.6628217912385708</c:v>
                </c:pt>
                <c:pt idx="18">
                  <c:v>10.427214560269363</c:v>
                </c:pt>
                <c:pt idx="19">
                  <c:v>10.060417890392159</c:v>
                </c:pt>
                <c:pt idx="20">
                  <c:v>9.9906985515445399</c:v>
                </c:pt>
                <c:pt idx="21">
                  <c:v>9.7118212929117362</c:v>
                </c:pt>
                <c:pt idx="22">
                  <c:v>10.185576726630188</c:v>
                </c:pt>
                <c:pt idx="23">
                  <c:v>9.556702888333291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'22 MAI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MAI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'22 MAI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MAI 23 '!$AE$9:$AE$32</c:f>
              <c:numCache>
                <c:formatCode>0.00</c:formatCode>
                <c:ptCount val="24"/>
                <c:pt idx="0">
                  <c:v>38.229999999999997</c:v>
                </c:pt>
                <c:pt idx="1">
                  <c:v>36.78</c:v>
                </c:pt>
                <c:pt idx="2">
                  <c:v>36.67</c:v>
                </c:pt>
                <c:pt idx="3">
                  <c:v>36.479999999999997</c:v>
                </c:pt>
                <c:pt idx="4">
                  <c:v>36.94</c:v>
                </c:pt>
                <c:pt idx="5">
                  <c:v>35.46</c:v>
                </c:pt>
                <c:pt idx="6">
                  <c:v>36.19</c:v>
                </c:pt>
                <c:pt idx="7">
                  <c:v>35.43</c:v>
                </c:pt>
                <c:pt idx="8">
                  <c:v>55.24</c:v>
                </c:pt>
                <c:pt idx="9">
                  <c:v>55.93</c:v>
                </c:pt>
                <c:pt idx="10">
                  <c:v>56.03</c:v>
                </c:pt>
                <c:pt idx="11">
                  <c:v>57.13</c:v>
                </c:pt>
                <c:pt idx="12">
                  <c:v>56.31</c:v>
                </c:pt>
                <c:pt idx="13">
                  <c:v>56.22</c:v>
                </c:pt>
                <c:pt idx="14">
                  <c:v>55.64</c:v>
                </c:pt>
                <c:pt idx="15">
                  <c:v>57.32</c:v>
                </c:pt>
                <c:pt idx="16">
                  <c:v>56.61</c:v>
                </c:pt>
                <c:pt idx="17">
                  <c:v>56.11</c:v>
                </c:pt>
                <c:pt idx="18">
                  <c:v>56.75</c:v>
                </c:pt>
                <c:pt idx="19">
                  <c:v>56.09</c:v>
                </c:pt>
                <c:pt idx="20">
                  <c:v>55.3</c:v>
                </c:pt>
                <c:pt idx="21">
                  <c:v>54.01</c:v>
                </c:pt>
                <c:pt idx="22">
                  <c:v>54.2</c:v>
                </c:pt>
                <c:pt idx="23">
                  <c:v>48.2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'22 MAI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MAI 23 '!$AK$9:$AK$32</c:f>
              <c:numCache>
                <c:formatCode>0.00</c:formatCode>
                <c:ptCount val="24"/>
                <c:pt idx="0">
                  <c:v>123.38001794709601</c:v>
                </c:pt>
                <c:pt idx="1">
                  <c:v>124.47842391561076</c:v>
                </c:pt>
                <c:pt idx="2">
                  <c:v>118.88254473151754</c:v>
                </c:pt>
                <c:pt idx="3">
                  <c:v>120.49359909070331</c:v>
                </c:pt>
                <c:pt idx="4">
                  <c:v>119.92996008650834</c:v>
                </c:pt>
                <c:pt idx="5">
                  <c:v>120.88976589059764</c:v>
                </c:pt>
                <c:pt idx="6">
                  <c:v>123.40993657825739</c:v>
                </c:pt>
                <c:pt idx="7">
                  <c:v>140.13800984408155</c:v>
                </c:pt>
                <c:pt idx="8">
                  <c:v>138.05512734778551</c:v>
                </c:pt>
                <c:pt idx="9">
                  <c:v>139.74530709189835</c:v>
                </c:pt>
                <c:pt idx="10">
                  <c:v>108.46595830847778</c:v>
                </c:pt>
                <c:pt idx="11">
                  <c:v>109.97817747902772</c:v>
                </c:pt>
                <c:pt idx="12">
                  <c:v>142.96090955054845</c:v>
                </c:pt>
                <c:pt idx="13">
                  <c:v>149.82118105565857</c:v>
                </c:pt>
                <c:pt idx="14">
                  <c:v>160.80299546254324</c:v>
                </c:pt>
                <c:pt idx="15">
                  <c:v>161.21988633557794</c:v>
                </c:pt>
                <c:pt idx="16">
                  <c:v>146.29648537543491</c:v>
                </c:pt>
                <c:pt idx="17">
                  <c:v>139.85318662887718</c:v>
                </c:pt>
                <c:pt idx="18">
                  <c:v>159.88171329385409</c:v>
                </c:pt>
                <c:pt idx="19">
                  <c:v>152.62167162365233</c:v>
                </c:pt>
                <c:pt idx="20">
                  <c:v>150.34781922827088</c:v>
                </c:pt>
                <c:pt idx="21">
                  <c:v>155.17374184181634</c:v>
                </c:pt>
                <c:pt idx="22">
                  <c:v>148.66866138818597</c:v>
                </c:pt>
                <c:pt idx="23">
                  <c:v>142.13527334191605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'22 MAI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MAI 23 '!$AM$9:$AM$32</c:f>
              <c:numCache>
                <c:formatCode>0.00</c:formatCode>
                <c:ptCount val="24"/>
                <c:pt idx="0">
                  <c:v>140.89333650784346</c:v>
                </c:pt>
                <c:pt idx="1">
                  <c:v>142.29297166912076</c:v>
                </c:pt>
                <c:pt idx="2">
                  <c:v>144.88536949222294</c:v>
                </c:pt>
                <c:pt idx="3">
                  <c:v>138.91003309924611</c:v>
                </c:pt>
                <c:pt idx="4">
                  <c:v>138.63775170606093</c:v>
                </c:pt>
                <c:pt idx="5">
                  <c:v>132.19586323083985</c:v>
                </c:pt>
                <c:pt idx="6">
                  <c:v>143.35173900211907</c:v>
                </c:pt>
                <c:pt idx="7">
                  <c:v>162.58767993625352</c:v>
                </c:pt>
                <c:pt idx="8">
                  <c:v>187.3764897814431</c:v>
                </c:pt>
                <c:pt idx="9">
                  <c:v>184.95730981735488</c:v>
                </c:pt>
                <c:pt idx="10">
                  <c:v>178.38696564364022</c:v>
                </c:pt>
                <c:pt idx="11">
                  <c:v>207.24003711333796</c:v>
                </c:pt>
                <c:pt idx="12">
                  <c:v>181.95554742333323</c:v>
                </c:pt>
                <c:pt idx="13">
                  <c:v>182.03535797049207</c:v>
                </c:pt>
                <c:pt idx="14">
                  <c:v>187.65530814128124</c:v>
                </c:pt>
                <c:pt idx="15">
                  <c:v>183.67117632180998</c:v>
                </c:pt>
                <c:pt idx="16">
                  <c:v>193.17081580484418</c:v>
                </c:pt>
                <c:pt idx="17">
                  <c:v>189.20399157988425</c:v>
                </c:pt>
                <c:pt idx="18">
                  <c:v>195.71107214587656</c:v>
                </c:pt>
                <c:pt idx="19">
                  <c:v>190.23791048595544</c:v>
                </c:pt>
                <c:pt idx="20">
                  <c:v>190.09148222018459</c:v>
                </c:pt>
                <c:pt idx="21">
                  <c:v>175.58443686527193</c:v>
                </c:pt>
                <c:pt idx="22">
                  <c:v>198.53576188518383</c:v>
                </c:pt>
                <c:pt idx="23">
                  <c:v>183.23802376975064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'22 MAI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MAI 23 '!$F$9:$F$32</c:f>
              <c:numCache>
                <c:formatCode>General</c:formatCode>
                <c:ptCount val="24"/>
                <c:pt idx="0">
                  <c:v>125.63</c:v>
                </c:pt>
                <c:pt idx="1">
                  <c:v>123.56</c:v>
                </c:pt>
                <c:pt idx="2">
                  <c:v>123.88</c:v>
                </c:pt>
                <c:pt idx="3">
                  <c:v>122.06</c:v>
                </c:pt>
                <c:pt idx="4">
                  <c:v>122.03</c:v>
                </c:pt>
                <c:pt idx="5">
                  <c:v>110.36</c:v>
                </c:pt>
                <c:pt idx="6">
                  <c:v>94.45</c:v>
                </c:pt>
                <c:pt idx="7">
                  <c:v>71.650000000000006</c:v>
                </c:pt>
                <c:pt idx="8">
                  <c:v>72.64</c:v>
                </c:pt>
                <c:pt idx="9">
                  <c:v>73.08</c:v>
                </c:pt>
                <c:pt idx="10">
                  <c:v>83.43</c:v>
                </c:pt>
                <c:pt idx="11">
                  <c:v>81.02</c:v>
                </c:pt>
                <c:pt idx="12">
                  <c:v>81.290000000000006</c:v>
                </c:pt>
                <c:pt idx="13">
                  <c:v>79.02</c:v>
                </c:pt>
                <c:pt idx="14">
                  <c:v>117.81</c:v>
                </c:pt>
                <c:pt idx="15">
                  <c:v>133.93</c:v>
                </c:pt>
                <c:pt idx="16">
                  <c:v>129.9</c:v>
                </c:pt>
                <c:pt idx="17">
                  <c:v>136.05000000000001</c:v>
                </c:pt>
                <c:pt idx="18">
                  <c:v>168.8</c:v>
                </c:pt>
                <c:pt idx="19">
                  <c:v>155.33000000000001</c:v>
                </c:pt>
                <c:pt idx="20">
                  <c:v>155.33000000000001</c:v>
                </c:pt>
                <c:pt idx="21">
                  <c:v>162.87</c:v>
                </c:pt>
                <c:pt idx="22">
                  <c:v>149.52000000000001</c:v>
                </c:pt>
                <c:pt idx="23">
                  <c:v>142.77000000000001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'22 MAI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MAI 23 '!$G$9:$G$32</c:f>
              <c:numCache>
                <c:formatCode>0.00</c:formatCode>
                <c:ptCount val="24"/>
                <c:pt idx="0">
                  <c:v>75.508412773343693</c:v>
                </c:pt>
                <c:pt idx="1">
                  <c:v>76.378612333294129</c:v>
                </c:pt>
                <c:pt idx="2">
                  <c:v>78.700857759625563</c:v>
                </c:pt>
                <c:pt idx="3">
                  <c:v>77.182310565312719</c:v>
                </c:pt>
                <c:pt idx="4">
                  <c:v>78.832402668606832</c:v>
                </c:pt>
                <c:pt idx="5">
                  <c:v>72.215415734171501</c:v>
                </c:pt>
                <c:pt idx="6">
                  <c:v>66.692028345522459</c:v>
                </c:pt>
                <c:pt idx="7">
                  <c:v>69.298013336127468</c:v>
                </c:pt>
                <c:pt idx="8">
                  <c:v>65.616303336723689</c:v>
                </c:pt>
                <c:pt idx="9">
                  <c:v>65.335916998266612</c:v>
                </c:pt>
                <c:pt idx="10">
                  <c:v>73.965460451404837</c:v>
                </c:pt>
                <c:pt idx="11">
                  <c:v>72.054918599960615</c:v>
                </c:pt>
                <c:pt idx="12">
                  <c:v>76.33895511001333</c:v>
                </c:pt>
                <c:pt idx="13">
                  <c:v>75.719953325368394</c:v>
                </c:pt>
                <c:pt idx="14">
                  <c:v>83.801211530109825</c:v>
                </c:pt>
                <c:pt idx="15">
                  <c:v>85.486186575207029</c:v>
                </c:pt>
                <c:pt idx="16">
                  <c:v>80.73041026185409</c:v>
                </c:pt>
                <c:pt idx="17">
                  <c:v>89.167935472665903</c:v>
                </c:pt>
                <c:pt idx="18">
                  <c:v>110.43213952085419</c:v>
                </c:pt>
                <c:pt idx="19">
                  <c:v>95.517766047215261</c:v>
                </c:pt>
                <c:pt idx="20">
                  <c:v>85.5138678242336</c:v>
                </c:pt>
                <c:pt idx="21">
                  <c:v>105.06851243582223</c:v>
                </c:pt>
                <c:pt idx="22">
                  <c:v>92.323851366396866</c:v>
                </c:pt>
                <c:pt idx="23">
                  <c:v>88.073113392404025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'22 MAI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MAI 23 '!$H$9:$H$32</c:f>
              <c:numCache>
                <c:formatCode>0.00</c:formatCode>
                <c:ptCount val="24"/>
                <c:pt idx="0">
                  <c:v>64.206137011336239</c:v>
                </c:pt>
                <c:pt idx="1">
                  <c:v>61.373443423700849</c:v>
                </c:pt>
                <c:pt idx="2">
                  <c:v>59.3590402241623</c:v>
                </c:pt>
                <c:pt idx="3">
                  <c:v>59.12673461951799</c:v>
                </c:pt>
                <c:pt idx="4">
                  <c:v>57.447782302496968</c:v>
                </c:pt>
                <c:pt idx="5">
                  <c:v>52.493444087566075</c:v>
                </c:pt>
                <c:pt idx="6">
                  <c:v>42.831274918830736</c:v>
                </c:pt>
                <c:pt idx="7">
                  <c:v>17.548378004526619</c:v>
                </c:pt>
                <c:pt idx="8">
                  <c:v>19.369177532673593</c:v>
                </c:pt>
                <c:pt idx="9">
                  <c:v>19.991923448690081</c:v>
                </c:pt>
                <c:pt idx="10">
                  <c:v>21.240186309124717</c:v>
                </c:pt>
                <c:pt idx="11">
                  <c:v>20.790880148433665</c:v>
                </c:pt>
                <c:pt idx="12">
                  <c:v>17.121328855045888</c:v>
                </c:pt>
                <c:pt idx="13">
                  <c:v>17.52550728987228</c:v>
                </c:pt>
                <c:pt idx="14">
                  <c:v>46.963644350193093</c:v>
                </c:pt>
                <c:pt idx="15">
                  <c:v>61.734925626986012</c:v>
                </c:pt>
                <c:pt idx="16">
                  <c:v>63.146133177020673</c:v>
                </c:pt>
                <c:pt idx="17">
                  <c:v>60.782361524307554</c:v>
                </c:pt>
                <c:pt idx="18">
                  <c:v>70.600534994032998</c:v>
                </c:pt>
                <c:pt idx="19">
                  <c:v>72.874171423018623</c:v>
                </c:pt>
                <c:pt idx="20">
                  <c:v>73.181059726125838</c:v>
                </c:pt>
                <c:pt idx="21">
                  <c:v>70.538458600129886</c:v>
                </c:pt>
                <c:pt idx="22">
                  <c:v>70.392257606939893</c:v>
                </c:pt>
                <c:pt idx="23">
                  <c:v>68.130220330464866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'22 MAI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MAI 23 '!$I$9:$I$32</c:f>
              <c:numCache>
                <c:formatCode>0.00</c:formatCode>
                <c:ptCount val="24"/>
                <c:pt idx="0">
                  <c:v>-14.084549784679949</c:v>
                </c:pt>
                <c:pt idx="1">
                  <c:v>-14.192055756994987</c:v>
                </c:pt>
                <c:pt idx="2">
                  <c:v>-14.179897983787866</c:v>
                </c:pt>
                <c:pt idx="3">
                  <c:v>-14.249045184830718</c:v>
                </c:pt>
                <c:pt idx="4">
                  <c:v>-14.250184971103804</c:v>
                </c:pt>
                <c:pt idx="5">
                  <c:v>-14.348859821737568</c:v>
                </c:pt>
                <c:pt idx="6">
                  <c:v>-15.073303264353173</c:v>
                </c:pt>
                <c:pt idx="7">
                  <c:v>-15.19639134065409</c:v>
                </c:pt>
                <c:pt idx="8">
                  <c:v>-12.345480869397273</c:v>
                </c:pt>
                <c:pt idx="9">
                  <c:v>-12.247840446956696</c:v>
                </c:pt>
                <c:pt idx="10">
                  <c:v>-11.775646760529552</c:v>
                </c:pt>
                <c:pt idx="11">
                  <c:v>-11.825798748394275</c:v>
                </c:pt>
                <c:pt idx="12">
                  <c:v>-12.170283965059204</c:v>
                </c:pt>
                <c:pt idx="13">
                  <c:v>-14.225460615240701</c:v>
                </c:pt>
                <c:pt idx="14">
                  <c:v>-12.954855880302935</c:v>
                </c:pt>
                <c:pt idx="15">
                  <c:v>-13.291112202193082</c:v>
                </c:pt>
                <c:pt idx="16">
                  <c:v>-13.976543438874776</c:v>
                </c:pt>
                <c:pt idx="17">
                  <c:v>-13.900296996973454</c:v>
                </c:pt>
                <c:pt idx="18">
                  <c:v>-12.232674514887178</c:v>
                </c:pt>
                <c:pt idx="19">
                  <c:v>-13.061937470233874</c:v>
                </c:pt>
                <c:pt idx="20">
                  <c:v>-3.3649275503594236</c:v>
                </c:pt>
                <c:pt idx="21">
                  <c:v>-12.736971035952115</c:v>
                </c:pt>
                <c:pt idx="22">
                  <c:v>-13.196108973336768</c:v>
                </c:pt>
                <c:pt idx="23">
                  <c:v>-13.433333722868865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'22 MAI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MAI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</c:v>
                </c:pt>
                <c:pt idx="6">
                  <c:v>5</c:v>
                </c:pt>
                <c:pt idx="7">
                  <c:v>8.4</c:v>
                </c:pt>
                <c:pt idx="8">
                  <c:v>13.6</c:v>
                </c:pt>
                <c:pt idx="9">
                  <c:v>14.7</c:v>
                </c:pt>
                <c:pt idx="10">
                  <c:v>19</c:v>
                </c:pt>
                <c:pt idx="11">
                  <c:v>18.5</c:v>
                </c:pt>
                <c:pt idx="12">
                  <c:v>6.6</c:v>
                </c:pt>
                <c:pt idx="13">
                  <c:v>9.4</c:v>
                </c:pt>
                <c:pt idx="14">
                  <c:v>6.6</c:v>
                </c:pt>
                <c:pt idx="15">
                  <c:v>3.1</c:v>
                </c:pt>
                <c:pt idx="16">
                  <c:v>0.7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'22 MAI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MAI 23 '!$P$9:$P$32</c:f>
              <c:numCache>
                <c:formatCode>0.00</c:formatCode>
                <c:ptCount val="24"/>
                <c:pt idx="0">
                  <c:v>19.989999999999998</c:v>
                </c:pt>
                <c:pt idx="1">
                  <c:v>20.02</c:v>
                </c:pt>
                <c:pt idx="2">
                  <c:v>20.02</c:v>
                </c:pt>
                <c:pt idx="3">
                  <c:v>20.02</c:v>
                </c:pt>
                <c:pt idx="4">
                  <c:v>20.02</c:v>
                </c:pt>
                <c:pt idx="5">
                  <c:v>19.7</c:v>
                </c:pt>
                <c:pt idx="6">
                  <c:v>20.100000000000001</c:v>
                </c:pt>
                <c:pt idx="7">
                  <c:v>20.100000000000001</c:v>
                </c:pt>
                <c:pt idx="8">
                  <c:v>17.89</c:v>
                </c:pt>
                <c:pt idx="9">
                  <c:v>17.89</c:v>
                </c:pt>
                <c:pt idx="10">
                  <c:v>18.02</c:v>
                </c:pt>
                <c:pt idx="11">
                  <c:v>18.02</c:v>
                </c:pt>
                <c:pt idx="12">
                  <c:v>17.73</c:v>
                </c:pt>
                <c:pt idx="13">
                  <c:v>20.079999999999998</c:v>
                </c:pt>
                <c:pt idx="14">
                  <c:v>19.98</c:v>
                </c:pt>
                <c:pt idx="15">
                  <c:v>19.98</c:v>
                </c:pt>
                <c:pt idx="16">
                  <c:v>20.2</c:v>
                </c:pt>
                <c:pt idx="17">
                  <c:v>20.21</c:v>
                </c:pt>
                <c:pt idx="18">
                  <c:v>19.77</c:v>
                </c:pt>
                <c:pt idx="19">
                  <c:v>20.100000000000001</c:v>
                </c:pt>
                <c:pt idx="20">
                  <c:v>10.02</c:v>
                </c:pt>
                <c:pt idx="21">
                  <c:v>20.059999999999999</c:v>
                </c:pt>
                <c:pt idx="22">
                  <c:v>20.010000000000002</c:v>
                </c:pt>
                <c:pt idx="23">
                  <c:v>19.989999999999998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'22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'22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'22 MAI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'22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'22 MAI 23 '!$AJ$9:$AJ$32</c:f>
              <c:numCache>
                <c:formatCode>0.00</c:formatCode>
                <c:ptCount val="24"/>
                <c:pt idx="0">
                  <c:v>75.508412773343693</c:v>
                </c:pt>
                <c:pt idx="1">
                  <c:v>76.378612333294129</c:v>
                </c:pt>
                <c:pt idx="2">
                  <c:v>78.700857759625563</c:v>
                </c:pt>
                <c:pt idx="3">
                  <c:v>77.182310565312719</c:v>
                </c:pt>
                <c:pt idx="4">
                  <c:v>78.832402668606832</c:v>
                </c:pt>
                <c:pt idx="5">
                  <c:v>72.915415734171503</c:v>
                </c:pt>
                <c:pt idx="6">
                  <c:v>71.692028345522459</c:v>
                </c:pt>
                <c:pt idx="7">
                  <c:v>77.698013336127474</c:v>
                </c:pt>
                <c:pt idx="8">
                  <c:v>79.216303336723684</c:v>
                </c:pt>
                <c:pt idx="9">
                  <c:v>80.035916998266615</c:v>
                </c:pt>
                <c:pt idx="10">
                  <c:v>92.965460451404837</c:v>
                </c:pt>
                <c:pt idx="11">
                  <c:v>90.554918599960615</c:v>
                </c:pt>
                <c:pt idx="12">
                  <c:v>82.938955110013325</c:v>
                </c:pt>
                <c:pt idx="13">
                  <c:v>85.1199533253684</c:v>
                </c:pt>
                <c:pt idx="14">
                  <c:v>90.401211530109819</c:v>
                </c:pt>
                <c:pt idx="15">
                  <c:v>88.586186575207023</c:v>
                </c:pt>
                <c:pt idx="16">
                  <c:v>81.430410261854092</c:v>
                </c:pt>
                <c:pt idx="17">
                  <c:v>89.167935472665903</c:v>
                </c:pt>
                <c:pt idx="18">
                  <c:v>110.43213952085419</c:v>
                </c:pt>
                <c:pt idx="19">
                  <c:v>95.517766047215261</c:v>
                </c:pt>
                <c:pt idx="20">
                  <c:v>85.5138678242336</c:v>
                </c:pt>
                <c:pt idx="21">
                  <c:v>105.06851243582223</c:v>
                </c:pt>
                <c:pt idx="22">
                  <c:v>92.323851366396866</c:v>
                </c:pt>
                <c:pt idx="23">
                  <c:v>88.073113392404025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'22 MAI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'22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'22 MAI 23 '!$AL$9:$AL$32</c:f>
              <c:numCache>
                <c:formatCode>0.00</c:formatCode>
                <c:ptCount val="24"/>
                <c:pt idx="0">
                  <c:v>64.206137011336239</c:v>
                </c:pt>
                <c:pt idx="1">
                  <c:v>61.373443423700849</c:v>
                </c:pt>
                <c:pt idx="2">
                  <c:v>59.3590402241623</c:v>
                </c:pt>
                <c:pt idx="3">
                  <c:v>59.12673461951799</c:v>
                </c:pt>
                <c:pt idx="4">
                  <c:v>57.447782302496968</c:v>
                </c:pt>
                <c:pt idx="5">
                  <c:v>52.763444087566079</c:v>
                </c:pt>
                <c:pt idx="6">
                  <c:v>45.771274918830734</c:v>
                </c:pt>
                <c:pt idx="7">
                  <c:v>36.64837800452662</c:v>
                </c:pt>
                <c:pt idx="8">
                  <c:v>51.359177532673591</c:v>
                </c:pt>
                <c:pt idx="9">
                  <c:v>53.011923448690084</c:v>
                </c:pt>
                <c:pt idx="10">
                  <c:v>55.33018630912472</c:v>
                </c:pt>
                <c:pt idx="11">
                  <c:v>56.470880148433665</c:v>
                </c:pt>
                <c:pt idx="12">
                  <c:v>48.021328855045887</c:v>
                </c:pt>
                <c:pt idx="13">
                  <c:v>53.305507289872281</c:v>
                </c:pt>
                <c:pt idx="14">
                  <c:v>77.663644350193096</c:v>
                </c:pt>
                <c:pt idx="15">
                  <c:v>70.964925626986016</c:v>
                </c:pt>
                <c:pt idx="16">
                  <c:v>66.33613317702067</c:v>
                </c:pt>
                <c:pt idx="17">
                  <c:v>60.782361524307554</c:v>
                </c:pt>
                <c:pt idx="18">
                  <c:v>70.600534994032998</c:v>
                </c:pt>
                <c:pt idx="19">
                  <c:v>72.874171423018623</c:v>
                </c:pt>
                <c:pt idx="20">
                  <c:v>73.181059726125838</c:v>
                </c:pt>
                <c:pt idx="21">
                  <c:v>70.538458600129886</c:v>
                </c:pt>
                <c:pt idx="22">
                  <c:v>70.392257606939893</c:v>
                </c:pt>
                <c:pt idx="23">
                  <c:v>68.130220330464866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Brouillon%20rap%20Journalier\05%20Brouillon%20rap%20Journalier%20de%20MAI%202023.xlsm" TargetMode="External"/><Relationship Id="rId1" Type="http://schemas.openxmlformats.org/officeDocument/2006/relationships/externalLinkPath" Target="/RELEVES_DISPATCHING/RELEVE_2023/RELEVES%20DES%20BILANS%20JOURNALIERS/Brouillon%20rap%20Journalier/05%20Brouillon%20rap%20Journalier%20de%20MAI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 MAI 2023"/>
      <sheetName val="02 MAI 2023"/>
      <sheetName val="03 MAI 2023"/>
      <sheetName val="04  MAI 2023"/>
      <sheetName val="05  MAI 2023"/>
      <sheetName val="06 MAI 2023 "/>
      <sheetName val="07 MAI 2023"/>
      <sheetName val="08 MAI 2023"/>
      <sheetName val="09   MAI 2023"/>
      <sheetName val="10   MAI 2023"/>
      <sheetName val="11 MAI 2023"/>
      <sheetName val="12  MAI 2023"/>
      <sheetName val="13   MAI 2023"/>
      <sheetName val="14 MAI 2023"/>
      <sheetName val="15 MAI 2023"/>
      <sheetName val="16 MAI 2023"/>
      <sheetName val="17 MAI 2023"/>
      <sheetName val="18  MAI 2023 "/>
      <sheetName val="19  MAI 2023"/>
      <sheetName val="20 MAI 2023"/>
      <sheetName val="21 MAI 2023"/>
      <sheetName val="22  MAI 2023"/>
      <sheetName val="23 MAI 2023"/>
      <sheetName val="24  MAI 2023"/>
      <sheetName val="25 MAI 2022"/>
      <sheetName val="26  MAI 2023"/>
      <sheetName val="27 MAI 2023 "/>
      <sheetName val="28  MAI 2023"/>
      <sheetName val="29  MAI 2023 "/>
      <sheetName val="30  MAI 2023  "/>
      <sheetName val="31  MAI 2023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C4">
            <v>554.58999999999992</v>
          </cell>
          <cell r="E4">
            <v>141.791666666678</v>
          </cell>
        </row>
        <row r="6">
          <cell r="F6">
            <v>56.75</v>
          </cell>
        </row>
        <row r="9">
          <cell r="C9">
            <v>268.92801949212372</v>
          </cell>
          <cell r="E9">
            <v>141.958333333344</v>
          </cell>
          <cell r="I9">
            <v>65.819999999999993</v>
          </cell>
        </row>
        <row r="10">
          <cell r="C10">
            <v>270.3138528147083</v>
          </cell>
          <cell r="E10">
            <v>141.791666666678</v>
          </cell>
        </row>
        <row r="14">
          <cell r="G14">
            <v>454</v>
          </cell>
          <cell r="K14">
            <v>1162.7</v>
          </cell>
        </row>
        <row r="15">
          <cell r="G15">
            <v>20.21</v>
          </cell>
          <cell r="H15">
            <v>141.750000000011</v>
          </cell>
          <cell r="K15">
            <v>57.32</v>
          </cell>
          <cell r="L15">
            <v>141.666666666678</v>
          </cell>
        </row>
        <row r="22">
          <cell r="B22">
            <v>2767.2</v>
          </cell>
          <cell r="G22">
            <v>1035.8</v>
          </cell>
          <cell r="K22">
            <v>254.76499999999999</v>
          </cell>
        </row>
        <row r="23">
          <cell r="G23">
            <v>69.569999999999993</v>
          </cell>
          <cell r="H23">
            <v>8.5416666666666655E-2</v>
          </cell>
          <cell r="K23">
            <v>63.46</v>
          </cell>
          <cell r="L23">
            <v>142.000000000011</v>
          </cell>
        </row>
        <row r="29">
          <cell r="G29">
            <v>265.66000000000003</v>
          </cell>
          <cell r="K29">
            <v>97.206299999999999</v>
          </cell>
        </row>
        <row r="30">
          <cell r="G30">
            <v>35.78</v>
          </cell>
          <cell r="H30">
            <v>141.583333333344</v>
          </cell>
          <cell r="K30">
            <v>19</v>
          </cell>
          <cell r="L30">
            <v>141.458333333344</v>
          </cell>
        </row>
        <row r="61">
          <cell r="B61">
            <v>5122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W9" sqref="W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0" t="s">
        <v>100</v>
      </c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</row>
    <row r="2" spans="1:54" ht="20.25" x14ac:dyDescent="0.25">
      <c r="A2" s="141">
        <v>45068</v>
      </c>
      <c r="B2" s="141"/>
      <c r="C2" s="141"/>
      <c r="D2" s="141"/>
      <c r="E2" s="141"/>
      <c r="F2" s="141"/>
      <c r="G2" s="14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2" t="s">
        <v>0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71" t="s">
        <v>88</v>
      </c>
      <c r="AG4" s="172"/>
      <c r="AH4" s="172"/>
      <c r="AI4" s="172"/>
      <c r="AJ4" s="147" t="s">
        <v>101</v>
      </c>
      <c r="AK4" s="148"/>
      <c r="AL4" s="147" t="s">
        <v>102</v>
      </c>
      <c r="AM4" s="148"/>
      <c r="AN4" s="134" t="s">
        <v>68</v>
      </c>
      <c r="AO4" s="135"/>
      <c r="AP4" s="135"/>
      <c r="AQ4" s="135"/>
      <c r="AR4" s="135"/>
      <c r="AS4" s="136"/>
    </row>
    <row r="5" spans="1:54" ht="15.75" customHeight="1" thickBot="1" x14ac:dyDescent="0.3">
      <c r="B5" s="144"/>
      <c r="C5" s="145"/>
      <c r="D5" s="145"/>
      <c r="E5" s="145"/>
      <c r="F5" s="145"/>
      <c r="G5" s="145"/>
      <c r="H5" s="145"/>
      <c r="I5" s="145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73"/>
      <c r="AG5" s="174"/>
      <c r="AH5" s="174"/>
      <c r="AI5" s="174"/>
      <c r="AJ5" s="149"/>
      <c r="AK5" s="150"/>
      <c r="AL5" s="149"/>
      <c r="AM5" s="150"/>
      <c r="AN5" s="137"/>
      <c r="AO5" s="138"/>
      <c r="AP5" s="138"/>
      <c r="AQ5" s="138"/>
      <c r="AR5" s="138"/>
      <c r="AS5" s="139"/>
    </row>
    <row r="6" spans="1:54" ht="18.75" customHeight="1" thickBot="1" x14ac:dyDescent="0.3">
      <c r="B6" s="162" t="s">
        <v>1</v>
      </c>
      <c r="C6" s="163"/>
      <c r="D6" s="163"/>
      <c r="E6" s="163"/>
      <c r="F6" s="163"/>
      <c r="G6" s="163"/>
      <c r="H6" s="163"/>
      <c r="I6" s="164"/>
      <c r="J6" s="162" t="s">
        <v>73</v>
      </c>
      <c r="K6" s="165"/>
      <c r="L6" s="163"/>
      <c r="M6" s="163"/>
      <c r="N6" s="163"/>
      <c r="O6" s="163"/>
      <c r="P6" s="164"/>
      <c r="Q6" s="166"/>
      <c r="R6" s="156" t="s">
        <v>89</v>
      </c>
      <c r="S6" s="157"/>
      <c r="T6" s="157"/>
      <c r="U6" s="157"/>
      <c r="V6" s="157"/>
      <c r="W6" s="157"/>
      <c r="X6" s="157"/>
      <c r="Y6" s="157"/>
      <c r="Z6" s="156" t="s">
        <v>90</v>
      </c>
      <c r="AA6" s="157"/>
      <c r="AB6" s="157"/>
      <c r="AC6" s="157"/>
      <c r="AD6" s="157"/>
      <c r="AE6" s="157"/>
      <c r="AF6" s="158" t="s">
        <v>14</v>
      </c>
      <c r="AG6" s="159"/>
      <c r="AH6" s="167" t="s">
        <v>11</v>
      </c>
      <c r="AI6" s="168"/>
      <c r="AJ6" s="149"/>
      <c r="AK6" s="150"/>
      <c r="AL6" s="149"/>
      <c r="AM6" s="150"/>
      <c r="AN6" s="137"/>
      <c r="AO6" s="138"/>
      <c r="AP6" s="138"/>
      <c r="AQ6" s="138"/>
      <c r="AR6" s="138"/>
      <c r="AS6" s="139"/>
    </row>
    <row r="7" spans="1:54" ht="36.75" customHeight="1" thickBot="1" x14ac:dyDescent="0.3">
      <c r="B7" s="203" t="s">
        <v>12</v>
      </c>
      <c r="C7" s="204"/>
      <c r="D7" s="204"/>
      <c r="E7" s="205"/>
      <c r="F7" s="204" t="s">
        <v>13</v>
      </c>
      <c r="G7" s="204"/>
      <c r="H7" s="204"/>
      <c r="I7" s="206"/>
      <c r="J7" s="178" t="s">
        <v>7</v>
      </c>
      <c r="K7" s="154"/>
      <c r="L7" s="153" t="s">
        <v>8</v>
      </c>
      <c r="M7" s="154"/>
      <c r="N7" s="153" t="s">
        <v>9</v>
      </c>
      <c r="O7" s="154"/>
      <c r="P7" s="153" t="s">
        <v>10</v>
      </c>
      <c r="Q7" s="155"/>
      <c r="R7" s="178" t="s">
        <v>4</v>
      </c>
      <c r="S7" s="179"/>
      <c r="T7" s="179"/>
      <c r="U7" s="179"/>
      <c r="V7" s="179"/>
      <c r="W7" s="179"/>
      <c r="X7" s="153" t="s">
        <v>87</v>
      </c>
      <c r="Y7" s="155"/>
      <c r="Z7" s="178" t="s">
        <v>3</v>
      </c>
      <c r="AA7" s="179"/>
      <c r="AB7" s="179"/>
      <c r="AC7" s="154"/>
      <c r="AD7" s="207" t="s">
        <v>87</v>
      </c>
      <c r="AE7" s="207"/>
      <c r="AF7" s="160"/>
      <c r="AG7" s="161"/>
      <c r="AH7" s="169"/>
      <c r="AI7" s="170"/>
      <c r="AJ7" s="151"/>
      <c r="AK7" s="152"/>
      <c r="AL7" s="151"/>
      <c r="AM7" s="152"/>
      <c r="AN7" s="137"/>
      <c r="AO7" s="138"/>
      <c r="AP7" s="138"/>
      <c r="AQ7" s="138"/>
      <c r="AR7" s="138"/>
      <c r="AS7" s="139"/>
    </row>
    <row r="8" spans="1:54" ht="33.75" thickTop="1" x14ac:dyDescent="0.25">
      <c r="A8" s="24" t="s">
        <v>5</v>
      </c>
      <c r="B8" s="72" t="s">
        <v>6</v>
      </c>
      <c r="C8" s="15" t="s">
        <v>36</v>
      </c>
      <c r="D8" s="15" t="s">
        <v>37</v>
      </c>
      <c r="E8" s="16" t="s">
        <v>35</v>
      </c>
      <c r="F8" s="74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5" t="s">
        <v>76</v>
      </c>
      <c r="S8" s="86" t="s">
        <v>77</v>
      </c>
      <c r="T8" s="86" t="s">
        <v>80</v>
      </c>
      <c r="U8" s="86" t="s">
        <v>81</v>
      </c>
      <c r="V8" s="86" t="s">
        <v>82</v>
      </c>
      <c r="W8" s="86" t="s">
        <v>83</v>
      </c>
      <c r="X8" s="13" t="s">
        <v>40</v>
      </c>
      <c r="Y8" s="14" t="s">
        <v>86</v>
      </c>
      <c r="Z8" s="85" t="s">
        <v>78</v>
      </c>
      <c r="AA8" s="86" t="s">
        <v>79</v>
      </c>
      <c r="AB8" s="86" t="s">
        <v>84</v>
      </c>
      <c r="AC8" s="87" t="s">
        <v>85</v>
      </c>
      <c r="AD8" s="87" t="s">
        <v>42</v>
      </c>
      <c r="AE8" s="88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4"/>
      <c r="AO8" s="125"/>
      <c r="AP8" s="125"/>
      <c r="AQ8" s="125"/>
      <c r="AR8" s="125"/>
      <c r="AS8" s="118"/>
    </row>
    <row r="9" spans="1:54" ht="15.75" x14ac:dyDescent="0.25">
      <c r="A9" s="25">
        <v>1</v>
      </c>
      <c r="B9" s="73">
        <v>205.99</v>
      </c>
      <c r="C9" s="50">
        <f t="shared" ref="C9:C32" si="0">AK9-AE9</f>
        <v>85.150017947096018</v>
      </c>
      <c r="D9" s="51">
        <f t="shared" ref="D9:D32" si="1">AM9-Y9</f>
        <v>113.04333650784346</v>
      </c>
      <c r="E9" s="58">
        <f t="shared" ref="E9:E32" si="2">(AG9+AI9)-Q9</f>
        <v>7.7966455450605281</v>
      </c>
      <c r="F9" s="75">
        <v>125.63</v>
      </c>
      <c r="G9" s="51">
        <f t="shared" ref="G9:G32" si="3">AJ9-AD9</f>
        <v>75.508412773343693</v>
      </c>
      <c r="H9" s="51">
        <f t="shared" ref="H9:H32" si="4">AL9-X9</f>
        <v>64.206137011336239</v>
      </c>
      <c r="I9" s="52">
        <f t="shared" ref="I9:I32" si="5">(AH9+AF9)-P9</f>
        <v>-14.084549784679949</v>
      </c>
      <c r="J9" s="57">
        <v>19.989999999999998</v>
      </c>
      <c r="K9" s="83">
        <v>0</v>
      </c>
      <c r="L9" s="66">
        <v>0</v>
      </c>
      <c r="M9" s="66">
        <v>0</v>
      </c>
      <c r="N9" s="66">
        <v>0</v>
      </c>
      <c r="O9" s="66">
        <f>'[1]Exploitation '!P78</f>
        <v>0</v>
      </c>
      <c r="P9" s="71">
        <f>J9+L9+N9</f>
        <v>19.989999999999998</v>
      </c>
      <c r="Q9" s="81">
        <f>K9+M9+O9</f>
        <v>0</v>
      </c>
      <c r="R9" s="89">
        <v>0</v>
      </c>
      <c r="S9" s="83">
        <v>0</v>
      </c>
      <c r="T9" s="83">
        <v>0</v>
      </c>
      <c r="U9" s="83">
        <v>27.85</v>
      </c>
      <c r="V9" s="83">
        <v>0</v>
      </c>
      <c r="W9" s="83">
        <v>0</v>
      </c>
      <c r="X9" s="92">
        <f>R9+T9+V9</f>
        <v>0</v>
      </c>
      <c r="Y9" s="93">
        <f>S9+U9+W9</f>
        <v>27.85</v>
      </c>
      <c r="Z9" s="89">
        <v>0</v>
      </c>
      <c r="AA9" s="83">
        <v>0</v>
      </c>
      <c r="AB9" s="83">
        <v>0</v>
      </c>
      <c r="AC9" s="83">
        <v>38.229999999999997</v>
      </c>
      <c r="AD9" s="94">
        <f>Z9+AB9</f>
        <v>0</v>
      </c>
      <c r="AE9" s="51">
        <f>AA9+AC9</f>
        <v>38.229999999999997</v>
      </c>
      <c r="AF9" s="114">
        <v>0.38555672043010747</v>
      </c>
      <c r="AG9" s="115">
        <v>0.1837087365591398</v>
      </c>
      <c r="AH9" s="53">
        <f t="shared" ref="AH9:AH32" si="6">(F9+P9+X9+AD9)-(AJ9+AL9+AF9)</f>
        <v>5.5198934948899421</v>
      </c>
      <c r="AI9" s="62">
        <f t="shared" ref="AI9:AI32" si="7">(B9+Q9+Y9+AE9)-(AM9+AK9+AG9)</f>
        <v>7.612936808501388</v>
      </c>
      <c r="AJ9" s="63">
        <v>75.508412773343693</v>
      </c>
      <c r="AK9" s="60">
        <v>123.38001794709601</v>
      </c>
      <c r="AL9" s="65">
        <v>64.206137011336239</v>
      </c>
      <c r="AM9" s="60">
        <v>140.89333650784346</v>
      </c>
      <c r="AO9" s="42"/>
      <c r="AS9" s="119"/>
      <c r="BA9" s="42"/>
      <c r="BB9" s="42"/>
    </row>
    <row r="10" spans="1:54" ht="15.75" x14ac:dyDescent="0.25">
      <c r="A10" s="25">
        <v>2</v>
      </c>
      <c r="B10" s="68">
        <v>210.01</v>
      </c>
      <c r="C10" s="50">
        <f t="shared" si="0"/>
        <v>87.698423915610761</v>
      </c>
      <c r="D10" s="51">
        <f t="shared" si="1"/>
        <v>114.44297166912077</v>
      </c>
      <c r="E10" s="58">
        <f t="shared" si="2"/>
        <v>7.8686044152684644</v>
      </c>
      <c r="F10" s="67">
        <v>123.56</v>
      </c>
      <c r="G10" s="51">
        <f t="shared" si="3"/>
        <v>76.378612333294129</v>
      </c>
      <c r="H10" s="51">
        <f t="shared" si="4"/>
        <v>61.373443423700849</v>
      </c>
      <c r="I10" s="52">
        <f t="shared" si="5"/>
        <v>-14.192055756994987</v>
      </c>
      <c r="J10" s="57">
        <v>20.02</v>
      </c>
      <c r="K10" s="80">
        <v>0</v>
      </c>
      <c r="L10" s="66">
        <v>0</v>
      </c>
      <c r="M10" s="66">
        <v>0</v>
      </c>
      <c r="N10" s="66">
        <v>0</v>
      </c>
      <c r="O10" s="66">
        <f>'[1]Exploitation '!P79</f>
        <v>0</v>
      </c>
      <c r="P10" s="71">
        <f t="shared" ref="P10:P32" si="8">J10+L10+N10</f>
        <v>20.02</v>
      </c>
      <c r="Q10" s="81">
        <f t="shared" ref="Q10:Q32" si="9">K10+M10+O10</f>
        <v>0</v>
      </c>
      <c r="R10" s="89">
        <v>0</v>
      </c>
      <c r="S10" s="83">
        <v>0</v>
      </c>
      <c r="T10" s="83">
        <v>0</v>
      </c>
      <c r="U10" s="83">
        <v>27.85</v>
      </c>
      <c r="V10" s="83">
        <v>0</v>
      </c>
      <c r="W10" s="83">
        <v>0</v>
      </c>
      <c r="X10" s="92">
        <f t="shared" ref="X10:X32" si="10">R10+T10+V10</f>
        <v>0</v>
      </c>
      <c r="Y10" s="93">
        <f t="shared" ref="Y10:Y32" si="11">S10+U10+W10</f>
        <v>27.85</v>
      </c>
      <c r="Z10" s="89">
        <v>0</v>
      </c>
      <c r="AA10" s="83">
        <v>0</v>
      </c>
      <c r="AB10" s="83">
        <v>0</v>
      </c>
      <c r="AC10" s="83">
        <v>36.78</v>
      </c>
      <c r="AD10" s="94">
        <f t="shared" ref="AD10:AD32" si="12">Z10+AB10</f>
        <v>0</v>
      </c>
      <c r="AE10" s="51">
        <f t="shared" ref="AE10:AE32" si="13">AA10+AC10</f>
        <v>36.78</v>
      </c>
      <c r="AF10" s="116">
        <v>0.38555672043010747</v>
      </c>
      <c r="AG10" s="115">
        <v>0.1837087365591398</v>
      </c>
      <c r="AH10" s="53">
        <f t="shared" si="6"/>
        <v>5.4423875225749043</v>
      </c>
      <c r="AI10" s="62">
        <f t="shared" si="7"/>
        <v>7.6848956787093243</v>
      </c>
      <c r="AJ10" s="63">
        <v>76.378612333294129</v>
      </c>
      <c r="AK10" s="60">
        <v>124.47842391561076</v>
      </c>
      <c r="AL10" s="65">
        <v>61.373443423700849</v>
      </c>
      <c r="AM10" s="60">
        <v>142.29297166912076</v>
      </c>
      <c r="AO10" s="42"/>
      <c r="AS10" s="119"/>
      <c r="BA10" s="42"/>
      <c r="BB10" s="42"/>
    </row>
    <row r="11" spans="1:54" ht="15" customHeight="1" x14ac:dyDescent="0.25">
      <c r="A11" s="25">
        <v>3</v>
      </c>
      <c r="B11" s="68">
        <v>207.03</v>
      </c>
      <c r="C11" s="50">
        <f t="shared" si="0"/>
        <v>82.212544731517539</v>
      </c>
      <c r="D11" s="51">
        <f t="shared" si="1"/>
        <v>117.03536949222294</v>
      </c>
      <c r="E11" s="58">
        <f t="shared" si="2"/>
        <v>7.782085776259521</v>
      </c>
      <c r="F11" s="67">
        <v>123.88</v>
      </c>
      <c r="G11" s="51">
        <f t="shared" si="3"/>
        <v>78.700857759625563</v>
      </c>
      <c r="H11" s="51">
        <f t="shared" si="4"/>
        <v>59.3590402241623</v>
      </c>
      <c r="I11" s="52">
        <f t="shared" si="5"/>
        <v>-14.179897983787866</v>
      </c>
      <c r="J11" s="57">
        <v>20.02</v>
      </c>
      <c r="K11" s="80">
        <v>0</v>
      </c>
      <c r="L11" s="66">
        <v>0</v>
      </c>
      <c r="M11" s="66">
        <v>0</v>
      </c>
      <c r="N11" s="66">
        <v>0</v>
      </c>
      <c r="O11" s="66">
        <f>'[1]Exploitation '!P80</f>
        <v>0</v>
      </c>
      <c r="P11" s="71">
        <f t="shared" si="8"/>
        <v>20.02</v>
      </c>
      <c r="Q11" s="81">
        <f t="shared" si="9"/>
        <v>0</v>
      </c>
      <c r="R11" s="89">
        <v>0</v>
      </c>
      <c r="S11" s="83">
        <v>0</v>
      </c>
      <c r="T11" s="83">
        <v>0</v>
      </c>
      <c r="U11" s="83">
        <v>27.85</v>
      </c>
      <c r="V11" s="83">
        <v>0</v>
      </c>
      <c r="W11" s="83">
        <v>0</v>
      </c>
      <c r="X11" s="92">
        <f t="shared" si="10"/>
        <v>0</v>
      </c>
      <c r="Y11" s="93">
        <f t="shared" si="11"/>
        <v>27.85</v>
      </c>
      <c r="Z11" s="89">
        <v>0</v>
      </c>
      <c r="AA11" s="83">
        <v>0</v>
      </c>
      <c r="AB11" s="83">
        <v>0</v>
      </c>
      <c r="AC11" s="83">
        <v>36.67</v>
      </c>
      <c r="AD11" s="94">
        <f t="shared" si="12"/>
        <v>0</v>
      </c>
      <c r="AE11" s="51">
        <f t="shared" si="13"/>
        <v>36.67</v>
      </c>
      <c r="AF11" s="116">
        <v>0.38555672043010747</v>
      </c>
      <c r="AG11" s="115">
        <v>0.1837087365591398</v>
      </c>
      <c r="AH11" s="53">
        <f t="shared" si="6"/>
        <v>5.454545295782026</v>
      </c>
      <c r="AI11" s="62">
        <f t="shared" si="7"/>
        <v>7.5983770397003809</v>
      </c>
      <c r="AJ11" s="63">
        <v>78.700857759625563</v>
      </c>
      <c r="AK11" s="60">
        <v>118.88254473151754</v>
      </c>
      <c r="AL11" s="65">
        <v>59.3590402241623</v>
      </c>
      <c r="AM11" s="60">
        <v>144.88536949222294</v>
      </c>
      <c r="AO11" s="42"/>
      <c r="AS11" s="119"/>
      <c r="BA11" s="42"/>
      <c r="BB11" s="42"/>
    </row>
    <row r="12" spans="1:54" ht="15" customHeight="1" x14ac:dyDescent="0.25">
      <c r="A12" s="25">
        <v>4</v>
      </c>
      <c r="B12" s="68">
        <v>202.73000000000002</v>
      </c>
      <c r="C12" s="50">
        <f t="shared" si="0"/>
        <v>84.013599090703309</v>
      </c>
      <c r="D12" s="51">
        <f t="shared" si="1"/>
        <v>111.06003309924611</v>
      </c>
      <c r="E12" s="58">
        <f t="shared" si="2"/>
        <v>7.6563678100505967</v>
      </c>
      <c r="F12" s="67">
        <v>122.06</v>
      </c>
      <c r="G12" s="51">
        <f t="shared" si="3"/>
        <v>77.182310565312719</v>
      </c>
      <c r="H12" s="51">
        <f t="shared" si="4"/>
        <v>59.12673461951799</v>
      </c>
      <c r="I12" s="52">
        <f t="shared" si="5"/>
        <v>-14.249045184830718</v>
      </c>
      <c r="J12" s="57">
        <v>20.02</v>
      </c>
      <c r="K12" s="80">
        <v>0</v>
      </c>
      <c r="L12" s="66">
        <v>0</v>
      </c>
      <c r="M12" s="66">
        <v>0</v>
      </c>
      <c r="N12" s="66">
        <v>0</v>
      </c>
      <c r="O12" s="66">
        <f>'[1]Exploitation '!P81</f>
        <v>0</v>
      </c>
      <c r="P12" s="71">
        <f t="shared" si="8"/>
        <v>20.02</v>
      </c>
      <c r="Q12" s="81">
        <f t="shared" si="9"/>
        <v>0</v>
      </c>
      <c r="R12" s="89">
        <v>0</v>
      </c>
      <c r="S12" s="83">
        <v>0</v>
      </c>
      <c r="T12" s="83">
        <v>0</v>
      </c>
      <c r="U12" s="83">
        <v>27.85</v>
      </c>
      <c r="V12" s="83">
        <v>0</v>
      </c>
      <c r="W12" s="83">
        <v>0</v>
      </c>
      <c r="X12" s="92">
        <f t="shared" si="10"/>
        <v>0</v>
      </c>
      <c r="Y12" s="93">
        <f t="shared" si="11"/>
        <v>27.85</v>
      </c>
      <c r="Z12" s="89">
        <v>0</v>
      </c>
      <c r="AA12" s="83">
        <v>0</v>
      </c>
      <c r="AB12" s="83">
        <v>0</v>
      </c>
      <c r="AC12" s="83">
        <v>36.479999999999997</v>
      </c>
      <c r="AD12" s="94">
        <f t="shared" si="12"/>
        <v>0</v>
      </c>
      <c r="AE12" s="51">
        <f t="shared" si="13"/>
        <v>36.479999999999997</v>
      </c>
      <c r="AF12" s="116">
        <v>0.38555672043010747</v>
      </c>
      <c r="AG12" s="115">
        <v>0.1837087365591398</v>
      </c>
      <c r="AH12" s="53">
        <f t="shared" si="6"/>
        <v>5.3853980947391733</v>
      </c>
      <c r="AI12" s="62">
        <f t="shared" si="7"/>
        <v>7.4726590734914566</v>
      </c>
      <c r="AJ12" s="63">
        <v>77.182310565312719</v>
      </c>
      <c r="AK12" s="60">
        <v>120.49359909070331</v>
      </c>
      <c r="AL12" s="65">
        <v>59.12673461951799</v>
      </c>
      <c r="AM12" s="60">
        <v>138.91003309924611</v>
      </c>
      <c r="AO12" s="42"/>
      <c r="AS12" s="119"/>
      <c r="BA12" s="42"/>
      <c r="BB12" s="42"/>
    </row>
    <row r="13" spans="1:54" ht="15.75" x14ac:dyDescent="0.25">
      <c r="A13" s="25">
        <v>5</v>
      </c>
      <c r="B13" s="68">
        <v>201.41</v>
      </c>
      <c r="C13" s="50">
        <f t="shared" si="0"/>
        <v>82.989960086508347</v>
      </c>
      <c r="D13" s="51">
        <f t="shared" si="1"/>
        <v>110.78775170606093</v>
      </c>
      <c r="E13" s="58">
        <f t="shared" si="2"/>
        <v>7.6322882074306904</v>
      </c>
      <c r="F13" s="67">
        <v>122.03</v>
      </c>
      <c r="G13" s="51">
        <f t="shared" si="3"/>
        <v>78.832402668606832</v>
      </c>
      <c r="H13" s="51">
        <f t="shared" si="4"/>
        <v>57.447782302496968</v>
      </c>
      <c r="I13" s="52">
        <f t="shared" si="5"/>
        <v>-14.250184971103804</v>
      </c>
      <c r="J13" s="57">
        <v>20.02</v>
      </c>
      <c r="K13" s="80">
        <v>0</v>
      </c>
      <c r="L13" s="66">
        <v>0</v>
      </c>
      <c r="M13" s="66">
        <v>0</v>
      </c>
      <c r="N13" s="66">
        <v>0</v>
      </c>
      <c r="O13" s="66">
        <f>'[1]Exploitation '!P82</f>
        <v>0</v>
      </c>
      <c r="P13" s="71">
        <f t="shared" si="8"/>
        <v>20.02</v>
      </c>
      <c r="Q13" s="81">
        <f t="shared" si="9"/>
        <v>0</v>
      </c>
      <c r="R13" s="89">
        <v>0</v>
      </c>
      <c r="S13" s="83">
        <v>0</v>
      </c>
      <c r="T13" s="83">
        <v>0</v>
      </c>
      <c r="U13" s="83">
        <v>27.85</v>
      </c>
      <c r="V13" s="83">
        <v>0</v>
      </c>
      <c r="W13" s="83">
        <v>0</v>
      </c>
      <c r="X13" s="92">
        <f t="shared" si="10"/>
        <v>0</v>
      </c>
      <c r="Y13" s="93">
        <f t="shared" si="11"/>
        <v>27.85</v>
      </c>
      <c r="Z13" s="89">
        <v>0</v>
      </c>
      <c r="AA13" s="83">
        <v>0</v>
      </c>
      <c r="AB13" s="83">
        <v>0</v>
      </c>
      <c r="AC13" s="83">
        <v>36.94</v>
      </c>
      <c r="AD13" s="94">
        <f t="shared" si="12"/>
        <v>0</v>
      </c>
      <c r="AE13" s="51">
        <f t="shared" si="13"/>
        <v>36.94</v>
      </c>
      <c r="AF13" s="116">
        <v>0.38555672043010747</v>
      </c>
      <c r="AG13" s="115">
        <v>0.1837087365591398</v>
      </c>
      <c r="AH13" s="53">
        <f t="shared" si="6"/>
        <v>5.3842583084660873</v>
      </c>
      <c r="AI13" s="62">
        <f t="shared" si="7"/>
        <v>7.4485794708715503</v>
      </c>
      <c r="AJ13" s="63">
        <v>78.832402668606832</v>
      </c>
      <c r="AK13" s="60">
        <v>119.92996008650834</v>
      </c>
      <c r="AL13" s="65">
        <v>57.447782302496968</v>
      </c>
      <c r="AM13" s="60">
        <v>138.63775170606093</v>
      </c>
      <c r="AO13" s="42"/>
      <c r="AS13" s="119"/>
      <c r="BA13" s="42"/>
      <c r="BB13" s="42"/>
    </row>
    <row r="14" spans="1:54" ht="15.75" customHeight="1" x14ac:dyDescent="0.25">
      <c r="A14" s="25">
        <v>6</v>
      </c>
      <c r="B14" s="68">
        <v>196.9</v>
      </c>
      <c r="C14" s="50">
        <f t="shared" si="0"/>
        <v>85.42976589059765</v>
      </c>
      <c r="D14" s="51">
        <f t="shared" si="1"/>
        <v>103.99586323083984</v>
      </c>
      <c r="E14" s="58">
        <f t="shared" si="2"/>
        <v>7.4743708785625245</v>
      </c>
      <c r="F14" s="67">
        <v>110.36</v>
      </c>
      <c r="G14" s="51">
        <f t="shared" si="3"/>
        <v>72.215415734171501</v>
      </c>
      <c r="H14" s="51">
        <f t="shared" si="4"/>
        <v>52.493444087566075</v>
      </c>
      <c r="I14" s="52">
        <f t="shared" si="5"/>
        <v>-14.348859821737568</v>
      </c>
      <c r="J14" s="57">
        <v>19.7</v>
      </c>
      <c r="K14" s="80">
        <v>0</v>
      </c>
      <c r="L14" s="66">
        <v>0</v>
      </c>
      <c r="M14" s="66">
        <v>0</v>
      </c>
      <c r="N14" s="66">
        <v>0</v>
      </c>
      <c r="O14" s="66">
        <f>'[1]Exploitation '!P83</f>
        <v>0</v>
      </c>
      <c r="P14" s="71">
        <f t="shared" si="8"/>
        <v>19.7</v>
      </c>
      <c r="Q14" s="81">
        <f t="shared" si="9"/>
        <v>0</v>
      </c>
      <c r="R14" s="89">
        <v>0.27</v>
      </c>
      <c r="S14" s="83">
        <v>0</v>
      </c>
      <c r="T14" s="83">
        <v>0</v>
      </c>
      <c r="U14" s="83">
        <v>28.2</v>
      </c>
      <c r="V14" s="83">
        <v>0</v>
      </c>
      <c r="W14" s="83">
        <v>0</v>
      </c>
      <c r="X14" s="92">
        <f t="shared" si="10"/>
        <v>0.27</v>
      </c>
      <c r="Y14" s="93">
        <f t="shared" si="11"/>
        <v>28.2</v>
      </c>
      <c r="Z14" s="89">
        <v>0.7</v>
      </c>
      <c r="AA14" s="83">
        <v>0</v>
      </c>
      <c r="AB14" s="83">
        <v>0</v>
      </c>
      <c r="AC14" s="83">
        <v>35.46</v>
      </c>
      <c r="AD14" s="94">
        <f t="shared" si="12"/>
        <v>0.7</v>
      </c>
      <c r="AE14" s="51">
        <f t="shared" si="13"/>
        <v>35.46</v>
      </c>
      <c r="AF14" s="116">
        <v>0.38555672043010747</v>
      </c>
      <c r="AG14" s="115">
        <v>0.1837087365591398</v>
      </c>
      <c r="AH14" s="53">
        <f t="shared" si="6"/>
        <v>4.9655834578323237</v>
      </c>
      <c r="AI14" s="62">
        <f t="shared" si="7"/>
        <v>7.2906621420033844</v>
      </c>
      <c r="AJ14" s="63">
        <v>72.915415734171503</v>
      </c>
      <c r="AK14" s="60">
        <v>120.88976589059764</v>
      </c>
      <c r="AL14" s="65">
        <v>52.763444087566079</v>
      </c>
      <c r="AM14" s="60">
        <v>132.19586323083985</v>
      </c>
      <c r="AO14" s="42"/>
      <c r="AS14" s="119"/>
      <c r="BA14" s="42"/>
      <c r="BB14" s="42"/>
    </row>
    <row r="15" spans="1:54" ht="15.75" x14ac:dyDescent="0.25">
      <c r="A15" s="25">
        <v>7</v>
      </c>
      <c r="B15" s="68">
        <v>198.97</v>
      </c>
      <c r="C15" s="50">
        <f t="shared" si="0"/>
        <v>87.219936578257389</v>
      </c>
      <c r="D15" s="51">
        <f t="shared" si="1"/>
        <v>103.88173900211908</v>
      </c>
      <c r="E15" s="58">
        <f t="shared" si="2"/>
        <v>7.8683244196235478</v>
      </c>
      <c r="F15" s="67">
        <v>94.45</v>
      </c>
      <c r="G15" s="51">
        <f t="shared" si="3"/>
        <v>66.692028345522459</v>
      </c>
      <c r="H15" s="51">
        <f t="shared" si="4"/>
        <v>42.831274918830736</v>
      </c>
      <c r="I15" s="52">
        <f t="shared" si="5"/>
        <v>-15.073303264353173</v>
      </c>
      <c r="J15" s="57">
        <v>20.100000000000001</v>
      </c>
      <c r="K15" s="80">
        <v>0</v>
      </c>
      <c r="L15" s="66">
        <v>0</v>
      </c>
      <c r="M15" s="66">
        <v>0</v>
      </c>
      <c r="N15" s="66">
        <v>0</v>
      </c>
      <c r="O15" s="66">
        <f>'[1]Exploitation '!P84</f>
        <v>0</v>
      </c>
      <c r="P15" s="71">
        <f t="shared" si="8"/>
        <v>20.100000000000001</v>
      </c>
      <c r="Q15" s="81">
        <f t="shared" si="9"/>
        <v>0</v>
      </c>
      <c r="R15" s="89">
        <v>2.94</v>
      </c>
      <c r="S15" s="83">
        <v>0</v>
      </c>
      <c r="T15" s="83">
        <v>0</v>
      </c>
      <c r="U15" s="83">
        <v>39.47</v>
      </c>
      <c r="V15" s="83">
        <v>0</v>
      </c>
      <c r="W15" s="83">
        <v>0</v>
      </c>
      <c r="X15" s="92">
        <f t="shared" si="10"/>
        <v>2.94</v>
      </c>
      <c r="Y15" s="93">
        <f t="shared" si="11"/>
        <v>39.47</v>
      </c>
      <c r="Z15" s="89">
        <v>5</v>
      </c>
      <c r="AA15" s="83">
        <v>0</v>
      </c>
      <c r="AB15" s="83">
        <v>0</v>
      </c>
      <c r="AC15" s="83">
        <v>36.19</v>
      </c>
      <c r="AD15" s="94">
        <f t="shared" si="12"/>
        <v>5</v>
      </c>
      <c r="AE15" s="51">
        <f t="shared" si="13"/>
        <v>36.19</v>
      </c>
      <c r="AF15" s="116">
        <v>0.38555672043010747</v>
      </c>
      <c r="AG15" s="115">
        <v>0.1837087365591398</v>
      </c>
      <c r="AH15" s="53">
        <f t="shared" si="6"/>
        <v>4.6411400152167204</v>
      </c>
      <c r="AI15" s="62">
        <f t="shared" si="7"/>
        <v>7.6846156830644077</v>
      </c>
      <c r="AJ15" s="63">
        <v>71.692028345522459</v>
      </c>
      <c r="AK15" s="60">
        <v>123.40993657825739</v>
      </c>
      <c r="AL15" s="65">
        <v>45.771274918830734</v>
      </c>
      <c r="AM15" s="60">
        <v>143.35173900211907</v>
      </c>
      <c r="AO15" s="42"/>
      <c r="AS15" s="119"/>
      <c r="BA15" s="42"/>
      <c r="BB15" s="42"/>
    </row>
    <row r="16" spans="1:54" ht="15.75" x14ac:dyDescent="0.25">
      <c r="A16" s="25">
        <v>8</v>
      </c>
      <c r="B16" s="68">
        <v>219.05</v>
      </c>
      <c r="C16" s="50">
        <f t="shared" si="0"/>
        <v>104.70800984408154</v>
      </c>
      <c r="D16" s="51">
        <f t="shared" si="1"/>
        <v>105.43767993625352</v>
      </c>
      <c r="E16" s="58">
        <f t="shared" si="2"/>
        <v>8.9043102196649215</v>
      </c>
      <c r="F16" s="67">
        <v>71.650000000000006</v>
      </c>
      <c r="G16" s="51">
        <f t="shared" si="3"/>
        <v>69.298013336127468</v>
      </c>
      <c r="H16" s="51">
        <f t="shared" si="4"/>
        <v>17.548378004526619</v>
      </c>
      <c r="I16" s="52">
        <f t="shared" si="5"/>
        <v>-15.19639134065409</v>
      </c>
      <c r="J16" s="57">
        <v>20.100000000000001</v>
      </c>
      <c r="K16" s="80">
        <v>0</v>
      </c>
      <c r="L16" s="66">
        <v>0</v>
      </c>
      <c r="M16" s="66">
        <v>0</v>
      </c>
      <c r="N16" s="66">
        <v>0</v>
      </c>
      <c r="O16" s="66">
        <f>'[1]Exploitation '!P85</f>
        <v>0</v>
      </c>
      <c r="P16" s="71">
        <f t="shared" si="8"/>
        <v>20.100000000000001</v>
      </c>
      <c r="Q16" s="81">
        <f t="shared" si="9"/>
        <v>0</v>
      </c>
      <c r="R16" s="89">
        <v>19.100000000000001</v>
      </c>
      <c r="S16" s="83">
        <v>0</v>
      </c>
      <c r="T16" s="83">
        <v>0</v>
      </c>
      <c r="U16" s="83">
        <v>57.15</v>
      </c>
      <c r="V16" s="83">
        <v>0</v>
      </c>
      <c r="W16" s="83">
        <v>0</v>
      </c>
      <c r="X16" s="92">
        <f t="shared" si="10"/>
        <v>19.100000000000001</v>
      </c>
      <c r="Y16" s="93">
        <f t="shared" si="11"/>
        <v>57.15</v>
      </c>
      <c r="Z16" s="89">
        <v>8.4</v>
      </c>
      <c r="AA16" s="83">
        <v>0</v>
      </c>
      <c r="AB16" s="83">
        <v>0</v>
      </c>
      <c r="AC16" s="83">
        <v>35.43</v>
      </c>
      <c r="AD16" s="94">
        <f t="shared" si="12"/>
        <v>8.4</v>
      </c>
      <c r="AE16" s="51">
        <f t="shared" si="13"/>
        <v>35.43</v>
      </c>
      <c r="AF16" s="116">
        <v>0.38555672043010747</v>
      </c>
      <c r="AG16" s="115">
        <v>0.1837087365591398</v>
      </c>
      <c r="AH16" s="53">
        <f t="shared" si="6"/>
        <v>4.5180519389158036</v>
      </c>
      <c r="AI16" s="62">
        <f t="shared" si="7"/>
        <v>8.7206014831057814</v>
      </c>
      <c r="AJ16" s="63">
        <v>77.698013336127474</v>
      </c>
      <c r="AK16" s="60">
        <v>140.13800984408155</v>
      </c>
      <c r="AL16" s="65">
        <v>36.64837800452662</v>
      </c>
      <c r="AM16" s="60">
        <v>162.58767993625352</v>
      </c>
      <c r="AO16" s="42"/>
      <c r="AS16" s="119"/>
      <c r="BA16" s="42"/>
      <c r="BB16" s="42"/>
    </row>
    <row r="17" spans="1:54" ht="15.75" x14ac:dyDescent="0.25">
      <c r="A17" s="25">
        <v>9</v>
      </c>
      <c r="B17" s="68">
        <v>221.87</v>
      </c>
      <c r="C17" s="50">
        <f t="shared" si="0"/>
        <v>82.815127347785506</v>
      </c>
      <c r="D17" s="51">
        <f t="shared" si="1"/>
        <v>129.4964897814431</v>
      </c>
      <c r="E17" s="58">
        <f t="shared" si="2"/>
        <v>9.5583828707714247</v>
      </c>
      <c r="F17" s="67">
        <v>72.64</v>
      </c>
      <c r="G17" s="51">
        <f t="shared" si="3"/>
        <v>65.616303336723689</v>
      </c>
      <c r="H17" s="51">
        <f t="shared" si="4"/>
        <v>19.369177532673593</v>
      </c>
      <c r="I17" s="52">
        <f t="shared" si="5"/>
        <v>-12.345480869397273</v>
      </c>
      <c r="J17" s="57">
        <v>17.89</v>
      </c>
      <c r="K17" s="80">
        <v>0</v>
      </c>
      <c r="L17" s="66">
        <v>0</v>
      </c>
      <c r="M17" s="66">
        <v>0</v>
      </c>
      <c r="N17" s="66">
        <v>0</v>
      </c>
      <c r="O17" s="66">
        <f>'[1]Exploitation '!P86</f>
        <v>0</v>
      </c>
      <c r="P17" s="71">
        <f t="shared" si="8"/>
        <v>17.89</v>
      </c>
      <c r="Q17" s="81">
        <f t="shared" si="9"/>
        <v>0</v>
      </c>
      <c r="R17" s="89">
        <v>31.99</v>
      </c>
      <c r="S17" s="83">
        <v>0</v>
      </c>
      <c r="T17" s="83">
        <v>0</v>
      </c>
      <c r="U17" s="83">
        <v>57.88</v>
      </c>
      <c r="V17" s="83">
        <v>0</v>
      </c>
      <c r="W17" s="83">
        <v>0</v>
      </c>
      <c r="X17" s="92">
        <f t="shared" si="10"/>
        <v>31.99</v>
      </c>
      <c r="Y17" s="93">
        <f t="shared" si="11"/>
        <v>57.88</v>
      </c>
      <c r="Z17" s="89">
        <v>13.6</v>
      </c>
      <c r="AA17" s="83">
        <v>0</v>
      </c>
      <c r="AB17" s="83">
        <v>0</v>
      </c>
      <c r="AC17" s="83">
        <v>55.24</v>
      </c>
      <c r="AD17" s="94">
        <f t="shared" si="12"/>
        <v>13.6</v>
      </c>
      <c r="AE17" s="51">
        <f t="shared" si="13"/>
        <v>55.24</v>
      </c>
      <c r="AF17" s="116">
        <v>0.38555672043010747</v>
      </c>
      <c r="AG17" s="115">
        <v>0.1837087365591398</v>
      </c>
      <c r="AH17" s="53">
        <f t="shared" si="6"/>
        <v>5.1589624101726201</v>
      </c>
      <c r="AI17" s="62">
        <f t="shared" si="7"/>
        <v>9.3746741342122846</v>
      </c>
      <c r="AJ17" s="63">
        <v>79.216303336723684</v>
      </c>
      <c r="AK17" s="60">
        <v>138.05512734778551</v>
      </c>
      <c r="AL17" s="65">
        <v>51.359177532673591</v>
      </c>
      <c r="AM17" s="60">
        <v>187.3764897814431</v>
      </c>
      <c r="AO17" s="42"/>
      <c r="AS17" s="119"/>
      <c r="BA17" s="42"/>
      <c r="BB17" s="42"/>
    </row>
    <row r="18" spans="1:54" ht="15.75" x14ac:dyDescent="0.25">
      <c r="A18" s="25">
        <v>10</v>
      </c>
      <c r="B18" s="68">
        <v>219.58999999999997</v>
      </c>
      <c r="C18" s="50">
        <f t="shared" si="0"/>
        <v>83.815307091898347</v>
      </c>
      <c r="D18" s="51">
        <f t="shared" si="1"/>
        <v>126.23730981735488</v>
      </c>
      <c r="E18" s="58">
        <f t="shared" si="2"/>
        <v>9.5373830907466868</v>
      </c>
      <c r="F18" s="67">
        <v>73.08</v>
      </c>
      <c r="G18" s="51">
        <f t="shared" si="3"/>
        <v>65.335916998266612</v>
      </c>
      <c r="H18" s="51">
        <f t="shared" si="4"/>
        <v>19.991923448690081</v>
      </c>
      <c r="I18" s="52">
        <f t="shared" si="5"/>
        <v>-12.247840446956696</v>
      </c>
      <c r="J18" s="57">
        <v>17.89</v>
      </c>
      <c r="K18" s="80">
        <v>0</v>
      </c>
      <c r="L18" s="66">
        <v>0</v>
      </c>
      <c r="M18" s="66">
        <v>0</v>
      </c>
      <c r="N18" s="66">
        <v>0</v>
      </c>
      <c r="O18" s="66">
        <f>'[1]Exploitation '!P87</f>
        <v>0</v>
      </c>
      <c r="P18" s="71">
        <f t="shared" si="8"/>
        <v>17.89</v>
      </c>
      <c r="Q18" s="81">
        <f t="shared" si="9"/>
        <v>0</v>
      </c>
      <c r="R18" s="89">
        <v>33.020000000000003</v>
      </c>
      <c r="S18" s="83">
        <v>0</v>
      </c>
      <c r="T18" s="83">
        <v>0</v>
      </c>
      <c r="U18" s="83">
        <v>58.72</v>
      </c>
      <c r="V18" s="83">
        <v>0</v>
      </c>
      <c r="W18" s="83">
        <v>0</v>
      </c>
      <c r="X18" s="92">
        <f t="shared" si="10"/>
        <v>33.020000000000003</v>
      </c>
      <c r="Y18" s="93">
        <f t="shared" si="11"/>
        <v>58.72</v>
      </c>
      <c r="Z18" s="89">
        <v>14.7</v>
      </c>
      <c r="AA18" s="83">
        <v>0</v>
      </c>
      <c r="AB18" s="83">
        <v>0</v>
      </c>
      <c r="AC18" s="83">
        <v>55.93</v>
      </c>
      <c r="AD18" s="94">
        <f t="shared" si="12"/>
        <v>14.7</v>
      </c>
      <c r="AE18" s="51">
        <f t="shared" si="13"/>
        <v>55.93</v>
      </c>
      <c r="AF18" s="116">
        <v>0.38555672043010747</v>
      </c>
      <c r="AG18" s="115">
        <v>0.1837087365591398</v>
      </c>
      <c r="AH18" s="53">
        <f t="shared" si="6"/>
        <v>5.2566028326131971</v>
      </c>
      <c r="AI18" s="62">
        <f t="shared" si="7"/>
        <v>9.3536743541875467</v>
      </c>
      <c r="AJ18" s="63">
        <v>80.035916998266615</v>
      </c>
      <c r="AK18" s="60">
        <v>139.74530709189835</v>
      </c>
      <c r="AL18" s="65">
        <v>53.011923448690084</v>
      </c>
      <c r="AM18" s="60">
        <v>184.95730981735488</v>
      </c>
      <c r="AO18" s="42"/>
      <c r="AS18" s="119"/>
      <c r="BA18" s="42"/>
      <c r="BB18" s="42"/>
    </row>
    <row r="19" spans="1:54" ht="15.75" x14ac:dyDescent="0.25">
      <c r="A19" s="25">
        <v>11</v>
      </c>
      <c r="B19" s="68">
        <v>182.65</v>
      </c>
      <c r="C19" s="50">
        <f t="shared" si="0"/>
        <v>52.43595830847778</v>
      </c>
      <c r="D19" s="51">
        <f t="shared" si="1"/>
        <v>121.76696564364022</v>
      </c>
      <c r="E19" s="58">
        <f t="shared" si="2"/>
        <v>8.4470760478820353</v>
      </c>
      <c r="F19" s="67">
        <v>83.43</v>
      </c>
      <c r="G19" s="51">
        <f t="shared" si="3"/>
        <v>73.965460451404837</v>
      </c>
      <c r="H19" s="51">
        <f t="shared" si="4"/>
        <v>21.240186309124717</v>
      </c>
      <c r="I19" s="52">
        <f t="shared" si="5"/>
        <v>-11.775646760529552</v>
      </c>
      <c r="J19" s="57">
        <v>18.02</v>
      </c>
      <c r="K19" s="80">
        <v>0</v>
      </c>
      <c r="L19" s="66">
        <v>0</v>
      </c>
      <c r="M19" s="66">
        <v>0</v>
      </c>
      <c r="N19" s="66">
        <v>0</v>
      </c>
      <c r="O19" s="66">
        <f>'[1]Exploitation '!P88</f>
        <v>0</v>
      </c>
      <c r="P19" s="71">
        <f t="shared" si="8"/>
        <v>18.02</v>
      </c>
      <c r="Q19" s="81">
        <f t="shared" si="9"/>
        <v>0</v>
      </c>
      <c r="R19" s="89">
        <v>34.090000000000003</v>
      </c>
      <c r="S19" s="83">
        <v>0</v>
      </c>
      <c r="T19" s="83">
        <v>0</v>
      </c>
      <c r="U19" s="83">
        <v>56.62</v>
      </c>
      <c r="V19" s="83">
        <v>0</v>
      </c>
      <c r="W19" s="83">
        <v>0</v>
      </c>
      <c r="X19" s="92">
        <f t="shared" si="10"/>
        <v>34.090000000000003</v>
      </c>
      <c r="Y19" s="93">
        <f t="shared" si="11"/>
        <v>56.62</v>
      </c>
      <c r="Z19" s="89">
        <v>19</v>
      </c>
      <c r="AA19" s="83">
        <v>0</v>
      </c>
      <c r="AB19" s="83">
        <v>0</v>
      </c>
      <c r="AC19" s="83">
        <v>56.03</v>
      </c>
      <c r="AD19" s="94">
        <f t="shared" si="12"/>
        <v>19</v>
      </c>
      <c r="AE19" s="51">
        <f t="shared" si="13"/>
        <v>56.03</v>
      </c>
      <c r="AF19" s="116">
        <v>0.38555672043010747</v>
      </c>
      <c r="AG19" s="115">
        <v>0.1837087365591398</v>
      </c>
      <c r="AH19" s="53">
        <f t="shared" si="6"/>
        <v>5.8587965190403395</v>
      </c>
      <c r="AI19" s="62">
        <f t="shared" si="7"/>
        <v>8.2633673113228951</v>
      </c>
      <c r="AJ19" s="63">
        <v>92.965460451404837</v>
      </c>
      <c r="AK19" s="60">
        <v>108.46595830847778</v>
      </c>
      <c r="AL19" s="65">
        <v>55.33018630912472</v>
      </c>
      <c r="AM19" s="60">
        <v>178.38696564364022</v>
      </c>
      <c r="AO19" s="42"/>
      <c r="AS19" s="119"/>
      <c r="BA19" s="42"/>
      <c r="BB19" s="42"/>
    </row>
    <row r="20" spans="1:54" ht="15.75" x14ac:dyDescent="0.25">
      <c r="A20" s="25">
        <v>12</v>
      </c>
      <c r="B20" s="68">
        <v>207.18</v>
      </c>
      <c r="C20" s="50">
        <f t="shared" si="0"/>
        <v>52.848177479027719</v>
      </c>
      <c r="D20" s="51">
        <f t="shared" si="1"/>
        <v>145.01003711333797</v>
      </c>
      <c r="E20" s="58">
        <f t="shared" si="2"/>
        <v>9.3217854076343087</v>
      </c>
      <c r="F20" s="67">
        <v>81.02</v>
      </c>
      <c r="G20" s="51">
        <f t="shared" si="3"/>
        <v>72.054918599960615</v>
      </c>
      <c r="H20" s="51">
        <f t="shared" si="4"/>
        <v>20.790880148433665</v>
      </c>
      <c r="I20" s="52">
        <f t="shared" si="5"/>
        <v>-11.825798748394275</v>
      </c>
      <c r="J20" s="57">
        <v>18.02</v>
      </c>
      <c r="K20" s="80">
        <v>0</v>
      </c>
      <c r="L20" s="66">
        <v>0</v>
      </c>
      <c r="M20" s="66">
        <v>0</v>
      </c>
      <c r="N20" s="66">
        <v>0</v>
      </c>
      <c r="O20" s="66">
        <f>'[1]Exploitation '!P89</f>
        <v>0</v>
      </c>
      <c r="P20" s="71">
        <f t="shared" si="8"/>
        <v>18.02</v>
      </c>
      <c r="Q20" s="81">
        <f t="shared" si="9"/>
        <v>0</v>
      </c>
      <c r="R20" s="89">
        <v>35.68</v>
      </c>
      <c r="S20" s="83">
        <v>0</v>
      </c>
      <c r="T20" s="83">
        <v>0</v>
      </c>
      <c r="U20" s="83">
        <v>62.23</v>
      </c>
      <c r="V20" s="83">
        <v>0</v>
      </c>
      <c r="W20" s="83">
        <v>0</v>
      </c>
      <c r="X20" s="92">
        <f t="shared" si="10"/>
        <v>35.68</v>
      </c>
      <c r="Y20" s="93">
        <f t="shared" si="11"/>
        <v>62.23</v>
      </c>
      <c r="Z20" s="89">
        <v>18.5</v>
      </c>
      <c r="AA20" s="83">
        <v>0</v>
      </c>
      <c r="AB20" s="83">
        <v>0</v>
      </c>
      <c r="AC20" s="83">
        <v>57.13</v>
      </c>
      <c r="AD20" s="94">
        <f t="shared" si="12"/>
        <v>18.5</v>
      </c>
      <c r="AE20" s="51">
        <f t="shared" si="13"/>
        <v>57.13</v>
      </c>
      <c r="AF20" s="116">
        <v>0.38555672043010747</v>
      </c>
      <c r="AG20" s="115">
        <v>0.1837087365591398</v>
      </c>
      <c r="AH20" s="53">
        <f t="shared" si="6"/>
        <v>5.8086445311756165</v>
      </c>
      <c r="AI20" s="62">
        <f t="shared" si="7"/>
        <v>9.1380766710751686</v>
      </c>
      <c r="AJ20" s="63">
        <v>90.554918599960615</v>
      </c>
      <c r="AK20" s="60">
        <v>109.97817747902772</v>
      </c>
      <c r="AL20" s="65">
        <v>56.470880148433665</v>
      </c>
      <c r="AM20" s="60">
        <v>207.24003711333796</v>
      </c>
      <c r="AO20" s="42"/>
      <c r="AS20" s="119"/>
      <c r="BA20" s="42"/>
      <c r="BB20" s="42"/>
    </row>
    <row r="21" spans="1:54" ht="15.75" x14ac:dyDescent="0.25">
      <c r="A21" s="25">
        <v>13</v>
      </c>
      <c r="B21" s="68">
        <v>220.64</v>
      </c>
      <c r="C21" s="50">
        <f t="shared" si="0"/>
        <v>86.650909550548448</v>
      </c>
      <c r="D21" s="51">
        <f t="shared" si="1"/>
        <v>124.44554742333324</v>
      </c>
      <c r="E21" s="58">
        <f t="shared" si="2"/>
        <v>9.5435430261183001</v>
      </c>
      <c r="F21" s="67">
        <v>81.290000000000006</v>
      </c>
      <c r="G21" s="51">
        <f t="shared" si="3"/>
        <v>76.33895511001333</v>
      </c>
      <c r="H21" s="51">
        <f t="shared" si="4"/>
        <v>17.121328855045888</v>
      </c>
      <c r="I21" s="52">
        <f t="shared" si="5"/>
        <v>-12.170283965059204</v>
      </c>
      <c r="J21" s="57">
        <v>17.73</v>
      </c>
      <c r="K21" s="80">
        <v>0</v>
      </c>
      <c r="L21" s="66">
        <v>0</v>
      </c>
      <c r="M21" s="66">
        <v>0</v>
      </c>
      <c r="N21" s="66">
        <v>0</v>
      </c>
      <c r="O21" s="66">
        <f>'[1]Exploitation '!P90</f>
        <v>0</v>
      </c>
      <c r="P21" s="71">
        <f t="shared" si="8"/>
        <v>17.73</v>
      </c>
      <c r="Q21" s="81">
        <f t="shared" si="9"/>
        <v>0</v>
      </c>
      <c r="R21" s="89">
        <v>30.9</v>
      </c>
      <c r="S21" s="83">
        <v>0</v>
      </c>
      <c r="T21" s="83">
        <v>0</v>
      </c>
      <c r="U21" s="83">
        <v>57.51</v>
      </c>
      <c r="V21" s="83">
        <v>0</v>
      </c>
      <c r="W21" s="83">
        <v>0</v>
      </c>
      <c r="X21" s="92">
        <f t="shared" si="10"/>
        <v>30.9</v>
      </c>
      <c r="Y21" s="93">
        <f t="shared" si="11"/>
        <v>57.51</v>
      </c>
      <c r="Z21" s="89">
        <v>6.6</v>
      </c>
      <c r="AA21" s="83">
        <v>0</v>
      </c>
      <c r="AB21" s="83">
        <v>0</v>
      </c>
      <c r="AC21" s="83">
        <v>56.31</v>
      </c>
      <c r="AD21" s="94">
        <f t="shared" si="12"/>
        <v>6.6</v>
      </c>
      <c r="AE21" s="51">
        <f t="shared" si="13"/>
        <v>56.31</v>
      </c>
      <c r="AF21" s="116">
        <v>0.38555672043010747</v>
      </c>
      <c r="AG21" s="115">
        <v>0.1837087365591398</v>
      </c>
      <c r="AH21" s="53">
        <f t="shared" si="6"/>
        <v>5.174159314510689</v>
      </c>
      <c r="AI21" s="62">
        <f t="shared" si="7"/>
        <v>9.35983428955916</v>
      </c>
      <c r="AJ21" s="63">
        <v>82.938955110013325</v>
      </c>
      <c r="AK21" s="60">
        <v>142.96090955054845</v>
      </c>
      <c r="AL21" s="65">
        <v>48.021328855045887</v>
      </c>
      <c r="AM21" s="60">
        <v>181.95554742333323</v>
      </c>
      <c r="AO21" s="42"/>
      <c r="AS21" s="119"/>
      <c r="BA21" s="42"/>
      <c r="BB21" s="42"/>
    </row>
    <row r="22" spans="1:54" s="48" customFormat="1" ht="15.75" x14ac:dyDescent="0.25">
      <c r="A22" s="25">
        <v>14</v>
      </c>
      <c r="B22" s="68">
        <v>229.36</v>
      </c>
      <c r="C22" s="50">
        <f t="shared" si="0"/>
        <v>93.601181055658571</v>
      </c>
      <c r="D22" s="51">
        <f t="shared" si="1"/>
        <v>126.01535797049206</v>
      </c>
      <c r="E22" s="58">
        <f t="shared" si="2"/>
        <v>9.7434609738493805</v>
      </c>
      <c r="F22" s="67">
        <v>79.02</v>
      </c>
      <c r="G22" s="51">
        <f t="shared" si="3"/>
        <v>75.719953325368394</v>
      </c>
      <c r="H22" s="51">
        <f t="shared" si="4"/>
        <v>17.52550728987228</v>
      </c>
      <c r="I22" s="52">
        <f t="shared" si="5"/>
        <v>-14.225460615240701</v>
      </c>
      <c r="J22" s="57">
        <v>20.079999999999998</v>
      </c>
      <c r="K22" s="80">
        <v>0</v>
      </c>
      <c r="L22" s="66">
        <v>0</v>
      </c>
      <c r="M22" s="66">
        <v>0</v>
      </c>
      <c r="N22" s="66">
        <v>0</v>
      </c>
      <c r="O22" s="66">
        <f>'[1]Exploitation '!P91</f>
        <v>0</v>
      </c>
      <c r="P22" s="71">
        <f t="shared" si="8"/>
        <v>20.079999999999998</v>
      </c>
      <c r="Q22" s="81">
        <f t="shared" si="9"/>
        <v>0</v>
      </c>
      <c r="R22" s="89">
        <v>35.78</v>
      </c>
      <c r="S22" s="83">
        <v>0</v>
      </c>
      <c r="T22" s="83">
        <v>0</v>
      </c>
      <c r="U22" s="83">
        <v>56.02</v>
      </c>
      <c r="V22" s="83">
        <v>0</v>
      </c>
      <c r="W22" s="83">
        <v>0</v>
      </c>
      <c r="X22" s="92">
        <f t="shared" si="10"/>
        <v>35.78</v>
      </c>
      <c r="Y22" s="93">
        <f t="shared" si="11"/>
        <v>56.02</v>
      </c>
      <c r="Z22" s="89">
        <v>9.4</v>
      </c>
      <c r="AA22" s="83">
        <v>0</v>
      </c>
      <c r="AB22" s="83">
        <v>0</v>
      </c>
      <c r="AC22" s="83">
        <v>56.22</v>
      </c>
      <c r="AD22" s="94">
        <f t="shared" si="12"/>
        <v>9.4</v>
      </c>
      <c r="AE22" s="51">
        <f t="shared" si="13"/>
        <v>56.22</v>
      </c>
      <c r="AF22" s="116">
        <v>0.38555672043010747</v>
      </c>
      <c r="AG22" s="115">
        <v>0.1837087365591398</v>
      </c>
      <c r="AH22" s="53">
        <f t="shared" si="6"/>
        <v>5.4689826643291894</v>
      </c>
      <c r="AI22" s="62">
        <f t="shared" si="7"/>
        <v>9.5597522372902404</v>
      </c>
      <c r="AJ22" s="63">
        <v>85.1199533253684</v>
      </c>
      <c r="AK22" s="60">
        <v>149.82118105565857</v>
      </c>
      <c r="AL22" s="65">
        <v>53.305507289872281</v>
      </c>
      <c r="AM22" s="60">
        <v>182.03535797049207</v>
      </c>
      <c r="AO22" s="42"/>
      <c r="AP22"/>
      <c r="AQ22"/>
      <c r="AR22"/>
      <c r="AS22" s="120"/>
      <c r="BA22" s="49"/>
      <c r="BB22" s="49"/>
    </row>
    <row r="23" spans="1:54" ht="15.75" x14ac:dyDescent="0.25">
      <c r="A23" s="25">
        <v>15</v>
      </c>
      <c r="B23" s="68">
        <v>249.5</v>
      </c>
      <c r="C23" s="50">
        <f t="shared" si="0"/>
        <v>105.16299546254324</v>
      </c>
      <c r="D23" s="51">
        <f t="shared" si="1"/>
        <v>134.11530814128125</v>
      </c>
      <c r="E23" s="58">
        <f t="shared" si="2"/>
        <v>10.22169639617556</v>
      </c>
      <c r="F23" s="67">
        <v>117.81</v>
      </c>
      <c r="G23" s="51">
        <f t="shared" si="3"/>
        <v>83.801211530109825</v>
      </c>
      <c r="H23" s="51">
        <f t="shared" si="4"/>
        <v>46.963644350193093</v>
      </c>
      <c r="I23" s="52">
        <f t="shared" si="5"/>
        <v>-12.954855880302935</v>
      </c>
      <c r="J23" s="57">
        <v>19.98</v>
      </c>
      <c r="K23" s="80">
        <v>0</v>
      </c>
      <c r="L23" s="66">
        <v>0</v>
      </c>
      <c r="M23" s="66">
        <v>0</v>
      </c>
      <c r="N23" s="66">
        <v>0</v>
      </c>
      <c r="O23" s="66">
        <f>'[1]Exploitation '!P92</f>
        <v>0</v>
      </c>
      <c r="P23" s="71">
        <f t="shared" si="8"/>
        <v>19.98</v>
      </c>
      <c r="Q23" s="81">
        <f t="shared" si="9"/>
        <v>0</v>
      </c>
      <c r="R23" s="89">
        <v>30.7</v>
      </c>
      <c r="S23" s="83">
        <v>0</v>
      </c>
      <c r="T23" s="83">
        <v>0</v>
      </c>
      <c r="U23" s="83">
        <v>53.54</v>
      </c>
      <c r="V23" s="83">
        <v>0</v>
      </c>
      <c r="W23" s="83">
        <v>0</v>
      </c>
      <c r="X23" s="92">
        <f t="shared" si="10"/>
        <v>30.7</v>
      </c>
      <c r="Y23" s="93">
        <f t="shared" si="11"/>
        <v>53.54</v>
      </c>
      <c r="Z23" s="89">
        <v>6.6</v>
      </c>
      <c r="AA23" s="83">
        <v>0</v>
      </c>
      <c r="AB23" s="83">
        <v>0</v>
      </c>
      <c r="AC23" s="83">
        <v>55.64</v>
      </c>
      <c r="AD23" s="94">
        <f t="shared" si="12"/>
        <v>6.6</v>
      </c>
      <c r="AE23" s="51">
        <f t="shared" si="13"/>
        <v>55.64</v>
      </c>
      <c r="AF23" s="116">
        <v>0.38555672043010747</v>
      </c>
      <c r="AG23" s="115">
        <v>0.1837087365591398</v>
      </c>
      <c r="AH23" s="53">
        <f t="shared" si="6"/>
        <v>6.6395873992669578</v>
      </c>
      <c r="AI23" s="62">
        <f t="shared" si="7"/>
        <v>10.037987659616419</v>
      </c>
      <c r="AJ23" s="63">
        <v>90.401211530109819</v>
      </c>
      <c r="AK23" s="60">
        <v>160.80299546254324</v>
      </c>
      <c r="AL23" s="65">
        <v>77.663644350193096</v>
      </c>
      <c r="AM23" s="60">
        <v>187.65530814128124</v>
      </c>
      <c r="AO23" s="42"/>
      <c r="AS23" s="119"/>
      <c r="BA23" s="42"/>
      <c r="BB23" s="42"/>
    </row>
    <row r="24" spans="1:54" ht="15.75" x14ac:dyDescent="0.25">
      <c r="A24" s="25">
        <v>16</v>
      </c>
      <c r="B24" s="68">
        <v>238.36</v>
      </c>
      <c r="C24" s="50">
        <f t="shared" si="0"/>
        <v>103.89988633557795</v>
      </c>
      <c r="D24" s="51">
        <f t="shared" si="1"/>
        <v>124.34117632180998</v>
      </c>
      <c r="E24" s="58">
        <f t="shared" si="2"/>
        <v>10.118937342612071</v>
      </c>
      <c r="F24" s="67">
        <v>133.93</v>
      </c>
      <c r="G24" s="51">
        <f t="shared" si="3"/>
        <v>85.486186575207029</v>
      </c>
      <c r="H24" s="51">
        <f t="shared" si="4"/>
        <v>61.734925626986012</v>
      </c>
      <c r="I24" s="52">
        <f t="shared" si="5"/>
        <v>-13.291112202193082</v>
      </c>
      <c r="J24" s="57">
        <v>19.98</v>
      </c>
      <c r="K24" s="80">
        <v>0</v>
      </c>
      <c r="L24" s="66">
        <v>0</v>
      </c>
      <c r="M24" s="66">
        <v>0</v>
      </c>
      <c r="N24" s="66">
        <v>0</v>
      </c>
      <c r="O24" s="66">
        <f>'[1]Exploitation '!P93</f>
        <v>0</v>
      </c>
      <c r="P24" s="71">
        <f t="shared" si="8"/>
        <v>19.98</v>
      </c>
      <c r="Q24" s="81">
        <f t="shared" si="9"/>
        <v>0</v>
      </c>
      <c r="R24" s="89">
        <v>9.23</v>
      </c>
      <c r="S24" s="83">
        <v>0</v>
      </c>
      <c r="T24" s="83">
        <v>0</v>
      </c>
      <c r="U24" s="83">
        <v>54.46</v>
      </c>
      <c r="V24" s="83">
        <v>0</v>
      </c>
      <c r="W24" s="83">
        <v>4.87</v>
      </c>
      <c r="X24" s="92">
        <f t="shared" si="10"/>
        <v>9.23</v>
      </c>
      <c r="Y24" s="93">
        <f t="shared" si="11"/>
        <v>59.33</v>
      </c>
      <c r="Z24" s="89">
        <v>3.1</v>
      </c>
      <c r="AA24" s="83">
        <v>0</v>
      </c>
      <c r="AB24" s="83">
        <v>0</v>
      </c>
      <c r="AC24" s="83">
        <v>57.32</v>
      </c>
      <c r="AD24" s="94">
        <f t="shared" si="12"/>
        <v>3.1</v>
      </c>
      <c r="AE24" s="51">
        <f t="shared" si="13"/>
        <v>57.32</v>
      </c>
      <c r="AF24" s="116">
        <v>0.38555672043010747</v>
      </c>
      <c r="AG24" s="115">
        <v>0.1837087365591398</v>
      </c>
      <c r="AH24" s="53">
        <f t="shared" si="6"/>
        <v>6.3033310773768108</v>
      </c>
      <c r="AI24" s="62">
        <f t="shared" si="7"/>
        <v>9.9352286060529309</v>
      </c>
      <c r="AJ24" s="63">
        <v>88.586186575207023</v>
      </c>
      <c r="AK24" s="60">
        <v>161.21988633557794</v>
      </c>
      <c r="AL24" s="65">
        <v>70.964925626986016</v>
      </c>
      <c r="AM24" s="60">
        <v>183.67117632180998</v>
      </c>
      <c r="AO24" s="42"/>
      <c r="AS24" s="119"/>
      <c r="BA24" s="42"/>
      <c r="BB24" s="42"/>
    </row>
    <row r="25" spans="1:54" ht="15.75" x14ac:dyDescent="0.25">
      <c r="A25" s="25">
        <v>17</v>
      </c>
      <c r="B25" s="68">
        <v>235.16</v>
      </c>
      <c r="C25" s="50">
        <f t="shared" si="0"/>
        <v>89.686485375434913</v>
      </c>
      <c r="D25" s="51">
        <f t="shared" si="1"/>
        <v>135.51081580484419</v>
      </c>
      <c r="E25" s="58">
        <f t="shared" si="2"/>
        <v>9.962698819720913</v>
      </c>
      <c r="F25" s="67">
        <v>129.9</v>
      </c>
      <c r="G25" s="51">
        <f t="shared" si="3"/>
        <v>80.73041026185409</v>
      </c>
      <c r="H25" s="51">
        <f t="shared" si="4"/>
        <v>63.146133177020673</v>
      </c>
      <c r="I25" s="52">
        <f t="shared" si="5"/>
        <v>-13.976543438874776</v>
      </c>
      <c r="J25" s="57">
        <v>20.2</v>
      </c>
      <c r="K25" s="80">
        <v>0</v>
      </c>
      <c r="L25" s="66">
        <v>0</v>
      </c>
      <c r="M25" s="66">
        <v>0</v>
      </c>
      <c r="N25" s="66">
        <v>0</v>
      </c>
      <c r="O25" s="66">
        <f>'[1]Exploitation '!P94</f>
        <v>0</v>
      </c>
      <c r="P25" s="71">
        <f t="shared" si="8"/>
        <v>20.2</v>
      </c>
      <c r="Q25" s="81">
        <f t="shared" si="9"/>
        <v>0</v>
      </c>
      <c r="R25" s="89">
        <v>3.19</v>
      </c>
      <c r="S25" s="83">
        <v>0</v>
      </c>
      <c r="T25" s="83">
        <v>0</v>
      </c>
      <c r="U25" s="83">
        <v>53.01</v>
      </c>
      <c r="V25" s="83">
        <v>0</v>
      </c>
      <c r="W25" s="83">
        <v>4.6500000000000004</v>
      </c>
      <c r="X25" s="92">
        <f t="shared" si="10"/>
        <v>3.19</v>
      </c>
      <c r="Y25" s="93">
        <f t="shared" si="11"/>
        <v>57.66</v>
      </c>
      <c r="Z25" s="89">
        <v>0.7</v>
      </c>
      <c r="AA25" s="83">
        <v>0</v>
      </c>
      <c r="AB25" s="83">
        <v>0</v>
      </c>
      <c r="AC25" s="83">
        <v>56.61</v>
      </c>
      <c r="AD25" s="94">
        <f t="shared" si="12"/>
        <v>0.7</v>
      </c>
      <c r="AE25" s="51">
        <f t="shared" si="13"/>
        <v>56.61</v>
      </c>
      <c r="AF25" s="116">
        <v>0.38555672043010747</v>
      </c>
      <c r="AG25" s="115">
        <v>0.1837087365591398</v>
      </c>
      <c r="AH25" s="53">
        <f t="shared" si="6"/>
        <v>5.8378998406951155</v>
      </c>
      <c r="AI25" s="62">
        <f t="shared" si="7"/>
        <v>9.7789900831617729</v>
      </c>
      <c r="AJ25" s="63">
        <v>81.430410261854092</v>
      </c>
      <c r="AK25" s="60">
        <v>146.29648537543491</v>
      </c>
      <c r="AL25" s="65">
        <v>66.33613317702067</v>
      </c>
      <c r="AM25" s="60">
        <v>193.17081580484418</v>
      </c>
      <c r="AO25" s="42"/>
      <c r="AS25" s="119"/>
      <c r="BA25" s="42"/>
      <c r="BB25" s="42"/>
    </row>
    <row r="26" spans="1:54" ht="15.75" x14ac:dyDescent="0.25">
      <c r="A26" s="25">
        <v>18</v>
      </c>
      <c r="B26" s="68">
        <v>225.63</v>
      </c>
      <c r="C26" s="50">
        <f t="shared" si="0"/>
        <v>83.743186628877183</v>
      </c>
      <c r="D26" s="51">
        <f t="shared" si="1"/>
        <v>132.22399157988423</v>
      </c>
      <c r="E26" s="58">
        <f t="shared" si="2"/>
        <v>9.6628217912385708</v>
      </c>
      <c r="F26" s="67">
        <v>136.05000000000001</v>
      </c>
      <c r="G26" s="51">
        <f t="shared" si="3"/>
        <v>89.167935472665903</v>
      </c>
      <c r="H26" s="51">
        <f t="shared" si="4"/>
        <v>60.782361524307554</v>
      </c>
      <c r="I26" s="52">
        <f t="shared" si="5"/>
        <v>-13.900296996973454</v>
      </c>
      <c r="J26" s="57">
        <v>20.21</v>
      </c>
      <c r="K26" s="80">
        <v>0</v>
      </c>
      <c r="L26" s="66">
        <v>0</v>
      </c>
      <c r="M26" s="66">
        <v>0</v>
      </c>
      <c r="N26" s="66">
        <v>0</v>
      </c>
      <c r="O26" s="66">
        <f>'[1]Exploitation '!P95</f>
        <v>0</v>
      </c>
      <c r="P26" s="71">
        <f t="shared" si="8"/>
        <v>20.21</v>
      </c>
      <c r="Q26" s="81">
        <f t="shared" si="9"/>
        <v>0</v>
      </c>
      <c r="R26" s="89">
        <v>0</v>
      </c>
      <c r="S26" s="83">
        <v>0</v>
      </c>
      <c r="T26" s="83">
        <v>0</v>
      </c>
      <c r="U26" s="83">
        <v>52.89</v>
      </c>
      <c r="V26" s="83">
        <v>0</v>
      </c>
      <c r="W26" s="83">
        <v>4.09</v>
      </c>
      <c r="X26" s="92">
        <f t="shared" si="10"/>
        <v>0</v>
      </c>
      <c r="Y26" s="93">
        <f t="shared" si="11"/>
        <v>56.980000000000004</v>
      </c>
      <c r="Z26" s="89">
        <v>0</v>
      </c>
      <c r="AA26" s="83">
        <v>0</v>
      </c>
      <c r="AB26" s="83">
        <v>0</v>
      </c>
      <c r="AC26" s="83">
        <v>56.11</v>
      </c>
      <c r="AD26" s="94">
        <f t="shared" si="12"/>
        <v>0</v>
      </c>
      <c r="AE26" s="51">
        <f t="shared" si="13"/>
        <v>56.11</v>
      </c>
      <c r="AF26" s="116">
        <v>0.38555672043010747</v>
      </c>
      <c r="AG26" s="115">
        <v>0.1837087365591398</v>
      </c>
      <c r="AH26" s="53">
        <f t="shared" si="6"/>
        <v>5.9241462825964391</v>
      </c>
      <c r="AI26" s="62">
        <f t="shared" si="7"/>
        <v>9.4791130546794307</v>
      </c>
      <c r="AJ26" s="63">
        <v>89.167935472665903</v>
      </c>
      <c r="AK26" s="60">
        <v>139.85318662887718</v>
      </c>
      <c r="AL26" s="126">
        <v>60.782361524307554</v>
      </c>
      <c r="AM26" s="60">
        <v>189.20399157988425</v>
      </c>
      <c r="AO26" s="42"/>
      <c r="AS26" s="119"/>
      <c r="BA26" s="42"/>
      <c r="BB26" s="42"/>
    </row>
    <row r="27" spans="1:54" ht="15.75" x14ac:dyDescent="0.25">
      <c r="A27" s="25">
        <v>19</v>
      </c>
      <c r="B27" s="68">
        <v>243.45</v>
      </c>
      <c r="C27" s="50">
        <f t="shared" si="0"/>
        <v>103.13171329385409</v>
      </c>
      <c r="D27" s="51">
        <f t="shared" si="1"/>
        <v>129.89107214587656</v>
      </c>
      <c r="E27" s="58">
        <f t="shared" si="2"/>
        <v>10.427214560269363</v>
      </c>
      <c r="F27" s="67">
        <v>168.8</v>
      </c>
      <c r="G27" s="51">
        <f t="shared" si="3"/>
        <v>110.43213952085419</v>
      </c>
      <c r="H27" s="51">
        <f t="shared" si="4"/>
        <v>70.600534994032998</v>
      </c>
      <c r="I27" s="52">
        <f t="shared" si="5"/>
        <v>-12.232674514887178</v>
      </c>
      <c r="J27" s="57">
        <v>19.77</v>
      </c>
      <c r="K27" s="80">
        <v>0</v>
      </c>
      <c r="L27" s="66">
        <v>0</v>
      </c>
      <c r="M27" s="66">
        <v>0</v>
      </c>
      <c r="N27" s="66">
        <v>0</v>
      </c>
      <c r="O27" s="66">
        <f>'[1]Exploitation '!P96</f>
        <v>0</v>
      </c>
      <c r="P27" s="71">
        <f t="shared" si="8"/>
        <v>19.77</v>
      </c>
      <c r="Q27" s="81">
        <f t="shared" si="9"/>
        <v>0</v>
      </c>
      <c r="R27" s="89">
        <v>0</v>
      </c>
      <c r="S27" s="83">
        <v>0</v>
      </c>
      <c r="T27" s="83">
        <v>0</v>
      </c>
      <c r="U27" s="83">
        <v>53.64</v>
      </c>
      <c r="V27" s="83">
        <v>0</v>
      </c>
      <c r="W27" s="83">
        <v>12.18</v>
      </c>
      <c r="X27" s="92">
        <f t="shared" si="10"/>
        <v>0</v>
      </c>
      <c r="Y27" s="93">
        <f t="shared" si="11"/>
        <v>65.819999999999993</v>
      </c>
      <c r="Z27" s="89">
        <v>0</v>
      </c>
      <c r="AA27" s="83">
        <v>0</v>
      </c>
      <c r="AB27" s="83">
        <v>0</v>
      </c>
      <c r="AC27" s="83">
        <v>56.75</v>
      </c>
      <c r="AD27" s="94">
        <f t="shared" si="12"/>
        <v>0</v>
      </c>
      <c r="AE27" s="51">
        <f t="shared" si="13"/>
        <v>56.75</v>
      </c>
      <c r="AF27" s="116">
        <v>0.38555672043010747</v>
      </c>
      <c r="AG27" s="115">
        <v>0.1837087365591398</v>
      </c>
      <c r="AH27" s="53">
        <f t="shared" si="6"/>
        <v>7.1517687646827142</v>
      </c>
      <c r="AI27" s="62">
        <f t="shared" si="7"/>
        <v>10.243505823710223</v>
      </c>
      <c r="AJ27" s="63">
        <v>110.43213952085419</v>
      </c>
      <c r="AK27" s="60">
        <v>159.88171329385409</v>
      </c>
      <c r="AL27" s="126">
        <v>70.600534994032998</v>
      </c>
      <c r="AM27" s="60">
        <v>195.71107214587656</v>
      </c>
      <c r="AO27" s="42"/>
      <c r="AS27" s="119"/>
      <c r="BA27" s="42"/>
      <c r="BB27" s="42"/>
    </row>
    <row r="28" spans="1:54" ht="15.75" x14ac:dyDescent="0.25">
      <c r="A28" s="25">
        <v>20</v>
      </c>
      <c r="B28" s="68">
        <v>238.17</v>
      </c>
      <c r="C28" s="50">
        <f t="shared" si="0"/>
        <v>96.531671623652329</v>
      </c>
      <c r="D28" s="51">
        <f t="shared" si="1"/>
        <v>131.57791048595544</v>
      </c>
      <c r="E28" s="58">
        <f t="shared" si="2"/>
        <v>10.060417890392159</v>
      </c>
      <c r="F28" s="67">
        <v>155.33000000000001</v>
      </c>
      <c r="G28" s="51">
        <f t="shared" si="3"/>
        <v>95.517766047215261</v>
      </c>
      <c r="H28" s="51">
        <f t="shared" si="4"/>
        <v>72.874171423018623</v>
      </c>
      <c r="I28" s="52">
        <f t="shared" si="5"/>
        <v>-13.061937470233874</v>
      </c>
      <c r="J28" s="57">
        <v>20.100000000000001</v>
      </c>
      <c r="K28" s="80">
        <v>0</v>
      </c>
      <c r="L28" s="66">
        <v>0</v>
      </c>
      <c r="M28" s="66">
        <v>0</v>
      </c>
      <c r="N28" s="66">
        <v>0</v>
      </c>
      <c r="O28" s="66">
        <f>'[1]Exploitation '!P97</f>
        <v>0</v>
      </c>
      <c r="P28" s="71">
        <f t="shared" si="8"/>
        <v>20.100000000000001</v>
      </c>
      <c r="Q28" s="81">
        <f t="shared" si="9"/>
        <v>0</v>
      </c>
      <c r="R28" s="89">
        <v>0</v>
      </c>
      <c r="S28" s="83">
        <v>0</v>
      </c>
      <c r="T28" s="83">
        <v>0</v>
      </c>
      <c r="U28" s="83">
        <v>26.03</v>
      </c>
      <c r="V28" s="83">
        <v>0</v>
      </c>
      <c r="W28" s="83">
        <v>32.630000000000003</v>
      </c>
      <c r="X28" s="92">
        <f t="shared" si="10"/>
        <v>0</v>
      </c>
      <c r="Y28" s="93">
        <f t="shared" si="11"/>
        <v>58.660000000000004</v>
      </c>
      <c r="Z28" s="89">
        <v>0</v>
      </c>
      <c r="AA28" s="83">
        <v>0</v>
      </c>
      <c r="AB28" s="83">
        <v>0</v>
      </c>
      <c r="AC28" s="83">
        <v>56.09</v>
      </c>
      <c r="AD28" s="94">
        <f t="shared" si="12"/>
        <v>0</v>
      </c>
      <c r="AE28" s="51">
        <f t="shared" si="13"/>
        <v>56.09</v>
      </c>
      <c r="AF28" s="116">
        <v>0.38555672043010747</v>
      </c>
      <c r="AG28" s="115">
        <v>0.1837087365591398</v>
      </c>
      <c r="AH28" s="53">
        <f t="shared" si="6"/>
        <v>6.6525058093360201</v>
      </c>
      <c r="AI28" s="62">
        <f t="shared" si="7"/>
        <v>9.8767091538330192</v>
      </c>
      <c r="AJ28" s="63">
        <v>95.517766047215261</v>
      </c>
      <c r="AK28" s="60">
        <v>152.62167162365233</v>
      </c>
      <c r="AL28" s="126">
        <v>72.874171423018623</v>
      </c>
      <c r="AM28" s="60">
        <v>190.23791048595544</v>
      </c>
      <c r="AO28" s="42"/>
      <c r="AS28" s="119"/>
      <c r="BA28" s="42"/>
      <c r="BB28" s="42"/>
    </row>
    <row r="29" spans="1:54" ht="15.75" x14ac:dyDescent="0.25">
      <c r="A29" s="25">
        <v>21</v>
      </c>
      <c r="B29" s="68">
        <v>236.47</v>
      </c>
      <c r="C29" s="50">
        <f t="shared" si="0"/>
        <v>95.047819228270882</v>
      </c>
      <c r="D29" s="51">
        <f t="shared" si="1"/>
        <v>131.43148222018459</v>
      </c>
      <c r="E29" s="58">
        <f t="shared" si="2"/>
        <v>9.9906985515445399</v>
      </c>
      <c r="F29" s="67">
        <v>155.33000000000001</v>
      </c>
      <c r="G29" s="51">
        <f t="shared" si="3"/>
        <v>85.5138678242336</v>
      </c>
      <c r="H29" s="51">
        <f t="shared" si="4"/>
        <v>73.181059726125838</v>
      </c>
      <c r="I29" s="52">
        <f t="shared" si="5"/>
        <v>-3.3649275503594236</v>
      </c>
      <c r="J29" s="57">
        <v>10.02</v>
      </c>
      <c r="K29" s="80">
        <v>0</v>
      </c>
      <c r="L29" s="66">
        <v>0</v>
      </c>
      <c r="M29" s="66">
        <v>0</v>
      </c>
      <c r="N29" s="66">
        <v>0</v>
      </c>
      <c r="O29" s="66">
        <f>'[1]Exploitation '!P98</f>
        <v>0</v>
      </c>
      <c r="P29" s="71">
        <f t="shared" si="8"/>
        <v>10.02</v>
      </c>
      <c r="Q29" s="81">
        <f t="shared" si="9"/>
        <v>0</v>
      </c>
      <c r="R29" s="89">
        <v>0</v>
      </c>
      <c r="S29" s="83">
        <v>0</v>
      </c>
      <c r="T29" s="83">
        <v>0</v>
      </c>
      <c r="U29" s="83">
        <v>26.03</v>
      </c>
      <c r="V29" s="83">
        <v>0</v>
      </c>
      <c r="W29" s="83">
        <v>32.630000000000003</v>
      </c>
      <c r="X29" s="92">
        <f t="shared" si="10"/>
        <v>0</v>
      </c>
      <c r="Y29" s="93">
        <f t="shared" si="11"/>
        <v>58.660000000000004</v>
      </c>
      <c r="Z29" s="89">
        <v>0</v>
      </c>
      <c r="AA29" s="83">
        <v>0</v>
      </c>
      <c r="AB29" s="83">
        <v>0</v>
      </c>
      <c r="AC29" s="83">
        <v>55.3</v>
      </c>
      <c r="AD29" s="94">
        <f t="shared" si="12"/>
        <v>0</v>
      </c>
      <c r="AE29" s="51">
        <f t="shared" si="13"/>
        <v>55.3</v>
      </c>
      <c r="AF29" s="116">
        <v>0.38555672043010747</v>
      </c>
      <c r="AG29" s="115">
        <v>0.1837087365591398</v>
      </c>
      <c r="AH29" s="53">
        <f t="shared" si="6"/>
        <v>6.2695157292104682</v>
      </c>
      <c r="AI29" s="62">
        <f t="shared" si="7"/>
        <v>9.8069898149853998</v>
      </c>
      <c r="AJ29" s="63">
        <v>85.5138678242336</v>
      </c>
      <c r="AK29" s="60">
        <v>150.34781922827088</v>
      </c>
      <c r="AL29" s="126">
        <v>73.181059726125838</v>
      </c>
      <c r="AM29" s="60">
        <v>190.09148222018459</v>
      </c>
      <c r="AO29" s="42"/>
      <c r="AS29" s="119"/>
      <c r="BA29" s="42"/>
      <c r="BB29" s="42"/>
    </row>
    <row r="30" spans="1:54" ht="15.75" x14ac:dyDescent="0.25">
      <c r="A30" s="25">
        <v>22</v>
      </c>
      <c r="B30" s="68">
        <v>223.05</v>
      </c>
      <c r="C30" s="50">
        <f t="shared" si="0"/>
        <v>101.16374184181635</v>
      </c>
      <c r="D30" s="51">
        <f t="shared" si="1"/>
        <v>112.17443686527193</v>
      </c>
      <c r="E30" s="58">
        <f t="shared" si="2"/>
        <v>9.7118212929117362</v>
      </c>
      <c r="F30" s="67">
        <v>162.87</v>
      </c>
      <c r="G30" s="51">
        <f t="shared" si="3"/>
        <v>105.06851243582223</v>
      </c>
      <c r="H30" s="51">
        <f t="shared" si="4"/>
        <v>70.538458600129886</v>
      </c>
      <c r="I30" s="52">
        <f t="shared" si="5"/>
        <v>-12.736971035952115</v>
      </c>
      <c r="J30" s="57">
        <v>20.059999999999999</v>
      </c>
      <c r="K30" s="80">
        <v>0</v>
      </c>
      <c r="L30" s="66">
        <v>0</v>
      </c>
      <c r="M30" s="66">
        <v>0</v>
      </c>
      <c r="N30" s="66">
        <v>0</v>
      </c>
      <c r="O30" s="66">
        <f>'[1]Exploitation '!P99</f>
        <v>0</v>
      </c>
      <c r="P30" s="71">
        <f t="shared" si="8"/>
        <v>20.059999999999999</v>
      </c>
      <c r="Q30" s="81">
        <f t="shared" si="9"/>
        <v>0</v>
      </c>
      <c r="R30" s="89">
        <v>0</v>
      </c>
      <c r="S30" s="83">
        <v>0</v>
      </c>
      <c r="T30" s="83">
        <v>0</v>
      </c>
      <c r="U30" s="83">
        <v>22.98</v>
      </c>
      <c r="V30" s="83">
        <v>0</v>
      </c>
      <c r="W30" s="83">
        <v>40.43</v>
      </c>
      <c r="X30" s="92">
        <f t="shared" si="10"/>
        <v>0</v>
      </c>
      <c r="Y30" s="93">
        <f t="shared" si="11"/>
        <v>63.41</v>
      </c>
      <c r="Z30" s="89">
        <v>0</v>
      </c>
      <c r="AA30" s="83">
        <v>0</v>
      </c>
      <c r="AB30" s="83">
        <v>0</v>
      </c>
      <c r="AC30" s="83">
        <v>54.01</v>
      </c>
      <c r="AD30" s="94">
        <f t="shared" si="12"/>
        <v>0</v>
      </c>
      <c r="AE30" s="51">
        <f t="shared" si="13"/>
        <v>54.01</v>
      </c>
      <c r="AF30" s="116">
        <v>0.38555672043010747</v>
      </c>
      <c r="AG30" s="115">
        <v>0.1837087365591398</v>
      </c>
      <c r="AH30" s="53">
        <f t="shared" si="6"/>
        <v>6.9374722436177763</v>
      </c>
      <c r="AI30" s="62">
        <f t="shared" si="7"/>
        <v>9.5281125563525961</v>
      </c>
      <c r="AJ30" s="63">
        <v>105.06851243582223</v>
      </c>
      <c r="AK30" s="60">
        <v>155.17374184181634</v>
      </c>
      <c r="AL30" s="126">
        <v>70.538458600129886</v>
      </c>
      <c r="AM30" s="60">
        <v>175.58443686527193</v>
      </c>
      <c r="AO30" s="42"/>
      <c r="AP30" s="42"/>
      <c r="AS30" s="119"/>
      <c r="BA30" s="42"/>
      <c r="BB30" s="42"/>
    </row>
    <row r="31" spans="1:54" ht="15.75" x14ac:dyDescent="0.25">
      <c r="A31" s="25">
        <v>23</v>
      </c>
      <c r="B31" s="68">
        <v>213.51</v>
      </c>
      <c r="C31" s="50">
        <f t="shared" si="0"/>
        <v>94.468661388185964</v>
      </c>
      <c r="D31" s="51">
        <f t="shared" si="1"/>
        <v>108.85576188518382</v>
      </c>
      <c r="E31" s="58">
        <f t="shared" si="2"/>
        <v>10.185576726630188</v>
      </c>
      <c r="F31" s="67">
        <v>149.52000000000001</v>
      </c>
      <c r="G31" s="51">
        <f t="shared" si="3"/>
        <v>92.323851366396866</v>
      </c>
      <c r="H31" s="51">
        <f t="shared" si="4"/>
        <v>70.392257606939893</v>
      </c>
      <c r="I31" s="52">
        <f t="shared" si="5"/>
        <v>-13.196108973336768</v>
      </c>
      <c r="J31" s="57">
        <v>20.010000000000002</v>
      </c>
      <c r="K31" s="80">
        <v>0</v>
      </c>
      <c r="L31" s="66">
        <v>0</v>
      </c>
      <c r="M31" s="66">
        <v>0</v>
      </c>
      <c r="N31" s="66">
        <v>0</v>
      </c>
      <c r="O31" s="66">
        <f>'[1]Exploitation '!P100</f>
        <v>0</v>
      </c>
      <c r="P31" s="71">
        <f t="shared" si="8"/>
        <v>20.010000000000002</v>
      </c>
      <c r="Q31" s="81">
        <f t="shared" si="9"/>
        <v>0</v>
      </c>
      <c r="R31" s="89">
        <v>0</v>
      </c>
      <c r="S31" s="83">
        <v>0</v>
      </c>
      <c r="T31" s="83">
        <v>0</v>
      </c>
      <c r="U31" s="83">
        <v>26.89</v>
      </c>
      <c r="V31" s="83">
        <v>0</v>
      </c>
      <c r="W31" s="83">
        <v>62.79</v>
      </c>
      <c r="X31" s="92">
        <f t="shared" si="10"/>
        <v>0</v>
      </c>
      <c r="Y31" s="93">
        <f t="shared" si="11"/>
        <v>89.68</v>
      </c>
      <c r="Z31" s="89">
        <v>0</v>
      </c>
      <c r="AA31" s="83">
        <v>0</v>
      </c>
      <c r="AB31" s="83">
        <v>0</v>
      </c>
      <c r="AC31" s="83">
        <v>54.2</v>
      </c>
      <c r="AD31" s="94">
        <f t="shared" si="12"/>
        <v>0</v>
      </c>
      <c r="AE31" s="51">
        <f t="shared" si="13"/>
        <v>54.2</v>
      </c>
      <c r="AF31" s="116">
        <v>0.38555672043010747</v>
      </c>
      <c r="AG31" s="115">
        <v>0.1837087365591398</v>
      </c>
      <c r="AH31" s="53">
        <f t="shared" si="6"/>
        <v>6.4283343062331255</v>
      </c>
      <c r="AI31" s="62">
        <f t="shared" si="7"/>
        <v>10.001867990071048</v>
      </c>
      <c r="AJ31" s="63">
        <v>92.323851366396866</v>
      </c>
      <c r="AK31" s="60">
        <v>148.66866138818597</v>
      </c>
      <c r="AL31" s="126">
        <v>70.392257606939893</v>
      </c>
      <c r="AM31" s="60">
        <v>198.53576188518383</v>
      </c>
      <c r="AO31" s="42"/>
      <c r="AS31" s="119"/>
      <c r="BA31" s="42"/>
      <c r="BB31" s="42"/>
    </row>
    <row r="32" spans="1:54" ht="16.5" thickBot="1" x14ac:dyDescent="0.3">
      <c r="A32" s="26">
        <v>24</v>
      </c>
      <c r="B32" s="69">
        <v>209.81</v>
      </c>
      <c r="C32" s="54">
        <f t="shared" si="0"/>
        <v>93.935273341916044</v>
      </c>
      <c r="D32" s="51">
        <f t="shared" si="1"/>
        <v>106.31802376975064</v>
      </c>
      <c r="E32" s="58">
        <f t="shared" si="2"/>
        <v>9.556702888333291</v>
      </c>
      <c r="F32" s="70">
        <v>142.77000000000001</v>
      </c>
      <c r="G32" s="55">
        <f t="shared" si="3"/>
        <v>88.073113392404025</v>
      </c>
      <c r="H32" s="51">
        <f t="shared" si="4"/>
        <v>68.130220330464866</v>
      </c>
      <c r="I32" s="52">
        <f t="shared" si="5"/>
        <v>-13.433333722868865</v>
      </c>
      <c r="J32" s="57">
        <v>19.989999999999998</v>
      </c>
      <c r="K32" s="80">
        <v>0</v>
      </c>
      <c r="L32" s="66">
        <v>0</v>
      </c>
      <c r="M32" s="66">
        <v>0</v>
      </c>
      <c r="N32" s="66">
        <v>0</v>
      </c>
      <c r="O32" s="66">
        <f>'[1]Exploitation '!P101</f>
        <v>0</v>
      </c>
      <c r="P32" s="71">
        <f t="shared" si="8"/>
        <v>19.989999999999998</v>
      </c>
      <c r="Q32" s="81">
        <f t="shared" si="9"/>
        <v>0</v>
      </c>
      <c r="R32" s="89">
        <v>0</v>
      </c>
      <c r="S32" s="83">
        <v>0</v>
      </c>
      <c r="T32" s="83">
        <v>0</v>
      </c>
      <c r="U32" s="83">
        <v>13.46</v>
      </c>
      <c r="V32" s="83">
        <v>0</v>
      </c>
      <c r="W32" s="83">
        <v>63.46</v>
      </c>
      <c r="X32" s="92">
        <f t="shared" si="10"/>
        <v>0</v>
      </c>
      <c r="Y32" s="93">
        <f t="shared" si="11"/>
        <v>76.92</v>
      </c>
      <c r="Z32" s="90">
        <v>0</v>
      </c>
      <c r="AA32" s="91">
        <v>0</v>
      </c>
      <c r="AB32" s="91">
        <v>0</v>
      </c>
      <c r="AC32" s="91">
        <v>48.2</v>
      </c>
      <c r="AD32" s="94">
        <f t="shared" si="12"/>
        <v>0</v>
      </c>
      <c r="AE32" s="51">
        <f t="shared" si="13"/>
        <v>48.2</v>
      </c>
      <c r="AF32" s="116">
        <v>0.38555672043010747</v>
      </c>
      <c r="AG32" s="115">
        <v>0.1837087365591398</v>
      </c>
      <c r="AH32" s="53">
        <f t="shared" si="6"/>
        <v>6.1711095567010261</v>
      </c>
      <c r="AI32" s="62">
        <f t="shared" si="7"/>
        <v>9.3729941517741509</v>
      </c>
      <c r="AJ32" s="64">
        <v>88.073113392404025</v>
      </c>
      <c r="AK32" s="61">
        <v>142.13527334191605</v>
      </c>
      <c r="AL32" s="127">
        <v>68.130220330464866</v>
      </c>
      <c r="AM32" s="61">
        <v>183.23802376975064</v>
      </c>
      <c r="AO32" s="42"/>
      <c r="AS32" s="119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249.5</v>
      </c>
      <c r="C33" s="40">
        <f t="shared" ref="C33:AE33" si="14">MAX(C9:C32)</f>
        <v>105.16299546254324</v>
      </c>
      <c r="D33" s="40">
        <f t="shared" si="14"/>
        <v>145.01003711333797</v>
      </c>
      <c r="E33" s="40">
        <f t="shared" si="14"/>
        <v>10.427214560269363</v>
      </c>
      <c r="F33" s="40">
        <f t="shared" si="14"/>
        <v>168.8</v>
      </c>
      <c r="G33" s="40">
        <f t="shared" si="14"/>
        <v>110.43213952085419</v>
      </c>
      <c r="H33" s="40">
        <f t="shared" si="14"/>
        <v>73.181059726125838</v>
      </c>
      <c r="I33" s="40">
        <f t="shared" si="14"/>
        <v>-3.3649275503594236</v>
      </c>
      <c r="J33" s="40">
        <f t="shared" si="14"/>
        <v>20.21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20.21</v>
      </c>
      <c r="Q33" s="40">
        <f t="shared" si="14"/>
        <v>0</v>
      </c>
      <c r="R33" s="40">
        <f t="shared" si="14"/>
        <v>35.78</v>
      </c>
      <c r="S33" s="40">
        <f t="shared" si="14"/>
        <v>0</v>
      </c>
      <c r="T33" s="40">
        <f t="shared" si="14"/>
        <v>0</v>
      </c>
      <c r="U33" s="40">
        <f t="shared" si="14"/>
        <v>62.23</v>
      </c>
      <c r="V33" s="40">
        <f t="shared" si="14"/>
        <v>0</v>
      </c>
      <c r="W33" s="40">
        <f t="shared" si="14"/>
        <v>63.46</v>
      </c>
      <c r="X33" s="40">
        <f t="shared" si="14"/>
        <v>35.78</v>
      </c>
      <c r="Y33" s="40">
        <f t="shared" si="14"/>
        <v>89.68</v>
      </c>
      <c r="Z33" s="40"/>
      <c r="AA33" s="40"/>
      <c r="AB33" s="40"/>
      <c r="AC33" s="40"/>
      <c r="AD33" s="40">
        <f t="shared" si="14"/>
        <v>19</v>
      </c>
      <c r="AE33" s="40">
        <f t="shared" si="14"/>
        <v>57.32</v>
      </c>
      <c r="AF33" s="40">
        <f t="shared" ref="AF33:AM33" si="15">MAX(AF9:AF32)</f>
        <v>0.38555672043010747</v>
      </c>
      <c r="AG33" s="40">
        <f t="shared" si="15"/>
        <v>0.1837087365591398</v>
      </c>
      <c r="AH33" s="40">
        <f t="shared" si="15"/>
        <v>7.1517687646827142</v>
      </c>
      <c r="AI33" s="40">
        <f t="shared" si="15"/>
        <v>10.243505823710223</v>
      </c>
      <c r="AJ33" s="40">
        <f t="shared" si="15"/>
        <v>110.43213952085419</v>
      </c>
      <c r="AK33" s="40">
        <f t="shared" si="15"/>
        <v>161.21988633557794</v>
      </c>
      <c r="AL33" s="40">
        <f t="shared" si="15"/>
        <v>77.663644350193096</v>
      </c>
      <c r="AM33" s="128">
        <f t="shared" si="15"/>
        <v>207.24003711333796</v>
      </c>
      <c r="AP33"/>
      <c r="AQ33"/>
      <c r="AR33"/>
      <c r="AS33" s="121"/>
    </row>
    <row r="34" spans="1:45" s="33" customFormat="1" ht="16.5" thickBot="1" x14ac:dyDescent="0.3">
      <c r="A34" s="32" t="s">
        <v>52</v>
      </c>
      <c r="B34" s="41">
        <f>AVERAGE(B9:B33,B9:B32)</f>
        <v>218.82612244897962</v>
      </c>
      <c r="C34" s="41">
        <f t="shared" ref="C34:AE34" si="16">AVERAGE(C9:C33,C9:C32)</f>
        <v>88.609871476292639</v>
      </c>
      <c r="D34" s="41">
        <f t="shared" si="16"/>
        <v>121.28985510898042</v>
      </c>
      <c r="E34" s="41">
        <f t="shared" si="16"/>
        <v>9.1529315195463674</v>
      </c>
      <c r="F34" s="41">
        <f t="shared" si="16"/>
        <v>118.40040816326535</v>
      </c>
      <c r="G34" s="41">
        <f t="shared" si="16"/>
        <v>81.435535735711511</v>
      </c>
      <c r="H34" s="41">
        <f t="shared" si="16"/>
        <v>50.014674914214716</v>
      </c>
      <c r="I34" s="41">
        <f t="shared" si="16"/>
        <v>-12.816164288770693</v>
      </c>
      <c r="J34" s="41">
        <f t="shared" si="16"/>
        <v>19.184693877551023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19.184693877551023</v>
      </c>
      <c r="Q34" s="41">
        <f t="shared" si="16"/>
        <v>0</v>
      </c>
      <c r="R34" s="41">
        <f t="shared" si="16"/>
        <v>11.623673469387755</v>
      </c>
      <c r="S34" s="41">
        <f t="shared" si="16"/>
        <v>0</v>
      </c>
      <c r="T34" s="41">
        <f t="shared" si="16"/>
        <v>0</v>
      </c>
      <c r="U34" s="41">
        <f t="shared" si="16"/>
        <v>41.922244897959175</v>
      </c>
      <c r="V34" s="41">
        <f t="shared" si="16"/>
        <v>0</v>
      </c>
      <c r="W34" s="41">
        <f t="shared" si="16"/>
        <v>11.81469387755102</v>
      </c>
      <c r="X34" s="41">
        <f t="shared" si="16"/>
        <v>11.623673469387755</v>
      </c>
      <c r="Y34" s="41">
        <f t="shared" si="16"/>
        <v>53.00204081632652</v>
      </c>
      <c r="Z34" s="41">
        <f>AVERAGE(Z9:Z33,Z9:Z32)</f>
        <v>4.4291666666666663</v>
      </c>
      <c r="AA34" s="41">
        <f>AVERAGE(AA9:AA33,AA9:AA32)</f>
        <v>0</v>
      </c>
      <c r="AB34" s="41">
        <f>AVERAGE(AB9:AB33,AB9:AB32)</f>
        <v>0</v>
      </c>
      <c r="AC34" s="41">
        <f t="shared" si="16"/>
        <v>49.136250000000018</v>
      </c>
      <c r="AD34" s="41">
        <f t="shared" si="16"/>
        <v>4.7265306122448969</v>
      </c>
      <c r="AE34" s="41">
        <f t="shared" si="16"/>
        <v>49.303265306122462</v>
      </c>
      <c r="AF34" s="41">
        <f t="shared" ref="AF34:AM34" si="17">AVERAGE(AF9:AF33,AF9:AF32)</f>
        <v>0.38555672043010741</v>
      </c>
      <c r="AG34" s="41">
        <f t="shared" si="17"/>
        <v>0.18370873655913991</v>
      </c>
      <c r="AH34" s="41">
        <f t="shared" si="17"/>
        <v>5.7930188486659757</v>
      </c>
      <c r="AI34" s="41">
        <f t="shared" si="17"/>
        <v>8.9692227829872273</v>
      </c>
      <c r="AJ34" s="41">
        <f t="shared" si="17"/>
        <v>85.774311245915598</v>
      </c>
      <c r="AK34" s="41">
        <f t="shared" si="17"/>
        <v>137.8873590451301</v>
      </c>
      <c r="AL34" s="41">
        <f t="shared" si="17"/>
        <v>60.999625620828319</v>
      </c>
      <c r="AM34" s="129">
        <f t="shared" si="17"/>
        <v>173.73169184367424</v>
      </c>
      <c r="AN34" s="123"/>
      <c r="AO34" s="123"/>
      <c r="AP34" s="117"/>
      <c r="AQ34" s="117"/>
      <c r="AR34" s="117"/>
      <c r="AS34" s="122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8" t="s">
        <v>15</v>
      </c>
      <c r="B36" s="209"/>
      <c r="C36" s="209"/>
      <c r="D36" s="209"/>
      <c r="E36" s="209"/>
      <c r="F36" s="210"/>
      <c r="G36" s="112"/>
      <c r="H36" s="199" t="s">
        <v>93</v>
      </c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1"/>
      <c r="W36" s="199" t="s">
        <v>94</v>
      </c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1"/>
      <c r="AL36" s="199" t="s">
        <v>95</v>
      </c>
      <c r="AM36" s="200"/>
      <c r="AN36" s="200"/>
      <c r="AO36" s="200"/>
      <c r="AP36" s="200"/>
      <c r="AQ36" s="200"/>
      <c r="AR36" s="200"/>
      <c r="AS36" s="201"/>
    </row>
    <row r="37" spans="1:45" ht="23.25" customHeight="1" x14ac:dyDescent="0.25">
      <c r="A37" s="197" t="s">
        <v>92</v>
      </c>
      <c r="B37" s="198"/>
      <c r="C37" s="198"/>
      <c r="D37" s="197" t="s">
        <v>99</v>
      </c>
      <c r="E37" s="198"/>
      <c r="F37" s="202"/>
      <c r="G37" s="113"/>
      <c r="H37" s="194" t="s">
        <v>19</v>
      </c>
      <c r="I37" s="195"/>
      <c r="J37" s="195"/>
      <c r="K37" s="195"/>
      <c r="L37" s="196"/>
      <c r="M37" s="211" t="s">
        <v>17</v>
      </c>
      <c r="N37" s="195"/>
      <c r="O37" s="195"/>
      <c r="P37" s="195"/>
      <c r="Q37" s="196"/>
      <c r="R37" s="211" t="s">
        <v>18</v>
      </c>
      <c r="S37" s="195"/>
      <c r="T37" s="195"/>
      <c r="U37" s="195"/>
      <c r="V37" s="212"/>
      <c r="W37" s="194" t="s">
        <v>96</v>
      </c>
      <c r="X37" s="195"/>
      <c r="Y37" s="195"/>
      <c r="Z37" s="195"/>
      <c r="AA37" s="196"/>
      <c r="AB37" s="211" t="s">
        <v>16</v>
      </c>
      <c r="AC37" s="195"/>
      <c r="AD37" s="195"/>
      <c r="AE37" s="195"/>
      <c r="AF37" s="196"/>
      <c r="AG37" s="211" t="s">
        <v>74</v>
      </c>
      <c r="AH37" s="195"/>
      <c r="AI37" s="195"/>
      <c r="AJ37" s="195"/>
      <c r="AK37" s="212"/>
      <c r="AL37" s="194" t="s">
        <v>91</v>
      </c>
      <c r="AM37" s="195"/>
      <c r="AN37" s="195"/>
      <c r="AO37" s="196"/>
      <c r="AP37" s="211" t="s">
        <v>97</v>
      </c>
      <c r="AQ37" s="195"/>
      <c r="AR37" s="195"/>
      <c r="AS37" s="212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6"/>
      <c r="H38" s="97" t="s">
        <v>24</v>
      </c>
      <c r="I38" s="6"/>
      <c r="J38" s="132">
        <f>'[2]22  MAI 2023'!$G$14</f>
        <v>454</v>
      </c>
      <c r="K38" s="131"/>
      <c r="L38" s="8" t="s">
        <v>21</v>
      </c>
      <c r="M38" s="5" t="s">
        <v>24</v>
      </c>
      <c r="N38" s="6"/>
      <c r="O38" s="111">
        <v>0</v>
      </c>
      <c r="P38" s="110"/>
      <c r="Q38" s="8" t="s">
        <v>21</v>
      </c>
      <c r="R38" s="97" t="s">
        <v>24</v>
      </c>
      <c r="S38" s="6"/>
      <c r="T38" s="111">
        <v>0</v>
      </c>
      <c r="U38" s="110"/>
      <c r="V38" s="8" t="s">
        <v>21</v>
      </c>
      <c r="W38" s="97" t="s">
        <v>24</v>
      </c>
      <c r="X38" s="6"/>
      <c r="Y38" s="132">
        <f>'[2]22  MAI 2023'!$G$29</f>
        <v>265.66000000000003</v>
      </c>
      <c r="Z38" s="131"/>
      <c r="AA38" s="8" t="s">
        <v>21</v>
      </c>
      <c r="AB38" s="5" t="s">
        <v>23</v>
      </c>
      <c r="AC38" s="30"/>
      <c r="AD38" s="132">
        <f>'[2]22  MAI 2023'!$G$22</f>
        <v>1035.8</v>
      </c>
      <c r="AE38" s="131"/>
      <c r="AF38" s="7" t="s">
        <v>21</v>
      </c>
      <c r="AG38" s="5" t="s">
        <v>24</v>
      </c>
      <c r="AH38" s="6"/>
      <c r="AI38" s="132">
        <f>'[2]22  MAI 2023'!$K$22</f>
        <v>254.76499999999999</v>
      </c>
      <c r="AJ38" s="131"/>
      <c r="AK38" s="98" t="s">
        <v>21</v>
      </c>
      <c r="AL38" s="97" t="s">
        <v>24</v>
      </c>
      <c r="AM38" s="131">
        <f>'[2]22  MAI 2023'!$K$29</f>
        <v>97.206299999999999</v>
      </c>
      <c r="AN38" s="133"/>
      <c r="AO38" s="8" t="s">
        <v>21</v>
      </c>
      <c r="AP38" s="5" t="s">
        <v>24</v>
      </c>
      <c r="AQ38" s="131">
        <f>'[2]22  MAI 2023'!$K$14</f>
        <v>1162.7</v>
      </c>
      <c r="AR38" s="131"/>
      <c r="AS38" s="108" t="s">
        <v>21</v>
      </c>
    </row>
    <row r="39" spans="1:45" ht="15.75" thickBot="1" x14ac:dyDescent="0.3">
      <c r="A39" s="9" t="s">
        <v>22</v>
      </c>
      <c r="B39" s="10">
        <f>'[2]22  MAI 2023'!$B$22</f>
        <v>2767.2</v>
      </c>
      <c r="C39" s="11" t="s">
        <v>21</v>
      </c>
      <c r="D39" s="9" t="s">
        <v>71</v>
      </c>
      <c r="E39" s="10">
        <f>'[2]22  MAI 2023'!$B$61</f>
        <v>5122</v>
      </c>
      <c r="F39" s="12" t="s">
        <v>21</v>
      </c>
      <c r="G39" s="96"/>
      <c r="H39" s="99" t="s">
        <v>25</v>
      </c>
      <c r="I39" s="100"/>
      <c r="J39" s="101">
        <f>'[2]22  MAI 2023'!$G$15</f>
        <v>20.21</v>
      </c>
      <c r="K39" s="102" t="s">
        <v>62</v>
      </c>
      <c r="L39" s="103">
        <f>'[2]22  MAI 2023'!$H$15</f>
        <v>141.750000000011</v>
      </c>
      <c r="M39" s="104" t="s">
        <v>25</v>
      </c>
      <c r="N39" s="100"/>
      <c r="O39" s="101">
        <v>0</v>
      </c>
      <c r="P39" s="102" t="s">
        <v>62</v>
      </c>
      <c r="Q39" s="103">
        <v>0</v>
      </c>
      <c r="R39" s="99" t="s">
        <v>25</v>
      </c>
      <c r="S39" s="100"/>
      <c r="T39" s="101">
        <v>0</v>
      </c>
      <c r="U39" s="100" t="s">
        <v>62</v>
      </c>
      <c r="V39" s="106">
        <v>0</v>
      </c>
      <c r="W39" s="99" t="s">
        <v>25</v>
      </c>
      <c r="X39" s="100"/>
      <c r="Y39" s="101">
        <f>'[2]22  MAI 2023'!$G$30</f>
        <v>35.78</v>
      </c>
      <c r="Z39" s="100" t="s">
        <v>62</v>
      </c>
      <c r="AA39" s="106">
        <f>'[2]22  MAI 2023'!$H$30</f>
        <v>141.583333333344</v>
      </c>
      <c r="AB39" s="104" t="s">
        <v>25</v>
      </c>
      <c r="AC39" s="107"/>
      <c r="AD39" s="101">
        <f>'[2]22  MAI 2023'!$G$23</f>
        <v>69.569999999999993</v>
      </c>
      <c r="AE39" s="102" t="s">
        <v>72</v>
      </c>
      <c r="AF39" s="106">
        <f>'[2]22  MAI 2023'!$H$23</f>
        <v>8.5416666666666655E-2</v>
      </c>
      <c r="AG39" s="104" t="s">
        <v>25</v>
      </c>
      <c r="AH39" s="100"/>
      <c r="AI39" s="101">
        <f>'[2]22  MAI 2023'!$K$23</f>
        <v>63.46</v>
      </c>
      <c r="AJ39" s="100" t="s">
        <v>75</v>
      </c>
      <c r="AK39" s="105">
        <f>'[2]22  MAI 2023'!$L$23</f>
        <v>142.000000000011</v>
      </c>
      <c r="AL39" s="99" t="s">
        <v>25</v>
      </c>
      <c r="AM39" s="100">
        <f>'[2]22  MAI 2023'!$K$30</f>
        <v>19</v>
      </c>
      <c r="AN39" s="101" t="s">
        <v>75</v>
      </c>
      <c r="AO39" s="109">
        <f>'[2]22  MAI 2023'!$L$30</f>
        <v>141.458333333344</v>
      </c>
      <c r="AP39" s="104" t="s">
        <v>25</v>
      </c>
      <c r="AQ39" s="100">
        <f>'[2]22  MAI 2023'!$K$15</f>
        <v>57.32</v>
      </c>
      <c r="AR39" s="102"/>
      <c r="AS39" s="105">
        <f>'[2]22  MAI 2023'!$L$15</f>
        <v>141.666666666678</v>
      </c>
    </row>
    <row r="40" spans="1:45" ht="16.5" thickTop="1" thickBot="1" x14ac:dyDescent="0.3">
      <c r="AM40" s="130"/>
    </row>
    <row r="41" spans="1:45" ht="24" customHeight="1" thickTop="1" thickBot="1" x14ac:dyDescent="0.3">
      <c r="A41" s="180" t="s">
        <v>26</v>
      </c>
      <c r="B41" s="180"/>
      <c r="C41" s="180"/>
      <c r="D41" s="181"/>
      <c r="E41" s="182" t="s">
        <v>27</v>
      </c>
      <c r="F41" s="183"/>
      <c r="G41" s="184"/>
    </row>
    <row r="42" spans="1:45" ht="25.5" customHeight="1" thickTop="1" thickBot="1" x14ac:dyDescent="0.3">
      <c r="A42" s="185" t="s">
        <v>28</v>
      </c>
      <c r="B42" s="186"/>
      <c r="C42" s="186"/>
      <c r="D42" s="187"/>
      <c r="E42" s="44">
        <f>'[2]22  MAI 2023'!$C$4</f>
        <v>554.58999999999992</v>
      </c>
      <c r="F42" s="43" t="s">
        <v>69</v>
      </c>
      <c r="G42" s="46">
        <f>'[2]22  MAI 2023'!$E$4</f>
        <v>141.791666666678</v>
      </c>
    </row>
    <row r="43" spans="1:45" ht="32.25" customHeight="1" thickBot="1" x14ac:dyDescent="0.3">
      <c r="A43" s="188" t="s">
        <v>70</v>
      </c>
      <c r="B43" s="189"/>
      <c r="C43" s="189"/>
      <c r="D43" s="190"/>
      <c r="E43" s="76"/>
      <c r="F43" s="77"/>
      <c r="G43" s="78">
        <f>'[2]22  MAI 2023'!$I$9</f>
        <v>65.819999999999993</v>
      </c>
    </row>
    <row r="44" spans="1:45" ht="32.25" customHeight="1" thickBot="1" x14ac:dyDescent="0.3">
      <c r="A44" s="188" t="s">
        <v>29</v>
      </c>
      <c r="B44" s="189"/>
      <c r="C44" s="189"/>
      <c r="D44" s="190"/>
      <c r="E44" s="76"/>
      <c r="F44" s="77"/>
      <c r="G44" s="78">
        <f>'[2]22  MAI 2023'!$F$6</f>
        <v>56.75</v>
      </c>
    </row>
    <row r="45" spans="1:45" ht="29.25" customHeight="1" thickBot="1" x14ac:dyDescent="0.3">
      <c r="A45" s="191" t="s">
        <v>30</v>
      </c>
      <c r="B45" s="192"/>
      <c r="C45" s="192"/>
      <c r="D45" s="193"/>
      <c r="E45" s="44">
        <f>'[2]22  MAI 2023'!$C$9</f>
        <v>268.92801949212372</v>
      </c>
      <c r="F45" s="82" t="s">
        <v>72</v>
      </c>
      <c r="G45" s="47">
        <f>'[2]22  MAI 2023'!$E$9</f>
        <v>141.958333333344</v>
      </c>
    </row>
    <row r="46" spans="1:45" ht="34.5" customHeight="1" thickBot="1" x14ac:dyDescent="0.3">
      <c r="A46" s="175" t="s">
        <v>31</v>
      </c>
      <c r="B46" s="176"/>
      <c r="C46" s="176"/>
      <c r="D46" s="177"/>
      <c r="E46" s="45">
        <f>'[2]22  MAI 2023'!$C$10</f>
        <v>270.3138528147083</v>
      </c>
      <c r="F46" s="79" t="s">
        <v>72</v>
      </c>
      <c r="G46" s="59">
        <f>'[2]22  MAI 2023'!$E$10</f>
        <v>141.791666666678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104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6"/>
    </row>
    <row r="62" spans="1:44" x14ac:dyDescent="0.25"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</row>
    <row r="80" spans="39:41" x14ac:dyDescent="0.25">
      <c r="AM80" s="138"/>
      <c r="AN80" s="138"/>
      <c r="AO80" s="138"/>
    </row>
    <row r="81" spans="39:41" x14ac:dyDescent="0.25">
      <c r="AM81" s="138"/>
      <c r="AN81" s="138"/>
      <c r="AO81" s="138"/>
    </row>
    <row r="82" spans="39:41" ht="15.75" customHeight="1" x14ac:dyDescent="0.25">
      <c r="AM82" s="95"/>
      <c r="AN82" s="95"/>
      <c r="AO82" s="84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 MAI 23 </vt:lpstr>
      <vt:lpstr>'22 MAI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2023-05-23T05:40:55Z</dcterms:modified>
</cp:coreProperties>
</file>