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4FD09BE-31E8-4EAC-9794-8CAEAF5C5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MAI 23 " sheetId="3" r:id="rId1"/>
  </sheets>
  <definedNames>
    <definedName name="_xlnm.Print_Area" localSheetId="0">'23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<sst xmlns="http://schemas.openxmlformats.org/spreadsheetml/2006/main" count="139" uniqueCount="105">
  <si>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</si>
  <si>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</si>
  <si>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</si>
  <si>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</si>
  <si>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</si>
  <si>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</si>
  <si>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</si>
  <si>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</si>
  <si>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</si>
  <si>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</si>
  <si>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</si>
  <si>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</si>
  <si>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</si>
  <si>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</si>
  <si>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</si>
  <si>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</si>
  <si>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</si>
  <si>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</si>
  <si>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</si>
  <si>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</si>
  <si>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</si>
  <si>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</si>
  <si>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</si>
  <si>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</si>
  <si>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</si>
  <si>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</si>
  <si>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</si>
  <si>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</si>
  <si>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</si>
  <si>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</si>
  <si>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</si>
  <si>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</si>
  <si>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</si>
  <si>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</si>
  <si>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</si>
  <si>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</si>
  <si>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</si>
  <si>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</si>
  <si>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</si>
  <si>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</si>
  <si>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</si>
  <si>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</si>
  <si>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</si>
  <si>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</si>
  <si>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</si>
  <si>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</si>
  <si>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</si>
  <si>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</si>
  <si>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</si>
  <si>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</si>
  <si>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</si>
  <si>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</si>
  <si>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</si>
  <si>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</si>
  <si>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</si>
  <si>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</si>
  <si>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</si>
  <si>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</si>
  <si>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</si>
  <si>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</si>
  <si>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</si>
  <si>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</si>
  <si>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</si>
  <si>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</si>
  <si>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</si>
  <si>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</si>
  <si>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</si>
  <si>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</si>
  <si>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</si>
  <si>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</si>
  <si>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</si>
  <si>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</si>
  <si>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</si>
  <si>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</si>
  <si>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</si>
  <si>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</si>
  <si>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</si>
  <si>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</si>
  <si>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</si>
  <si>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</si>
  <si>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</si>
  <si>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</si>
  <si>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</si>
  <si>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</si>
  <si>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</si>
  <si>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</si>
  <si>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</si>
  <si>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</si>
  <si>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</si>
  <si>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</si>
  <si>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</si>
  <si>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</si>
  <si>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</si>
  <si>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</si>
  <si>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</si>
  <si>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</si>
  <si>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</si>
  <si>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</si>
  <si>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</si>
  <si>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</si>
  <si>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</si>
  <si>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</si>
  <si>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&amp; FOFANA</t>
  </si>
  <si>
    <t>TETE &amp; BOKO</t>
  </si>
  <si>
    <t>FOFANA &amp;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</si>
</sst>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'23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'!$B$9:$B$32</c:f>
              <c:numCache>
                <c:formatCode>General</c:formatCode>
                <c:ptCount val="24"/>
                <c:pt idx="0">
                  <c:v>214.97</c:v>
                </c:pt>
                <c:pt idx="1">
                  <c:v>206.56</c:v>
                </c:pt>
                <c:pt idx="2">
                  <c:v>200.77</c:v>
                </c:pt>
                <c:pt idx="3">
                  <c:v>196.61</c:v>
                </c:pt>
                <c:pt idx="4">
                  <c:v>188.56</c:v>
                </c:pt>
                <c:pt idx="5">
                  <c:v>181.47</c:v>
                </c:pt>
                <c:pt idx="6">
                  <c:v>189.64</c:v>
                </c:pt>
                <c:pt idx="7">
                  <c:v>223.32</c:v>
                </c:pt>
                <c:pt idx="8">
                  <c:v>233.42000000000002</c:v>
                </c:pt>
                <c:pt idx="9">
                  <c:v>242.29</c:v>
                </c:pt>
                <c:pt idx="10">
                  <c:v>242.32</c:v>
                </c:pt>
                <c:pt idx="11">
                  <c:v>237.93</c:v>
                </c:pt>
                <c:pt idx="12">
                  <c:v>234.19</c:v>
                </c:pt>
                <c:pt idx="13">
                  <c:v>226.8</c:v>
                </c:pt>
                <c:pt idx="14">
                  <c:v>230.64</c:v>
                </c:pt>
                <c:pt idx="15">
                  <c:v>234.84</c:v>
                </c:pt>
                <c:pt idx="16">
                  <c:v>221.01999999999998</c:v>
                </c:pt>
                <c:pt idx="17">
                  <c:v>218.84</c:v>
                </c:pt>
                <c:pt idx="18">
                  <c:v>239.05</c:v>
                </c:pt>
                <c:pt idx="19">
                  <c:v>231.32999999999998</c:v>
                </c:pt>
                <c:pt idx="20">
                  <c:v>236.24</c:v>
                </c:pt>
                <c:pt idx="21">
                  <c:v>141.31</c:v>
                </c:pt>
                <c:pt idx="22">
                  <c:v>164.09</c:v>
                </c:pt>
                <c:pt idx="23">
                  <c:v>166.24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'23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'!$C$9:$C$32</c:f>
              <c:numCache>
                <c:formatCode>General</c:formatCode>
                <c:ptCount val="24"/>
                <c:pt idx="0">
                  <c:v>96.904841653346438</c:v>
                </c:pt>
                <c:pt idx="1">
                  <c:v>92.309594543456384</c:v>
                </c:pt>
                <c:pt idx="2">
                  <c:v>90.163310753864437</c:v>
                </c:pt>
                <c:pt idx="3">
                  <c:v>91.049859669751839</c:v>
                </c:pt>
                <c:pt idx="4">
                  <c:v>83.527230157143393</c:v>
                </c:pt>
                <c:pt idx="5">
                  <c:v>83.968626019547457</c:v>
                </c:pt>
                <c:pt idx="6">
                  <c:v>92.746804104975041</c:v>
                </c:pt>
                <c:pt idx="7">
                  <c:v>105.39104695129964</c:v>
                </c:pt>
                <c:pt idx="8">
                  <c:v>98.074792856771595</c:v>
                </c:pt>
                <c:pt idx="9">
                  <c:v>106.57845957159489</c:v>
                </c:pt>
                <c:pt idx="10">
                  <c:v>102.88654956764969</c:v>
                </c:pt>
                <c:pt idx="11">
                  <c:v>96.994946506433507</c:v>
                </c:pt>
                <c:pt idx="12">
                  <c:v>105.18278372157133</c:v>
                </c:pt>
                <c:pt idx="13">
                  <c:v>106.10495396109013</c:v>
                </c:pt>
                <c:pt idx="14">
                  <c:v>105.08690788998413</c:v>
                </c:pt>
                <c:pt idx="15">
                  <c:v>99.777159110392574</c:v>
                </c:pt>
                <c:pt idx="16">
                  <c:v>85.907550712245225</c:v>
                </c:pt>
                <c:pt idx="17">
                  <c:v>93.405326445666759</c:v>
                </c:pt>
                <c:pt idx="18">
                  <c:v>106.45196726410418</c:v>
                </c:pt>
                <c:pt idx="19">
                  <c:v>97.153773762893096</c:v>
                </c:pt>
                <c:pt idx="20">
                  <c:v>100.19283547833248</c:v>
                </c:pt>
                <c:pt idx="21">
                  <c:v>81.213267607879189</c:v>
                </c:pt>
                <c:pt idx="22">
                  <c:v>55.380795394461181</c:v>
                </c:pt>
                <c:pt idx="23">
                  <c:v>53.857950042056309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'23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'!$D$9:$D$32</c:f>
              <c:numCache>
                <c:formatCode>0.00</c:formatCode>
                <c:ptCount val="24"/>
                <c:pt idx="0">
                  <c:v>108.66805376074927</c:v>
                </c:pt>
                <c:pt idx="1">
                  <c:v>105.097458156746</c:v>
                </c:pt>
                <c:pt idx="2">
                  <c:v>101.62034000812946</c:v>
                </c:pt>
                <c:pt idx="3">
                  <c:v>96.707629481194928</c:v>
                </c:pt>
                <c:pt idx="4">
                  <c:v>96.359176760782475</c:v>
                </c:pt>
                <c:pt idx="5">
                  <c:v>89.021538371512435</c:v>
                </c:pt>
                <c:pt idx="6">
                  <c:v>88.185723242987194</c:v>
                </c:pt>
                <c:pt idx="7">
                  <c:v>108.08525307188567</c:v>
                </c:pt>
                <c:pt idx="8">
                  <c:v>124.94627233471768</c:v>
                </c:pt>
                <c:pt idx="9">
                  <c:v>125.20704653956037</c:v>
                </c:pt>
                <c:pt idx="10">
                  <c:v>128.94911636932264</c:v>
                </c:pt>
                <c:pt idx="11">
                  <c:v>130.45855936261671</c:v>
                </c:pt>
                <c:pt idx="12">
                  <c:v>118.77347999187688</c:v>
                </c:pt>
                <c:pt idx="13">
                  <c:v>110.68950762887897</c:v>
                </c:pt>
                <c:pt idx="14">
                  <c:v>114.92791924978526</c:v>
                </c:pt>
                <c:pt idx="15">
                  <c:v>124.28058933315727</c:v>
                </c:pt>
                <c:pt idx="16">
                  <c:v>124.75523411050646</c:v>
                </c:pt>
                <c:pt idx="17">
                  <c:v>115.49521451085688</c:v>
                </c:pt>
                <c:pt idx="18">
                  <c:v>122.06385910225221</c:v>
                </c:pt>
                <c:pt idx="19">
                  <c:v>123.89181040912904</c:v>
                </c:pt>
                <c:pt idx="20">
                  <c:v>126.04106611696835</c:v>
                </c:pt>
                <c:pt idx="21">
                  <c:v>54.584835107678906</c:v>
                </c:pt>
                <c:pt idx="22">
                  <c:v>100.80140079686396</c:v>
                </c:pt>
                <c:pt idx="23">
                  <c:v>104.41432706468333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'23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'!$E$9:$E$32</c:f>
              <c:numCache>
                <c:formatCode>0.00</c:formatCode>
                <c:ptCount val="24"/>
                <c:pt idx="0">
                  <c:v>9.3971045859042306</c:v>
                </c:pt>
                <c:pt idx="1">
                  <c:v>9.1529472997975745</c:v>
                </c:pt>
                <c:pt idx="2">
                  <c:v>8.9863492380060848</c:v>
                </c:pt>
                <c:pt idx="3">
                  <c:v>8.8525108490532034</c:v>
                </c:pt>
                <c:pt idx="4">
                  <c:v>8.6735930820742055</c:v>
                </c:pt>
                <c:pt idx="5">
                  <c:v>8.47983560894005</c:v>
                </c:pt>
                <c:pt idx="6">
                  <c:v>8.7074726520377794</c:v>
                </c:pt>
                <c:pt idx="7">
                  <c:v>9.8436999768146052</c:v>
                </c:pt>
                <c:pt idx="8">
                  <c:v>10.398934808510774</c:v>
                </c:pt>
                <c:pt idx="9">
                  <c:v>10.504493888844763</c:v>
                </c:pt>
                <c:pt idx="10">
                  <c:v>10.484334063027688</c:v>
                </c:pt>
                <c:pt idx="11">
                  <c:v>10.476494130949789</c:v>
                </c:pt>
                <c:pt idx="12">
                  <c:v>10.233736286551789</c:v>
                </c:pt>
                <c:pt idx="13">
                  <c:v>10.005538410030908</c:v>
                </c:pt>
                <c:pt idx="14">
                  <c:v>10.625172860230634</c:v>
                </c:pt>
                <c:pt idx="15">
                  <c:v>10.782251556450149</c:v>
                </c:pt>
                <c:pt idx="16">
                  <c:v>10.357215177248293</c:v>
                </c:pt>
                <c:pt idx="17">
                  <c:v>9.9394590434763472</c:v>
                </c:pt>
                <c:pt idx="18">
                  <c:v>10.534173633643547</c:v>
                </c:pt>
                <c:pt idx="19">
                  <c:v>10.284415827977796</c:v>
                </c:pt>
                <c:pt idx="20">
                  <c:v>10.006098404699173</c:v>
                </c:pt>
                <c:pt idx="21">
                  <c:v>5.5118972844419147</c:v>
                </c:pt>
                <c:pt idx="22">
                  <c:v>7.9078038086748847</c:v>
                </c:pt>
                <c:pt idx="23">
                  <c:v>7.9677228932603725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'23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'23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'!$AE$9:$AE$32</c:f>
              <c:numCache>
                <c:formatCode>0.00</c:formatCode>
                <c:ptCount val="24"/>
                <c:pt idx="0">
                  <c:v>37.71</c:v>
                </c:pt>
                <c:pt idx="1">
                  <c:v>38.33</c:v>
                </c:pt>
                <c:pt idx="2">
                  <c:v>38.26</c:v>
                </c:pt>
                <c:pt idx="3">
                  <c:v>38.47</c:v>
                </c:pt>
                <c:pt idx="4">
                  <c:v>38.549999999999997</c:v>
                </c:pt>
                <c:pt idx="5">
                  <c:v>38.68</c:v>
                </c:pt>
                <c:pt idx="6">
                  <c:v>38.869999999999997</c:v>
                </c:pt>
                <c:pt idx="7">
                  <c:v>47.53</c:v>
                </c:pt>
                <c:pt idx="8">
                  <c:v>56.92</c:v>
                </c:pt>
                <c:pt idx="9">
                  <c:v>51.73</c:v>
                </c:pt>
                <c:pt idx="10">
                  <c:v>51.73</c:v>
                </c:pt>
                <c:pt idx="11">
                  <c:v>56.31</c:v>
                </c:pt>
                <c:pt idx="12">
                  <c:v>51.54</c:v>
                </c:pt>
                <c:pt idx="13">
                  <c:v>51.16</c:v>
                </c:pt>
                <c:pt idx="14">
                  <c:v>69.34</c:v>
                </c:pt>
                <c:pt idx="15">
                  <c:v>70.25</c:v>
                </c:pt>
                <c:pt idx="16">
                  <c:v>68.3</c:v>
                </c:pt>
                <c:pt idx="17">
                  <c:v>55.65</c:v>
                </c:pt>
                <c:pt idx="18">
                  <c:v>56.52</c:v>
                </c:pt>
                <c:pt idx="19">
                  <c:v>56.14</c:v>
                </c:pt>
                <c:pt idx="20">
                  <c:v>41.81</c:v>
                </c:pt>
                <c:pt idx="21">
                  <c:v>19.010000000000002</c:v>
                </c:pt>
                <c:pt idx="22">
                  <c:v>55.13</c:v>
                </c:pt>
                <c:pt idx="23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'23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'!$AK$9:$AK$32</c:f>
              <c:numCache>
                <c:formatCode>0.00</c:formatCode>
                <c:ptCount val="24"/>
                <c:pt idx="0">
                  <c:v>134.61484165334645</c:v>
                </c:pt>
                <c:pt idx="1">
                  <c:v>130.63959454345638</c:v>
                </c:pt>
                <c:pt idx="2">
                  <c:v>128.42331075386443</c:v>
                </c:pt>
                <c:pt idx="3">
                  <c:v>129.51985966975184</c:v>
                </c:pt>
                <c:pt idx="4">
                  <c:v>122.07723015714339</c:v>
                </c:pt>
                <c:pt idx="5">
                  <c:v>122.64862601954746</c:v>
                </c:pt>
                <c:pt idx="6">
                  <c:v>131.61680410497505</c:v>
                </c:pt>
                <c:pt idx="7">
                  <c:v>152.92104695129964</c:v>
                </c:pt>
                <c:pt idx="8">
                  <c:v>154.9947928567716</c:v>
                </c:pt>
                <c:pt idx="9">
                  <c:v>158.30845957159488</c:v>
                </c:pt>
                <c:pt idx="10">
                  <c:v>154.61654956764968</c:v>
                </c:pt>
                <c:pt idx="11">
                  <c:v>153.30494650643351</c:v>
                </c:pt>
                <c:pt idx="12">
                  <c:v>156.72278372157132</c:v>
                </c:pt>
                <c:pt idx="13">
                  <c:v>157.26495396109013</c:v>
                </c:pt>
                <c:pt idx="14">
                  <c:v>174.42690788998414</c:v>
                </c:pt>
                <c:pt idx="15">
                  <c:v>170.02715911039257</c:v>
                </c:pt>
                <c:pt idx="16">
                  <c:v>154.20755071224522</c:v>
                </c:pt>
                <c:pt idx="17">
                  <c:v>149.05532644566676</c:v>
                </c:pt>
                <c:pt idx="18">
                  <c:v>162.97196726410419</c:v>
                </c:pt>
                <c:pt idx="19">
                  <c:v>153.2937737628931</c:v>
                </c:pt>
                <c:pt idx="20">
                  <c:v>142.00283547833249</c:v>
                </c:pt>
                <c:pt idx="21">
                  <c:v>100.22326760787919</c:v>
                </c:pt>
                <c:pt idx="22">
                  <c:v>110.51079539446118</c:v>
                </c:pt>
                <c:pt idx="23">
                  <c:v>110.28795004205631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'23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'!$AM$9:$AM$32</c:f>
              <c:numCache>
                <c:formatCode>0.00</c:formatCode>
                <c:ptCount val="24"/>
                <c:pt idx="0">
                  <c:v>185.21805376074929</c:v>
                </c:pt>
                <c:pt idx="1">
                  <c:v>180.71745815674601</c:v>
                </c:pt>
                <c:pt idx="2">
                  <c:v>177.15034000812946</c:v>
                </c:pt>
                <c:pt idx="3">
                  <c:v>171.40762948119493</c:v>
                </c:pt>
                <c:pt idx="4">
                  <c:v>172.63917676078248</c:v>
                </c:pt>
                <c:pt idx="5">
                  <c:v>165.34153837151243</c:v>
                </c:pt>
                <c:pt idx="6">
                  <c:v>164.2757232429872</c:v>
                </c:pt>
                <c:pt idx="7">
                  <c:v>182.41525307188567</c:v>
                </c:pt>
                <c:pt idx="8">
                  <c:v>199.61627233471768</c:v>
                </c:pt>
                <c:pt idx="9">
                  <c:v>199.96704653956036</c:v>
                </c:pt>
                <c:pt idx="10">
                  <c:v>202.95911636932263</c:v>
                </c:pt>
                <c:pt idx="11">
                  <c:v>203.99855936261673</c:v>
                </c:pt>
                <c:pt idx="12">
                  <c:v>192.15347999187688</c:v>
                </c:pt>
                <c:pt idx="13">
                  <c:v>183.68950762887897</c:v>
                </c:pt>
                <c:pt idx="14">
                  <c:v>188.03791924978526</c:v>
                </c:pt>
                <c:pt idx="15">
                  <c:v>197.89058933315727</c:v>
                </c:pt>
                <c:pt idx="16">
                  <c:v>198.95523411050647</c:v>
                </c:pt>
                <c:pt idx="17">
                  <c:v>189.60521451085688</c:v>
                </c:pt>
                <c:pt idx="18">
                  <c:v>196.33385910225221</c:v>
                </c:pt>
                <c:pt idx="19">
                  <c:v>197.34181040912904</c:v>
                </c:pt>
                <c:pt idx="20">
                  <c:v>198.97106611696836</c:v>
                </c:pt>
                <c:pt idx="21">
                  <c:v>84.734835107678904</c:v>
                </c:pt>
                <c:pt idx="22">
                  <c:v>157.62140079686395</c:v>
                </c:pt>
                <c:pt idx="23">
                  <c:v>159.92432706468333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'23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'!$F$9:$F$32</c:f>
              <c:numCache>
                <c:formatCode>General</c:formatCode>
                <c:ptCount val="24"/>
                <c:pt idx="0">
                  <c:v>139.38</c:v>
                </c:pt>
                <c:pt idx="1">
                  <c:v>138.72999999999999</c:v>
                </c:pt>
                <c:pt idx="2">
                  <c:v>126.42</c:v>
                </c:pt>
                <c:pt idx="3">
                  <c:v>117.69</c:v>
                </c:pt>
                <c:pt idx="4">
                  <c:v>127.53</c:v>
                </c:pt>
                <c:pt idx="5">
                  <c:v>119.91</c:v>
                </c:pt>
                <c:pt idx="6">
                  <c:v>99.26</c:v>
                </c:pt>
                <c:pt idx="7">
                  <c:v>88.96</c:v>
                </c:pt>
                <c:pt idx="8">
                  <c:v>95.63</c:v>
                </c:pt>
                <c:pt idx="9">
                  <c:v>78.27</c:v>
                </c:pt>
                <c:pt idx="10">
                  <c:v>62.91</c:v>
                </c:pt>
                <c:pt idx="11">
                  <c:v>70.5</c:v>
                </c:pt>
                <c:pt idx="12">
                  <c:v>91.39</c:v>
                </c:pt>
                <c:pt idx="13">
                  <c:v>87.99</c:v>
                </c:pt>
                <c:pt idx="14">
                  <c:v>109.06</c:v>
                </c:pt>
                <c:pt idx="15">
                  <c:v>115.39</c:v>
                </c:pt>
                <c:pt idx="16">
                  <c:v>124.21</c:v>
                </c:pt>
                <c:pt idx="17">
                  <c:v>132.41</c:v>
                </c:pt>
                <c:pt idx="18">
                  <c:v>114.65</c:v>
                </c:pt>
                <c:pt idx="19">
                  <c:v>147.29</c:v>
                </c:pt>
                <c:pt idx="20">
                  <c:v>161.15</c:v>
                </c:pt>
                <c:pt idx="21">
                  <c:v>151.82</c:v>
                </c:pt>
                <c:pt idx="22">
                  <c:v>188.34</c:v>
                </c:pt>
                <c:pt idx="23">
                  <c:v>183.55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'23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'!$G$9:$G$32</c:f>
              <c:numCache>
                <c:formatCode>0.00</c:formatCode>
                <c:ptCount val="24"/>
                <c:pt idx="0">
                  <c:v>78.588937268902143</c:v>
                </c:pt>
                <c:pt idx="1">
                  <c:v>79.914108232735146</c:v>
                </c:pt>
                <c:pt idx="2">
                  <c:v>75.806946459999608</c:v>
                </c:pt>
                <c:pt idx="3">
                  <c:v>69.884907603710616</c:v>
                </c:pt>
                <c:pt idx="4">
                  <c:v>77.238084434033993</c:v>
                </c:pt>
                <c:pt idx="5">
                  <c:v>67.824467015591225</c:v>
                </c:pt>
                <c:pt idx="6">
                  <c:v>67.743164801674524</c:v>
                </c:pt>
                <c:pt idx="7">
                  <c:v>65.030146202535619</c:v>
                </c:pt>
                <c:pt idx="8">
                  <c:v>69.354237222917263</c:v>
                </c:pt>
                <c:pt idx="9">
                  <c:v>63.971876500311382</c:v>
                </c:pt>
                <c:pt idx="10">
                  <c:v>63.159555506686658</c:v>
                </c:pt>
                <c:pt idx="11">
                  <c:v>70.366087316890258</c:v>
                </c:pt>
                <c:pt idx="12">
                  <c:v>73.680272072320449</c:v>
                </c:pt>
                <c:pt idx="13">
                  <c:v>68.687565999366328</c:v>
                </c:pt>
                <c:pt idx="14">
                  <c:v>76.963226670630945</c:v>
                </c:pt>
                <c:pt idx="15">
                  <c:v>75.90894812619257</c:v>
                </c:pt>
                <c:pt idx="16">
                  <c:v>81.513173534301089</c:v>
                </c:pt>
                <c:pt idx="17">
                  <c:v>86.343090318443217</c:v>
                </c:pt>
                <c:pt idx="18">
                  <c:v>66.249899475623337</c:v>
                </c:pt>
                <c:pt idx="19">
                  <c:v>86.226766264159707</c:v>
                </c:pt>
                <c:pt idx="20">
                  <c:v>95.255821520721639</c:v>
                </c:pt>
                <c:pt idx="21">
                  <c:v>87.450584666664781</c:v>
                </c:pt>
                <c:pt idx="22">
                  <c:v>125.76942583025077</c:v>
                </c:pt>
                <c:pt idx="23">
                  <c:v>120.59777513138675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'23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'!$H$9:$H$32</c:f>
              <c:numCache>
                <c:formatCode>0.00</c:formatCode>
                <c:ptCount val="24"/>
                <c:pt idx="0">
                  <c:v>68.35990098945777</c:v>
                </c:pt>
                <c:pt idx="1">
                  <c:v>67.736994478251361</c:v>
                </c:pt>
                <c:pt idx="2">
                  <c:v>64.677208718751714</c:v>
                </c:pt>
                <c:pt idx="3">
                  <c:v>62.200925312623148</c:v>
                </c:pt>
                <c:pt idx="4">
                  <c:v>64.313898131842222</c:v>
                </c:pt>
                <c:pt idx="5">
                  <c:v>60.610905640208387</c:v>
                </c:pt>
                <c:pt idx="6">
                  <c:v>46.422695490826811</c:v>
                </c:pt>
                <c:pt idx="7">
                  <c:v>38.989577789759679</c:v>
                </c:pt>
                <c:pt idx="8">
                  <c:v>40.795244866185413</c:v>
                </c:pt>
                <c:pt idx="9">
                  <c:v>29.325555305340167</c:v>
                </c:pt>
                <c:pt idx="10">
                  <c:v>14.591719349270612</c:v>
                </c:pt>
                <c:pt idx="11">
                  <c:v>14.501316298504847</c:v>
                </c:pt>
                <c:pt idx="12">
                  <c:v>25.539095061145581</c:v>
                </c:pt>
                <c:pt idx="13">
                  <c:v>32.622310093148855</c:v>
                </c:pt>
                <c:pt idx="14">
                  <c:v>44.60755640695227</c:v>
                </c:pt>
                <c:pt idx="15">
                  <c:v>52.387807343676556</c:v>
                </c:pt>
                <c:pt idx="16">
                  <c:v>54.804493240382165</c:v>
                </c:pt>
                <c:pt idx="17">
                  <c:v>61.154091420253216</c:v>
                </c:pt>
                <c:pt idx="18">
                  <c:v>43.671243431470948</c:v>
                </c:pt>
                <c:pt idx="19">
                  <c:v>74.60381279734122</c:v>
                </c:pt>
                <c:pt idx="20">
                  <c:v>78.783082456974981</c:v>
                </c:pt>
                <c:pt idx="21">
                  <c:v>77.372315113377766</c:v>
                </c:pt>
                <c:pt idx="22">
                  <c:v>74.522561755121089</c:v>
                </c:pt>
                <c:pt idx="23">
                  <c:v>74.739895033655614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'23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'!$I$9:$I$32</c:f>
              <c:numCache>
                <c:formatCode>0.00</c:formatCode>
                <c:ptCount val="24"/>
                <c:pt idx="0">
                  <c:v>-7.5688382583599214</c:v>
                </c:pt>
                <c:pt idx="1">
                  <c:v>-8.9211027109864975</c:v>
                </c:pt>
                <c:pt idx="2">
                  <c:v>-14.06415517875133</c:v>
                </c:pt>
                <c:pt idx="3">
                  <c:v>-14.395832916333783</c:v>
                </c:pt>
                <c:pt idx="4">
                  <c:v>-14.021982565876224</c:v>
                </c:pt>
                <c:pt idx="5">
                  <c:v>-8.525372655799579</c:v>
                </c:pt>
                <c:pt idx="6">
                  <c:v>-14.905860292501311</c:v>
                </c:pt>
                <c:pt idx="7">
                  <c:v>-15.059723992295298</c:v>
                </c:pt>
                <c:pt idx="8">
                  <c:v>-14.51948208910269</c:v>
                </c:pt>
                <c:pt idx="9">
                  <c:v>-15.02743180565154</c:v>
                </c:pt>
                <c:pt idx="10">
                  <c:v>-14.841274855957275</c:v>
                </c:pt>
                <c:pt idx="11">
                  <c:v>-14.367403615395132</c:v>
                </c:pt>
                <c:pt idx="12">
                  <c:v>-7.8293671334660466</c:v>
                </c:pt>
                <c:pt idx="13">
                  <c:v>-13.3198760925152</c:v>
                </c:pt>
                <c:pt idx="14">
                  <c:v>-12.510783077583193</c:v>
                </c:pt>
                <c:pt idx="15">
                  <c:v>-12.906755469869099</c:v>
                </c:pt>
                <c:pt idx="16">
                  <c:v>-12.107666774683276</c:v>
                </c:pt>
                <c:pt idx="17">
                  <c:v>-15.087181738696442</c:v>
                </c:pt>
                <c:pt idx="18">
                  <c:v>4.7288570929057183</c:v>
                </c:pt>
                <c:pt idx="19">
                  <c:v>-13.540579061500958</c:v>
                </c:pt>
                <c:pt idx="20">
                  <c:v>-12.88890397769663</c:v>
                </c:pt>
                <c:pt idx="21">
                  <c:v>-13.002899780042556</c:v>
                </c:pt>
                <c:pt idx="22">
                  <c:v>-11.951987585371862</c:v>
                </c:pt>
                <c:pt idx="23">
                  <c:v>-11.78767016504238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'23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5.6</c:v>
                </c:pt>
                <c:pt idx="7">
                  <c:v>5.4</c:v>
                </c:pt>
                <c:pt idx="8">
                  <c:v>7.9</c:v>
                </c:pt>
                <c:pt idx="9">
                  <c:v>10.199999999999999</c:v>
                </c:pt>
                <c:pt idx="10">
                  <c:v>14.8</c:v>
                </c:pt>
                <c:pt idx="11">
                  <c:v>19</c:v>
                </c:pt>
                <c:pt idx="12">
                  <c:v>16.2</c:v>
                </c:pt>
                <c:pt idx="13">
                  <c:v>6.1</c:v>
                </c:pt>
                <c:pt idx="14">
                  <c:v>9.5</c:v>
                </c:pt>
                <c:pt idx="15">
                  <c:v>7.3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'23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MAI 23 '!$P$9:$P$32</c:f>
              <c:numCache>
                <c:formatCode>0.00</c:formatCode>
                <c:ptCount val="24"/>
                <c:pt idx="0">
                  <c:v>13.76</c:v>
                </c:pt>
                <c:pt idx="1">
                  <c:v>15.14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14.03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20.170000000000002</c:v>
                </c:pt>
                <c:pt idx="11">
                  <c:v>20.13</c:v>
                </c:pt>
                <c:pt idx="12">
                  <c:v>13.72</c:v>
                </c:pt>
                <c:pt idx="13">
                  <c:v>18.940000000000001</c:v>
                </c:pt>
                <c:pt idx="14">
                  <c:v>18.86</c:v>
                </c:pt>
                <c:pt idx="15">
                  <c:v>18.96</c:v>
                </c:pt>
                <c:pt idx="16">
                  <c:v>18.11</c:v>
                </c:pt>
                <c:pt idx="17">
                  <c:v>21.3</c:v>
                </c:pt>
                <c:pt idx="18">
                  <c:v>0</c:v>
                </c:pt>
                <c:pt idx="19">
                  <c:v>20.28</c:v>
                </c:pt>
                <c:pt idx="20">
                  <c:v>20.149999999999999</c:v>
                </c:pt>
                <c:pt idx="21">
                  <c:v>19.899999999999999</c:v>
                </c:pt>
                <c:pt idx="22">
                  <c:v>20.25</c:v>
                </c:pt>
                <c:pt idx="23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'23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MAI 23 '!$AJ$9:$AJ$32</c:f>
              <c:numCache>
                <c:formatCode>0.00</c:formatCode>
                <c:ptCount val="24"/>
                <c:pt idx="0">
                  <c:v>78.588937268902143</c:v>
                </c:pt>
                <c:pt idx="1">
                  <c:v>79.914108232735146</c:v>
                </c:pt>
                <c:pt idx="2">
                  <c:v>75.806946459999608</c:v>
                </c:pt>
                <c:pt idx="3">
                  <c:v>69.884907603710616</c:v>
                </c:pt>
                <c:pt idx="4">
                  <c:v>77.238084434033993</c:v>
                </c:pt>
                <c:pt idx="5">
                  <c:v>68.624467015591222</c:v>
                </c:pt>
                <c:pt idx="6">
                  <c:v>73.343164801674519</c:v>
                </c:pt>
                <c:pt idx="7">
                  <c:v>70.430146202535624</c:v>
                </c:pt>
                <c:pt idx="8">
                  <c:v>77.254237222917268</c:v>
                </c:pt>
                <c:pt idx="9">
                  <c:v>74.171876500311384</c:v>
                </c:pt>
                <c:pt idx="10">
                  <c:v>77.959555506686655</c:v>
                </c:pt>
                <c:pt idx="11">
                  <c:v>89.366087316890258</c:v>
                </c:pt>
                <c:pt idx="12">
                  <c:v>89.880272072320452</c:v>
                </c:pt>
                <c:pt idx="13">
                  <c:v>74.787565999366322</c:v>
                </c:pt>
                <c:pt idx="14">
                  <c:v>86.463226670630945</c:v>
                </c:pt>
                <c:pt idx="15">
                  <c:v>83.208948126192567</c:v>
                </c:pt>
                <c:pt idx="16">
                  <c:v>82.113173534301083</c:v>
                </c:pt>
                <c:pt idx="17">
                  <c:v>86.343090318443217</c:v>
                </c:pt>
                <c:pt idx="18">
                  <c:v>66.249899475623337</c:v>
                </c:pt>
                <c:pt idx="19">
                  <c:v>86.226766264159707</c:v>
                </c:pt>
                <c:pt idx="20">
                  <c:v>95.255821520721639</c:v>
                </c:pt>
                <c:pt idx="21">
                  <c:v>87.450584666664781</c:v>
                </c:pt>
                <c:pt idx="22">
                  <c:v>125.76942583025077</c:v>
                </c:pt>
                <c:pt idx="23">
                  <c:v>120.59777513138675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'23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MAI 23 '!$AL$9:$AL$32</c:f>
              <c:numCache>
                <c:formatCode>0.00</c:formatCode>
                <c:ptCount val="24"/>
                <c:pt idx="0">
                  <c:v>68.35990098945777</c:v>
                </c:pt>
                <c:pt idx="1">
                  <c:v>67.736994478251361</c:v>
                </c:pt>
                <c:pt idx="2">
                  <c:v>64.677208718751714</c:v>
                </c:pt>
                <c:pt idx="3">
                  <c:v>62.200925312623148</c:v>
                </c:pt>
                <c:pt idx="4">
                  <c:v>64.313898131842222</c:v>
                </c:pt>
                <c:pt idx="5">
                  <c:v>60.940905640208385</c:v>
                </c:pt>
                <c:pt idx="6">
                  <c:v>50.132695490826812</c:v>
                </c:pt>
                <c:pt idx="7">
                  <c:v>49.149577789759675</c:v>
                </c:pt>
                <c:pt idx="8">
                  <c:v>56.005244866185414</c:v>
                </c:pt>
                <c:pt idx="9">
                  <c:v>46.225555305340166</c:v>
                </c:pt>
                <c:pt idx="10">
                  <c:v>47.151719349270614</c:v>
                </c:pt>
                <c:pt idx="11">
                  <c:v>46.731316298504844</c:v>
                </c:pt>
                <c:pt idx="12">
                  <c:v>49.459095061145582</c:v>
                </c:pt>
                <c:pt idx="13">
                  <c:v>57.702310093148853</c:v>
                </c:pt>
                <c:pt idx="14">
                  <c:v>64.487556406952265</c:v>
                </c:pt>
                <c:pt idx="15">
                  <c:v>60.247807343676556</c:v>
                </c:pt>
                <c:pt idx="16">
                  <c:v>60.054493240382165</c:v>
                </c:pt>
                <c:pt idx="17">
                  <c:v>61.154091420253216</c:v>
                </c:pt>
                <c:pt idx="18">
                  <c:v>43.671243431470948</c:v>
                </c:pt>
                <c:pt idx="19">
                  <c:v>74.60381279734122</c:v>
                </c:pt>
                <c:pt idx="20">
                  <c:v>78.783082456974981</c:v>
                </c:pt>
                <c:pt idx="21">
                  <c:v>77.372315113377766</c:v>
                </c:pt>
                <c:pt idx="22">
                  <c:v>74.522561755121089</c:v>
                </c:pt>
                <c:pt idx="23">
                  <c:v>74.739895033655614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39" sqref="E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99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45069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87</v>
      </c>
      <c r="AG4" s="174"/>
      <c r="AH4" s="174"/>
      <c r="AI4" s="174"/>
      <c r="AJ4" s="149" t="s">
        <v>100</v>
      </c>
      <c r="AK4" s="150"/>
      <c r="AL4" s="149" t="s">
        <v>101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72</v>
      </c>
      <c r="K6" s="167"/>
      <c r="L6" s="165"/>
      <c r="M6" s="165"/>
      <c r="N6" s="165"/>
      <c r="O6" s="165"/>
      <c r="P6" s="166"/>
      <c r="Q6" s="168"/>
      <c r="R6" s="158" t="s">
        <v>88</v>
      </c>
      <c r="S6" s="159"/>
      <c r="T6" s="159"/>
      <c r="U6" s="159"/>
      <c r="V6" s="159"/>
      <c r="W6" s="159"/>
      <c r="X6" s="159"/>
      <c r="Y6" s="159"/>
      <c r="Z6" s="158" t="s">
        <v>89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86</v>
      </c>
      <c r="Y7" s="157"/>
      <c r="Z7" s="180" t="s">
        <v>3</v>
      </c>
      <c r="AA7" s="181"/>
      <c r="AB7" s="181"/>
      <c r="AC7" s="156"/>
      <c r="AD7" s="209" t="s">
        <v>86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75</v>
      </c>
      <c r="S8" s="87" t="s">
        <v>76</v>
      </c>
      <c r="T8" s="87" t="s">
        <v>79</v>
      </c>
      <c r="U8" s="87" t="s">
        <v>80</v>
      </c>
      <c r="V8" s="87" t="s">
        <v>81</v>
      </c>
      <c r="W8" s="87" t="s">
        <v>82</v>
      </c>
      <c r="X8" s="13" t="s">
        <v>40</v>
      </c>
      <c r="Y8" s="14" t="s">
        <v>85</v>
      </c>
      <c r="Z8" s="86" t="s">
        <v>77</v>
      </c>
      <c r="AA8" s="87" t="s">
        <v>78</v>
      </c>
      <c r="AB8" s="87" t="s">
        <v>83</v>
      </c>
      <c r="AC8" s="88" t="s">
        <v>84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214.97</v>
      </c>
      <c r="C9" s="51">
        <f t="shared" ref="C9:C32" si="0">AK9-AE9</f>
        <v>96.904841653346438</v>
      </c>
      <c r="D9" s="52">
        <f t="shared" ref="D9:D32" si="1">AM9-Y9</f>
        <v>108.66805376074927</v>
      </c>
      <c r="E9" s="59">
        <f t="shared" ref="E9:E32" si="2">(AG9+AI9)-Q9</f>
        <v>9.3971045859042306</v>
      </c>
      <c r="F9" s="76">
        <v>139.38</v>
      </c>
      <c r="G9" s="52">
        <f t="shared" ref="G9:G32" si="3">AJ9-AD9</f>
        <v>78.588937268902143</v>
      </c>
      <c r="H9" s="52">
        <f t="shared" ref="H9:H32" si="4">AL9-X9</f>
        <v>68.35990098945777</v>
      </c>
      <c r="I9" s="53">
        <f t="shared" ref="I9:I32" si="5">(AH9+AF9)-P9</f>
        <v>-7.5688382583599214</v>
      </c>
      <c r="J9" s="58">
        <v>13.76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13.76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13.46</v>
      </c>
      <c r="V9" s="68">
        <v>0</v>
      </c>
      <c r="W9" s="90">
        <v>63.09</v>
      </c>
      <c r="X9" s="94">
        <f>R9+T9+V9</f>
        <v>0</v>
      </c>
      <c r="Y9" s="95">
        <f>S9+U9+W9</f>
        <v>76.550000000000011</v>
      </c>
      <c r="Z9" s="91">
        <v>0</v>
      </c>
      <c r="AA9" s="84">
        <v>0</v>
      </c>
      <c r="AB9" s="84">
        <v>0</v>
      </c>
      <c r="AC9" s="84">
        <v>37.71</v>
      </c>
      <c r="AD9" s="96">
        <f>Z9+AB9</f>
        <v>0</v>
      </c>
      <c r="AE9" s="52">
        <f>AA9+AC9</f>
        <v>37.71</v>
      </c>
      <c r="AF9" s="116">
        <v>0.38555672043010747</v>
      </c>
      <c r="AG9" s="117">
        <v>0.1837087365591398</v>
      </c>
      <c r="AH9" s="54">
        <f t="shared" ref="AH9:AH32" si="6">(F9+P9+X9+AD9)-(AJ9+AL9+AF9)</f>
        <v>5.8056050212099706</v>
      </c>
      <c r="AI9" s="63">
        <f t="shared" ref="AI9:AI32" si="7">(B9+Q9+Y9+AE9)-(AM9+AK9+AG9)</f>
        <v>9.2133958493450905</v>
      </c>
      <c r="AJ9" s="64">
        <v>78.588937268902143</v>
      </c>
      <c r="AK9" s="61">
        <v>134.61484165334645</v>
      </c>
      <c r="AL9" s="66">
        <v>68.35990098945777</v>
      </c>
      <c r="AM9" s="61">
        <v>185.21805376074929</v>
      </c>
      <c r="AS9" s="121"/>
      <c r="BA9" s="42"/>
      <c r="BB9" s="42"/>
    </row>
    <row r="10" spans="1:54" ht="15.75" x14ac:dyDescent="0.25">
      <c r="A10" s="25">
        <v>2</v>
      </c>
      <c r="B10" s="69">
        <v>206.56</v>
      </c>
      <c r="C10" s="51">
        <f t="shared" si="0"/>
        <v>92.309594543456384</v>
      </c>
      <c r="D10" s="52">
        <f t="shared" si="1"/>
        <v>105.097458156746</v>
      </c>
      <c r="E10" s="59">
        <f t="shared" si="2"/>
        <v>9.1529472997975745</v>
      </c>
      <c r="F10" s="68">
        <v>138.72999999999999</v>
      </c>
      <c r="G10" s="52">
        <f t="shared" si="3"/>
        <v>79.914108232735146</v>
      </c>
      <c r="H10" s="52">
        <f t="shared" si="4"/>
        <v>67.736994478251361</v>
      </c>
      <c r="I10" s="53">
        <f t="shared" si="5"/>
        <v>-8.9211027109864975</v>
      </c>
      <c r="J10" s="58">
        <v>15.14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15.14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13.27</v>
      </c>
      <c r="V10" s="84">
        <v>0</v>
      </c>
      <c r="W10" s="84">
        <v>62.35</v>
      </c>
      <c r="X10" s="94">
        <f t="shared" ref="X10:X32" si="10">R10+T10+V10</f>
        <v>0</v>
      </c>
      <c r="Y10" s="95">
        <f t="shared" ref="Y10:Y32" si="11">S10+U10+W10</f>
        <v>75.62</v>
      </c>
      <c r="Z10" s="91">
        <v>0</v>
      </c>
      <c r="AA10" s="84">
        <v>0</v>
      </c>
      <c r="AB10" s="84">
        <v>0</v>
      </c>
      <c r="AC10" s="84">
        <v>38.33</v>
      </c>
      <c r="AD10" s="96">
        <f t="shared" ref="AD10:AD32" si="12">Z10+AB10</f>
        <v>0</v>
      </c>
      <c r="AE10" s="52">
        <f t="shared" ref="AE10:AE32" si="13">AA10+AC10</f>
        <v>38.33</v>
      </c>
      <c r="AF10" s="118">
        <v>0.38555672043010747</v>
      </c>
      <c r="AG10" s="117">
        <v>0.1837087365591398</v>
      </c>
      <c r="AH10" s="54">
        <f t="shared" si="6"/>
        <v>5.8333405685833952</v>
      </c>
      <c r="AI10" s="63">
        <f t="shared" si="7"/>
        <v>8.9692385632384344</v>
      </c>
      <c r="AJ10" s="64">
        <v>79.914108232735146</v>
      </c>
      <c r="AK10" s="61">
        <v>130.63959454345638</v>
      </c>
      <c r="AL10" s="66">
        <v>67.736994478251361</v>
      </c>
      <c r="AM10" s="61">
        <v>180.71745815674601</v>
      </c>
      <c r="AS10" s="121"/>
      <c r="BA10" s="42"/>
      <c r="BB10" s="42"/>
    </row>
    <row r="11" spans="1:54" ht="15" customHeight="1" x14ac:dyDescent="0.25">
      <c r="A11" s="25">
        <v>3</v>
      </c>
      <c r="B11" s="69">
        <v>200.77</v>
      </c>
      <c r="C11" s="51">
        <f t="shared" si="0"/>
        <v>90.163310753864437</v>
      </c>
      <c r="D11" s="52">
        <f t="shared" si="1"/>
        <v>101.62034000812946</v>
      </c>
      <c r="E11" s="59">
        <f t="shared" si="2"/>
        <v>8.9863492380060848</v>
      </c>
      <c r="F11" s="68">
        <v>126.42</v>
      </c>
      <c r="G11" s="52">
        <f t="shared" si="3"/>
        <v>75.806946459999608</v>
      </c>
      <c r="H11" s="52">
        <f t="shared" si="4"/>
        <v>64.677208718751714</v>
      </c>
      <c r="I11" s="53">
        <f t="shared" si="5"/>
        <v>-14.06415517875133</v>
      </c>
      <c r="J11" s="58">
        <v>20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20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12.57</v>
      </c>
      <c r="V11" s="84">
        <v>0</v>
      </c>
      <c r="W11" s="84">
        <v>62.96</v>
      </c>
      <c r="X11" s="94">
        <f t="shared" si="10"/>
        <v>0</v>
      </c>
      <c r="Y11" s="95">
        <f t="shared" si="11"/>
        <v>75.53</v>
      </c>
      <c r="Z11" s="91">
        <v>0</v>
      </c>
      <c r="AA11" s="84">
        <v>0</v>
      </c>
      <c r="AB11" s="84">
        <v>0</v>
      </c>
      <c r="AC11" s="84">
        <v>38.26</v>
      </c>
      <c r="AD11" s="96">
        <f t="shared" si="12"/>
        <v>0</v>
      </c>
      <c r="AE11" s="52">
        <f t="shared" si="13"/>
        <v>38.26</v>
      </c>
      <c r="AF11" s="118">
        <v>0.38555672043010747</v>
      </c>
      <c r="AG11" s="117">
        <v>0.1837087365591398</v>
      </c>
      <c r="AH11" s="54">
        <f t="shared" si="6"/>
        <v>5.5502881008185625</v>
      </c>
      <c r="AI11" s="63">
        <f t="shared" si="7"/>
        <v>8.8026405014469447</v>
      </c>
      <c r="AJ11" s="64">
        <v>75.806946459999608</v>
      </c>
      <c r="AK11" s="61">
        <v>128.42331075386443</v>
      </c>
      <c r="AL11" s="66">
        <v>64.677208718751714</v>
      </c>
      <c r="AM11" s="61">
        <v>177.15034000812946</v>
      </c>
      <c r="AS11" s="121"/>
      <c r="BA11" s="42"/>
      <c r="BB11" s="42"/>
    </row>
    <row r="12" spans="1:54" ht="15" customHeight="1" x14ac:dyDescent="0.25">
      <c r="A12" s="25">
        <v>4</v>
      </c>
      <c r="B12" s="69">
        <v>196.61</v>
      </c>
      <c r="C12" s="51">
        <f t="shared" si="0"/>
        <v>91.049859669751839</v>
      </c>
      <c r="D12" s="52">
        <f t="shared" si="1"/>
        <v>96.707629481194928</v>
      </c>
      <c r="E12" s="59">
        <f t="shared" si="2"/>
        <v>8.8525108490532034</v>
      </c>
      <c r="F12" s="68">
        <v>117.69</v>
      </c>
      <c r="G12" s="52">
        <f t="shared" si="3"/>
        <v>69.884907603710616</v>
      </c>
      <c r="H12" s="52">
        <f t="shared" si="4"/>
        <v>62.200925312623148</v>
      </c>
      <c r="I12" s="53">
        <f t="shared" si="5"/>
        <v>-14.395832916333783</v>
      </c>
      <c r="J12" s="58">
        <v>20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20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12.11</v>
      </c>
      <c r="V12" s="84">
        <v>0</v>
      </c>
      <c r="W12" s="84">
        <v>62.59</v>
      </c>
      <c r="X12" s="94">
        <f t="shared" si="10"/>
        <v>0</v>
      </c>
      <c r="Y12" s="95">
        <f t="shared" si="11"/>
        <v>74.7</v>
      </c>
      <c r="Z12" s="91">
        <v>0</v>
      </c>
      <c r="AA12" s="84">
        <v>0</v>
      </c>
      <c r="AB12" s="84">
        <v>0</v>
      </c>
      <c r="AC12" s="84">
        <v>38.47</v>
      </c>
      <c r="AD12" s="96">
        <f t="shared" si="12"/>
        <v>0</v>
      </c>
      <c r="AE12" s="52">
        <f t="shared" si="13"/>
        <v>38.47</v>
      </c>
      <c r="AF12" s="118">
        <v>0.38555672043010747</v>
      </c>
      <c r="AG12" s="117">
        <v>0.1837087365591398</v>
      </c>
      <c r="AH12" s="54">
        <f t="shared" si="6"/>
        <v>5.2186103632361096</v>
      </c>
      <c r="AI12" s="63">
        <f t="shared" si="7"/>
        <v>8.6688021124940633</v>
      </c>
      <c r="AJ12" s="64">
        <v>69.884907603710616</v>
      </c>
      <c r="AK12" s="61">
        <v>129.51985966975184</v>
      </c>
      <c r="AL12" s="66">
        <v>62.200925312623148</v>
      </c>
      <c r="AM12" s="61">
        <v>171.40762948119493</v>
      </c>
      <c r="AS12" s="121"/>
      <c r="BA12" s="42"/>
      <c r="BB12" s="42"/>
    </row>
    <row r="13" spans="1:54" ht="15.75" x14ac:dyDescent="0.25">
      <c r="A13" s="25">
        <v>5</v>
      </c>
      <c r="B13" s="69">
        <v>188.56</v>
      </c>
      <c r="C13" s="51">
        <f t="shared" si="0"/>
        <v>83.527230157143393</v>
      </c>
      <c r="D13" s="52">
        <f t="shared" si="1"/>
        <v>96.359176760782475</v>
      </c>
      <c r="E13" s="59">
        <f t="shared" si="2"/>
        <v>8.6735930820742055</v>
      </c>
      <c r="F13" s="68">
        <v>127.53</v>
      </c>
      <c r="G13" s="52">
        <f t="shared" si="3"/>
        <v>77.238084434033993</v>
      </c>
      <c r="H13" s="52">
        <f t="shared" si="4"/>
        <v>64.313898131842222</v>
      </c>
      <c r="I13" s="53">
        <f t="shared" si="5"/>
        <v>-14.021982565876224</v>
      </c>
      <c r="J13" s="58">
        <v>20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20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12.57</v>
      </c>
      <c r="V13" s="84">
        <v>0</v>
      </c>
      <c r="W13" s="84">
        <v>63.71</v>
      </c>
      <c r="X13" s="94">
        <f t="shared" si="10"/>
        <v>0</v>
      </c>
      <c r="Y13" s="95">
        <f t="shared" si="11"/>
        <v>76.28</v>
      </c>
      <c r="Z13" s="91">
        <v>0</v>
      </c>
      <c r="AA13" s="84">
        <v>0</v>
      </c>
      <c r="AB13" s="84">
        <v>0</v>
      </c>
      <c r="AC13" s="84">
        <v>38.549999999999997</v>
      </c>
      <c r="AD13" s="96">
        <f t="shared" si="12"/>
        <v>0</v>
      </c>
      <c r="AE13" s="52">
        <f t="shared" si="13"/>
        <v>38.549999999999997</v>
      </c>
      <c r="AF13" s="118">
        <v>0.38555672043010747</v>
      </c>
      <c r="AG13" s="117">
        <v>0.1837087365591398</v>
      </c>
      <c r="AH13" s="54">
        <f t="shared" si="6"/>
        <v>5.5924607136936686</v>
      </c>
      <c r="AI13" s="63">
        <f t="shared" si="7"/>
        <v>8.4898843455150654</v>
      </c>
      <c r="AJ13" s="64">
        <v>77.238084434033993</v>
      </c>
      <c r="AK13" s="61">
        <v>122.07723015714339</v>
      </c>
      <c r="AL13" s="66">
        <v>64.313898131842222</v>
      </c>
      <c r="AM13" s="61">
        <v>172.63917676078248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181.47</v>
      </c>
      <c r="C14" s="51">
        <f t="shared" si="0"/>
        <v>83.968626019547457</v>
      </c>
      <c r="D14" s="52">
        <f t="shared" si="1"/>
        <v>89.021538371512435</v>
      </c>
      <c r="E14" s="59">
        <f t="shared" si="2"/>
        <v>8.47983560894005</v>
      </c>
      <c r="F14" s="68">
        <v>119.91</v>
      </c>
      <c r="G14" s="52">
        <f t="shared" si="3"/>
        <v>67.824467015591225</v>
      </c>
      <c r="H14" s="52">
        <f t="shared" si="4"/>
        <v>60.610905640208387</v>
      </c>
      <c r="I14" s="53">
        <f t="shared" si="5"/>
        <v>-8.525372655799579</v>
      </c>
      <c r="J14" s="58">
        <v>14.03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14.03</v>
      </c>
      <c r="Q14" s="82">
        <f t="shared" si="9"/>
        <v>0</v>
      </c>
      <c r="R14" s="91">
        <v>0.33</v>
      </c>
      <c r="S14" s="84">
        <v>0</v>
      </c>
      <c r="T14" s="84">
        <v>0</v>
      </c>
      <c r="U14" s="84">
        <v>12.52</v>
      </c>
      <c r="V14" s="84">
        <v>0</v>
      </c>
      <c r="W14" s="84">
        <v>63.8</v>
      </c>
      <c r="X14" s="94">
        <f t="shared" si="10"/>
        <v>0.33</v>
      </c>
      <c r="Y14" s="95">
        <f t="shared" si="11"/>
        <v>76.319999999999993</v>
      </c>
      <c r="Z14" s="91">
        <v>0.8</v>
      </c>
      <c r="AA14" s="84">
        <v>0</v>
      </c>
      <c r="AB14" s="84">
        <v>0</v>
      </c>
      <c r="AC14" s="84">
        <v>38.68</v>
      </c>
      <c r="AD14" s="96">
        <f t="shared" si="12"/>
        <v>0.8</v>
      </c>
      <c r="AE14" s="52">
        <f t="shared" si="13"/>
        <v>38.68</v>
      </c>
      <c r="AF14" s="118">
        <v>0.38555672043010747</v>
      </c>
      <c r="AG14" s="117">
        <v>0.1837087365591398</v>
      </c>
      <c r="AH14" s="54">
        <f t="shared" si="6"/>
        <v>5.1190706237703125</v>
      </c>
      <c r="AI14" s="63">
        <f t="shared" si="7"/>
        <v>8.2961268723809098</v>
      </c>
      <c r="AJ14" s="64">
        <v>68.624467015591222</v>
      </c>
      <c r="AK14" s="61">
        <v>122.64862601954746</v>
      </c>
      <c r="AL14" s="66">
        <v>60.940905640208385</v>
      </c>
      <c r="AM14" s="61">
        <v>165.34153837151243</v>
      </c>
      <c r="AS14" s="121"/>
      <c r="BA14" s="42"/>
      <c r="BB14" s="42"/>
    </row>
    <row r="15" spans="1:54" ht="15.75" x14ac:dyDescent="0.25">
      <c r="A15" s="25">
        <v>7</v>
      </c>
      <c r="B15" s="69">
        <v>189.64</v>
      </c>
      <c r="C15" s="51">
        <f t="shared" si="0"/>
        <v>92.746804104975041</v>
      </c>
      <c r="D15" s="52">
        <f t="shared" si="1"/>
        <v>88.185723242987194</v>
      </c>
      <c r="E15" s="59">
        <f t="shared" si="2"/>
        <v>8.7074726520377794</v>
      </c>
      <c r="F15" s="68">
        <v>99.26</v>
      </c>
      <c r="G15" s="52">
        <f t="shared" si="3"/>
        <v>67.743164801674524</v>
      </c>
      <c r="H15" s="52">
        <f t="shared" si="4"/>
        <v>46.422695490826811</v>
      </c>
      <c r="I15" s="53">
        <f t="shared" si="5"/>
        <v>-14.905860292501311</v>
      </c>
      <c r="J15" s="58">
        <v>20.170000000000002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20.170000000000002</v>
      </c>
      <c r="Q15" s="82">
        <f t="shared" si="9"/>
        <v>0</v>
      </c>
      <c r="R15" s="91">
        <v>3.71</v>
      </c>
      <c r="S15" s="84">
        <v>0</v>
      </c>
      <c r="T15" s="84">
        <v>0</v>
      </c>
      <c r="U15" s="84">
        <v>12.45</v>
      </c>
      <c r="V15" s="84">
        <v>0</v>
      </c>
      <c r="W15" s="84">
        <v>63.64</v>
      </c>
      <c r="X15" s="94">
        <f t="shared" si="10"/>
        <v>3.71</v>
      </c>
      <c r="Y15" s="95">
        <f t="shared" si="11"/>
        <v>76.09</v>
      </c>
      <c r="Z15" s="91">
        <v>5.6</v>
      </c>
      <c r="AA15" s="84">
        <v>0</v>
      </c>
      <c r="AB15" s="84">
        <v>0</v>
      </c>
      <c r="AC15" s="84">
        <v>38.869999999999997</v>
      </c>
      <c r="AD15" s="96">
        <f t="shared" si="12"/>
        <v>5.6</v>
      </c>
      <c r="AE15" s="52">
        <f t="shared" si="13"/>
        <v>38.869999999999997</v>
      </c>
      <c r="AF15" s="118">
        <v>0.38555672043010747</v>
      </c>
      <c r="AG15" s="117">
        <v>0.1837087365591398</v>
      </c>
      <c r="AH15" s="54">
        <f t="shared" si="6"/>
        <v>4.8785829870685831</v>
      </c>
      <c r="AI15" s="63">
        <f t="shared" si="7"/>
        <v>8.5237639154786393</v>
      </c>
      <c r="AJ15" s="64">
        <v>73.343164801674519</v>
      </c>
      <c r="AK15" s="61">
        <v>131.61680410497505</v>
      </c>
      <c r="AL15" s="66">
        <v>50.132695490826812</v>
      </c>
      <c r="AM15" s="61">
        <v>164.2757232429872</v>
      </c>
      <c r="AS15" s="121"/>
      <c r="BA15" s="42"/>
      <c r="BB15" s="42"/>
    </row>
    <row r="16" spans="1:54" ht="15.75" x14ac:dyDescent="0.25">
      <c r="A16" s="25">
        <v>8</v>
      </c>
      <c r="B16" s="69">
        <v>223.32</v>
      </c>
      <c r="C16" s="51">
        <f t="shared" si="0"/>
        <v>105.39104695129964</v>
      </c>
      <c r="D16" s="52">
        <f t="shared" si="1"/>
        <v>108.08525307188567</v>
      </c>
      <c r="E16" s="59">
        <f t="shared" si="2"/>
        <v>9.8436999768146052</v>
      </c>
      <c r="F16" s="68">
        <v>88.96</v>
      </c>
      <c r="G16" s="52">
        <f t="shared" si="3"/>
        <v>65.030146202535619</v>
      </c>
      <c r="H16" s="52">
        <f t="shared" si="4"/>
        <v>38.989577789759679</v>
      </c>
      <c r="I16" s="53">
        <f t="shared" si="5"/>
        <v>-15.059723992295298</v>
      </c>
      <c r="J16" s="58">
        <v>20.170000000000002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20.170000000000002</v>
      </c>
      <c r="Q16" s="82">
        <f t="shared" si="9"/>
        <v>0</v>
      </c>
      <c r="R16" s="91">
        <v>10.16</v>
      </c>
      <c r="S16" s="84">
        <v>0</v>
      </c>
      <c r="T16" s="84">
        <v>0</v>
      </c>
      <c r="U16" s="84">
        <v>11.59</v>
      </c>
      <c r="V16" s="84">
        <v>0</v>
      </c>
      <c r="W16" s="84">
        <v>62.74</v>
      </c>
      <c r="X16" s="94">
        <f t="shared" si="10"/>
        <v>10.16</v>
      </c>
      <c r="Y16" s="95">
        <f t="shared" si="11"/>
        <v>74.33</v>
      </c>
      <c r="Z16" s="91">
        <v>5.4</v>
      </c>
      <c r="AA16" s="84">
        <v>0</v>
      </c>
      <c r="AB16" s="84">
        <v>0</v>
      </c>
      <c r="AC16" s="84">
        <v>47.53</v>
      </c>
      <c r="AD16" s="96">
        <f t="shared" si="12"/>
        <v>5.4</v>
      </c>
      <c r="AE16" s="52">
        <f t="shared" si="13"/>
        <v>47.53</v>
      </c>
      <c r="AF16" s="118">
        <v>0.38555672043010747</v>
      </c>
      <c r="AG16" s="117">
        <v>0.1837087365591398</v>
      </c>
      <c r="AH16" s="54">
        <f t="shared" si="6"/>
        <v>4.7247192872745956</v>
      </c>
      <c r="AI16" s="63">
        <f t="shared" si="7"/>
        <v>9.6599912402554651</v>
      </c>
      <c r="AJ16" s="64">
        <v>70.430146202535624</v>
      </c>
      <c r="AK16" s="61">
        <v>152.92104695129964</v>
      </c>
      <c r="AL16" s="66">
        <v>49.149577789759675</v>
      </c>
      <c r="AM16" s="61">
        <v>182.41525307188567</v>
      </c>
      <c r="AS16" s="121"/>
      <c r="BA16" s="42"/>
      <c r="BB16" s="42"/>
    </row>
    <row r="17" spans="1:54" ht="15.75" x14ac:dyDescent="0.25">
      <c r="A17" s="25">
        <v>9</v>
      </c>
      <c r="B17" s="69">
        <v>233.42000000000002</v>
      </c>
      <c r="C17" s="51">
        <f t="shared" si="0"/>
        <v>98.074792856771595</v>
      </c>
      <c r="D17" s="52">
        <f t="shared" si="1"/>
        <v>124.94627233471768</v>
      </c>
      <c r="E17" s="59">
        <f t="shared" si="2"/>
        <v>10.398934808510774</v>
      </c>
      <c r="F17" s="68">
        <v>95.63</v>
      </c>
      <c r="G17" s="52">
        <f t="shared" si="3"/>
        <v>69.354237222917263</v>
      </c>
      <c r="H17" s="52">
        <f t="shared" si="4"/>
        <v>40.795244866185413</v>
      </c>
      <c r="I17" s="53">
        <f t="shared" si="5"/>
        <v>-14.51948208910269</v>
      </c>
      <c r="J17" s="58">
        <v>20.170000000000002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20.170000000000002</v>
      </c>
      <c r="Q17" s="82">
        <f t="shared" si="9"/>
        <v>0</v>
      </c>
      <c r="R17" s="91">
        <v>15.21</v>
      </c>
      <c r="S17" s="84">
        <v>0</v>
      </c>
      <c r="T17" s="84">
        <v>0</v>
      </c>
      <c r="U17" s="84">
        <v>11.55</v>
      </c>
      <c r="V17" s="84">
        <v>0</v>
      </c>
      <c r="W17" s="84">
        <v>63.12</v>
      </c>
      <c r="X17" s="94">
        <f t="shared" si="10"/>
        <v>15.21</v>
      </c>
      <c r="Y17" s="95">
        <f t="shared" si="11"/>
        <v>74.67</v>
      </c>
      <c r="Z17" s="91">
        <v>7.9</v>
      </c>
      <c r="AA17" s="84">
        <v>0</v>
      </c>
      <c r="AB17" s="84">
        <v>0</v>
      </c>
      <c r="AC17" s="84">
        <v>56.92</v>
      </c>
      <c r="AD17" s="96">
        <f t="shared" si="12"/>
        <v>7.9</v>
      </c>
      <c r="AE17" s="52">
        <f t="shared" si="13"/>
        <v>56.92</v>
      </c>
      <c r="AF17" s="118">
        <v>0.38555672043010747</v>
      </c>
      <c r="AG17" s="117">
        <v>0.1837087365591398</v>
      </c>
      <c r="AH17" s="54">
        <f t="shared" si="6"/>
        <v>5.2649611904672042</v>
      </c>
      <c r="AI17" s="63">
        <f t="shared" si="7"/>
        <v>10.215226071951633</v>
      </c>
      <c r="AJ17" s="64">
        <v>77.254237222917268</v>
      </c>
      <c r="AK17" s="61">
        <v>154.9947928567716</v>
      </c>
      <c r="AL17" s="66">
        <v>56.005244866185414</v>
      </c>
      <c r="AM17" s="61">
        <v>199.61627233471768</v>
      </c>
      <c r="AS17" s="121"/>
      <c r="BA17" s="42"/>
      <c r="BB17" s="42"/>
    </row>
    <row r="18" spans="1:54" ht="15.75" x14ac:dyDescent="0.25">
      <c r="A18" s="25">
        <v>10</v>
      </c>
      <c r="B18" s="69">
        <v>242.29</v>
      </c>
      <c r="C18" s="51">
        <f t="shared" si="0"/>
        <v>106.57845957159489</v>
      </c>
      <c r="D18" s="52">
        <f t="shared" si="1"/>
        <v>125.20704653956037</v>
      </c>
      <c r="E18" s="59">
        <f t="shared" si="2"/>
        <v>10.504493888844763</v>
      </c>
      <c r="F18" s="68">
        <v>78.27</v>
      </c>
      <c r="G18" s="52">
        <f t="shared" si="3"/>
        <v>63.971876500311382</v>
      </c>
      <c r="H18" s="52">
        <f t="shared" si="4"/>
        <v>29.325555305340167</v>
      </c>
      <c r="I18" s="53">
        <f t="shared" si="5"/>
        <v>-15.02743180565154</v>
      </c>
      <c r="J18" s="58">
        <v>20.170000000000002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20.170000000000002</v>
      </c>
      <c r="Q18" s="82">
        <f t="shared" si="9"/>
        <v>0</v>
      </c>
      <c r="R18" s="91">
        <v>16.899999999999999</v>
      </c>
      <c r="S18" s="84">
        <v>0</v>
      </c>
      <c r="T18" s="84">
        <v>0</v>
      </c>
      <c r="U18" s="84">
        <v>11.43</v>
      </c>
      <c r="V18" s="84">
        <v>0</v>
      </c>
      <c r="W18" s="84">
        <v>63.33</v>
      </c>
      <c r="X18" s="94">
        <f t="shared" si="10"/>
        <v>16.899999999999999</v>
      </c>
      <c r="Y18" s="95">
        <f t="shared" si="11"/>
        <v>74.759999999999991</v>
      </c>
      <c r="Z18" s="91">
        <v>10.199999999999999</v>
      </c>
      <c r="AA18" s="84">
        <v>0</v>
      </c>
      <c r="AB18" s="84">
        <v>0</v>
      </c>
      <c r="AC18" s="84">
        <v>51.73</v>
      </c>
      <c r="AD18" s="96">
        <f t="shared" si="12"/>
        <v>10.199999999999999</v>
      </c>
      <c r="AE18" s="52">
        <f t="shared" si="13"/>
        <v>51.73</v>
      </c>
      <c r="AF18" s="118">
        <v>0.38555672043010747</v>
      </c>
      <c r="AG18" s="117">
        <v>0.1837087365591398</v>
      </c>
      <c r="AH18" s="54">
        <f t="shared" si="6"/>
        <v>4.7570114739183538</v>
      </c>
      <c r="AI18" s="63">
        <f t="shared" si="7"/>
        <v>10.320785152285623</v>
      </c>
      <c r="AJ18" s="64">
        <v>74.171876500311384</v>
      </c>
      <c r="AK18" s="61">
        <v>158.30845957159488</v>
      </c>
      <c r="AL18" s="66">
        <v>46.225555305340166</v>
      </c>
      <c r="AM18" s="61">
        <v>199.96704653956036</v>
      </c>
      <c r="AS18" s="121"/>
      <c r="BA18" s="42"/>
      <c r="BB18" s="42"/>
    </row>
    <row r="19" spans="1:54" ht="15.75" x14ac:dyDescent="0.25">
      <c r="A19" s="25">
        <v>11</v>
      </c>
      <c r="B19" s="69">
        <v>242.32</v>
      </c>
      <c r="C19" s="51">
        <f t="shared" si="0"/>
        <v>102.88654956764969</v>
      </c>
      <c r="D19" s="52">
        <f t="shared" si="1"/>
        <v>128.94911636932264</v>
      </c>
      <c r="E19" s="59">
        <f t="shared" si="2"/>
        <v>10.484334063027688</v>
      </c>
      <c r="F19" s="68">
        <v>62.91</v>
      </c>
      <c r="G19" s="52">
        <f t="shared" si="3"/>
        <v>63.159555506686658</v>
      </c>
      <c r="H19" s="52">
        <f t="shared" si="4"/>
        <v>14.591719349270612</v>
      </c>
      <c r="I19" s="53">
        <f t="shared" si="5"/>
        <v>-14.841274855957275</v>
      </c>
      <c r="J19" s="58">
        <v>20.170000000000002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20.170000000000002</v>
      </c>
      <c r="Q19" s="82">
        <f t="shared" si="9"/>
        <v>0</v>
      </c>
      <c r="R19" s="91">
        <v>32.56</v>
      </c>
      <c r="S19" s="84">
        <v>0</v>
      </c>
      <c r="T19" s="84">
        <v>0</v>
      </c>
      <c r="U19" s="84">
        <v>11.39</v>
      </c>
      <c r="V19" s="84">
        <v>0</v>
      </c>
      <c r="W19" s="84">
        <v>62.62</v>
      </c>
      <c r="X19" s="94">
        <f t="shared" si="10"/>
        <v>32.56</v>
      </c>
      <c r="Y19" s="95">
        <f t="shared" si="11"/>
        <v>74.009999999999991</v>
      </c>
      <c r="Z19" s="91">
        <v>14.8</v>
      </c>
      <c r="AA19" s="84">
        <v>0</v>
      </c>
      <c r="AB19" s="84">
        <v>0</v>
      </c>
      <c r="AC19" s="84">
        <v>51.73</v>
      </c>
      <c r="AD19" s="96">
        <f t="shared" si="12"/>
        <v>14.8</v>
      </c>
      <c r="AE19" s="52">
        <f t="shared" si="13"/>
        <v>51.73</v>
      </c>
      <c r="AF19" s="118">
        <v>0.38555672043010747</v>
      </c>
      <c r="AG19" s="117">
        <v>0.1837087365591398</v>
      </c>
      <c r="AH19" s="54">
        <f t="shared" si="6"/>
        <v>4.9431684236126188</v>
      </c>
      <c r="AI19" s="63">
        <f t="shared" si="7"/>
        <v>10.300625326468548</v>
      </c>
      <c r="AJ19" s="64">
        <v>77.959555506686655</v>
      </c>
      <c r="AK19" s="61">
        <v>154.61654956764968</v>
      </c>
      <c r="AL19" s="66">
        <v>47.151719349270614</v>
      </c>
      <c r="AM19" s="61">
        <v>202.95911636932263</v>
      </c>
      <c r="AS19" s="121"/>
      <c r="BA19" s="42"/>
      <c r="BB19" s="42"/>
    </row>
    <row r="20" spans="1:54" ht="15.75" x14ac:dyDescent="0.25">
      <c r="A20" s="25">
        <v>12</v>
      </c>
      <c r="B20" s="69">
        <v>237.93</v>
      </c>
      <c r="C20" s="51">
        <f t="shared" si="0"/>
        <v>96.994946506433507</v>
      </c>
      <c r="D20" s="52">
        <f t="shared" si="1"/>
        <v>130.45855936261671</v>
      </c>
      <c r="E20" s="59">
        <f t="shared" si="2"/>
        <v>10.476494130949789</v>
      </c>
      <c r="F20" s="68">
        <v>70.5</v>
      </c>
      <c r="G20" s="52">
        <f t="shared" si="3"/>
        <v>70.366087316890258</v>
      </c>
      <c r="H20" s="52">
        <f t="shared" si="4"/>
        <v>14.501316298504847</v>
      </c>
      <c r="I20" s="53">
        <f t="shared" si="5"/>
        <v>-14.367403615395132</v>
      </c>
      <c r="J20" s="58">
        <v>20.13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20.13</v>
      </c>
      <c r="Q20" s="82">
        <f t="shared" si="9"/>
        <v>0</v>
      </c>
      <c r="R20" s="91">
        <v>32.229999999999997</v>
      </c>
      <c r="S20" s="84">
        <v>0</v>
      </c>
      <c r="T20" s="84">
        <v>0</v>
      </c>
      <c r="U20" s="84">
        <v>11.33</v>
      </c>
      <c r="V20" s="84">
        <v>0</v>
      </c>
      <c r="W20" s="84">
        <v>62.21</v>
      </c>
      <c r="X20" s="94">
        <f t="shared" si="10"/>
        <v>32.229999999999997</v>
      </c>
      <c r="Y20" s="95">
        <f t="shared" si="11"/>
        <v>73.540000000000006</v>
      </c>
      <c r="Z20" s="91">
        <v>19</v>
      </c>
      <c r="AA20" s="84">
        <v>0</v>
      </c>
      <c r="AB20" s="84">
        <v>0</v>
      </c>
      <c r="AC20" s="84">
        <v>56.31</v>
      </c>
      <c r="AD20" s="96">
        <f t="shared" si="12"/>
        <v>19</v>
      </c>
      <c r="AE20" s="52">
        <f t="shared" si="13"/>
        <v>56.31</v>
      </c>
      <c r="AF20" s="118">
        <v>0.38555672043010747</v>
      </c>
      <c r="AG20" s="117">
        <v>0.1837087365591398</v>
      </c>
      <c r="AH20" s="54">
        <f t="shared" si="6"/>
        <v>5.3770396641747595</v>
      </c>
      <c r="AI20" s="63">
        <f t="shared" si="7"/>
        <v>10.292785394390648</v>
      </c>
      <c r="AJ20" s="64">
        <v>89.366087316890258</v>
      </c>
      <c r="AK20" s="61">
        <v>153.30494650643351</v>
      </c>
      <c r="AL20" s="66">
        <v>46.731316298504844</v>
      </c>
      <c r="AM20" s="61">
        <v>203.99855936261673</v>
      </c>
      <c r="AS20" s="121"/>
      <c r="BA20" s="42"/>
      <c r="BB20" s="42"/>
    </row>
    <row r="21" spans="1:54" ht="15.75" x14ac:dyDescent="0.25">
      <c r="A21" s="25">
        <v>13</v>
      </c>
      <c r="B21" s="69">
        <v>234.19</v>
      </c>
      <c r="C21" s="51">
        <f t="shared" si="0"/>
        <v>105.18278372157133</v>
      </c>
      <c r="D21" s="52">
        <f t="shared" si="1"/>
        <v>118.77347999187688</v>
      </c>
      <c r="E21" s="59">
        <f t="shared" si="2"/>
        <v>10.233736286551789</v>
      </c>
      <c r="F21" s="68">
        <v>91.39</v>
      </c>
      <c r="G21" s="52">
        <f t="shared" si="3"/>
        <v>73.680272072320449</v>
      </c>
      <c r="H21" s="52">
        <f t="shared" si="4"/>
        <v>25.539095061145581</v>
      </c>
      <c r="I21" s="53">
        <f t="shared" si="5"/>
        <v>-7.8293671334660466</v>
      </c>
      <c r="J21" s="58">
        <v>13.72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13.72</v>
      </c>
      <c r="Q21" s="82">
        <f t="shared" si="9"/>
        <v>0</v>
      </c>
      <c r="R21" s="91">
        <v>23.92</v>
      </c>
      <c r="S21" s="84">
        <v>0</v>
      </c>
      <c r="T21" s="84">
        <v>0</v>
      </c>
      <c r="U21" s="84">
        <v>11.26</v>
      </c>
      <c r="V21" s="84">
        <v>0</v>
      </c>
      <c r="W21" s="84">
        <v>62.12</v>
      </c>
      <c r="X21" s="94">
        <f t="shared" si="10"/>
        <v>23.92</v>
      </c>
      <c r="Y21" s="95">
        <f t="shared" si="11"/>
        <v>73.38</v>
      </c>
      <c r="Z21" s="91">
        <v>16.2</v>
      </c>
      <c r="AA21" s="84">
        <v>0</v>
      </c>
      <c r="AB21" s="84">
        <v>0</v>
      </c>
      <c r="AC21" s="84">
        <v>51.54</v>
      </c>
      <c r="AD21" s="96">
        <f t="shared" si="12"/>
        <v>16.2</v>
      </c>
      <c r="AE21" s="52">
        <f t="shared" si="13"/>
        <v>51.54</v>
      </c>
      <c r="AF21" s="118">
        <v>0.38555672043010747</v>
      </c>
      <c r="AG21" s="117">
        <v>0.1837087365591398</v>
      </c>
      <c r="AH21" s="54">
        <f t="shared" si="6"/>
        <v>5.5050761461038462</v>
      </c>
      <c r="AI21" s="63">
        <f t="shared" si="7"/>
        <v>10.050027549992649</v>
      </c>
      <c r="AJ21" s="64">
        <v>89.880272072320452</v>
      </c>
      <c r="AK21" s="61">
        <v>156.72278372157132</v>
      </c>
      <c r="AL21" s="66">
        <v>49.459095061145582</v>
      </c>
      <c r="AM21" s="61">
        <v>192.15347999187688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226.8</v>
      </c>
      <c r="C22" s="51">
        <f t="shared" si="0"/>
        <v>106.10495396109013</v>
      </c>
      <c r="D22" s="52">
        <f t="shared" si="1"/>
        <v>110.68950762887897</v>
      </c>
      <c r="E22" s="59">
        <f t="shared" si="2"/>
        <v>10.005538410030908</v>
      </c>
      <c r="F22" s="68">
        <v>87.99</v>
      </c>
      <c r="G22" s="52">
        <f t="shared" si="3"/>
        <v>68.687565999366328</v>
      </c>
      <c r="H22" s="52">
        <f t="shared" si="4"/>
        <v>32.622310093148855</v>
      </c>
      <c r="I22" s="53">
        <f t="shared" si="5"/>
        <v>-13.3198760925152</v>
      </c>
      <c r="J22" s="58">
        <v>18.940000000000001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18.940000000000001</v>
      </c>
      <c r="Q22" s="82">
        <f t="shared" si="9"/>
        <v>0</v>
      </c>
      <c r="R22" s="91">
        <v>25.08</v>
      </c>
      <c r="S22" s="84">
        <v>0</v>
      </c>
      <c r="T22" s="84">
        <v>0</v>
      </c>
      <c r="U22" s="84">
        <v>11.39</v>
      </c>
      <c r="V22" s="84">
        <v>0</v>
      </c>
      <c r="W22" s="84">
        <v>61.61</v>
      </c>
      <c r="X22" s="94">
        <f t="shared" si="10"/>
        <v>25.08</v>
      </c>
      <c r="Y22" s="95">
        <f t="shared" si="11"/>
        <v>73</v>
      </c>
      <c r="Z22" s="91">
        <v>6.1</v>
      </c>
      <c r="AA22" s="84">
        <v>0</v>
      </c>
      <c r="AB22" s="84">
        <v>0</v>
      </c>
      <c r="AC22" s="84">
        <v>51.16</v>
      </c>
      <c r="AD22" s="96">
        <f t="shared" si="12"/>
        <v>6.1</v>
      </c>
      <c r="AE22" s="52">
        <f t="shared" si="13"/>
        <v>51.16</v>
      </c>
      <c r="AF22" s="118">
        <v>0.38555672043010747</v>
      </c>
      <c r="AG22" s="117">
        <v>0.1837087365591398</v>
      </c>
      <c r="AH22" s="54">
        <f t="shared" si="6"/>
        <v>5.2345671870546937</v>
      </c>
      <c r="AI22" s="63">
        <f t="shared" si="7"/>
        <v>9.8218296734717683</v>
      </c>
      <c r="AJ22" s="64">
        <v>74.787565999366322</v>
      </c>
      <c r="AK22" s="61">
        <v>157.26495396109013</v>
      </c>
      <c r="AL22" s="66">
        <v>57.702310093148853</v>
      </c>
      <c r="AM22" s="61">
        <v>183.68950762887897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230.64</v>
      </c>
      <c r="C23" s="51">
        <f t="shared" si="0"/>
        <v>105.08690788998413</v>
      </c>
      <c r="D23" s="52">
        <f t="shared" si="1"/>
        <v>114.92791924978526</v>
      </c>
      <c r="E23" s="59">
        <f t="shared" si="2"/>
        <v>10.625172860230634</v>
      </c>
      <c r="F23" s="68">
        <v>109.06</v>
      </c>
      <c r="G23" s="52">
        <f t="shared" si="3"/>
        <v>76.963226670630945</v>
      </c>
      <c r="H23" s="52">
        <f t="shared" si="4"/>
        <v>44.60755640695227</v>
      </c>
      <c r="I23" s="53">
        <f t="shared" si="5"/>
        <v>-12.510783077583193</v>
      </c>
      <c r="J23" s="58">
        <v>18.86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18.86</v>
      </c>
      <c r="Q23" s="82">
        <f t="shared" si="9"/>
        <v>0</v>
      </c>
      <c r="R23" s="91">
        <v>19.88</v>
      </c>
      <c r="S23" s="84">
        <v>0</v>
      </c>
      <c r="T23" s="84">
        <v>0</v>
      </c>
      <c r="U23" s="84">
        <v>11.51</v>
      </c>
      <c r="V23" s="84">
        <v>0</v>
      </c>
      <c r="W23" s="84">
        <v>61.6</v>
      </c>
      <c r="X23" s="94">
        <f t="shared" si="10"/>
        <v>19.88</v>
      </c>
      <c r="Y23" s="95">
        <f t="shared" si="11"/>
        <v>73.11</v>
      </c>
      <c r="Z23" s="91">
        <v>9.5</v>
      </c>
      <c r="AA23" s="84">
        <v>0</v>
      </c>
      <c r="AB23" s="84">
        <v>0</v>
      </c>
      <c r="AC23" s="84">
        <v>69.34</v>
      </c>
      <c r="AD23" s="96">
        <f t="shared" si="12"/>
        <v>9.5</v>
      </c>
      <c r="AE23" s="52">
        <f t="shared" si="13"/>
        <v>69.34</v>
      </c>
      <c r="AF23" s="118">
        <v>0.38555672043010747</v>
      </c>
      <c r="AG23" s="117">
        <v>0.1837087365591398</v>
      </c>
      <c r="AH23" s="54">
        <f t="shared" si="6"/>
        <v>5.9636602019866984</v>
      </c>
      <c r="AI23" s="63">
        <f t="shared" si="7"/>
        <v>10.441464123671494</v>
      </c>
      <c r="AJ23" s="64">
        <v>86.463226670630945</v>
      </c>
      <c r="AK23" s="61">
        <v>174.42690788998414</v>
      </c>
      <c r="AL23" s="66">
        <v>64.487556406952265</v>
      </c>
      <c r="AM23" s="61">
        <v>188.03791924978526</v>
      </c>
      <c r="AS23" s="121"/>
      <c r="BA23" s="42"/>
      <c r="BB23" s="42"/>
    </row>
    <row r="24" spans="1:54" ht="15.75" x14ac:dyDescent="0.25">
      <c r="A24" s="25">
        <v>16</v>
      </c>
      <c r="B24" s="69">
        <v>234.84</v>
      </c>
      <c r="C24" s="51">
        <f t="shared" si="0"/>
        <v>99.777159110392574</v>
      </c>
      <c r="D24" s="52">
        <f t="shared" si="1"/>
        <v>124.28058933315727</v>
      </c>
      <c r="E24" s="59">
        <f t="shared" si="2"/>
        <v>10.782251556450149</v>
      </c>
      <c r="F24" s="68">
        <v>115.39</v>
      </c>
      <c r="G24" s="52">
        <f t="shared" si="3"/>
        <v>75.90894812619257</v>
      </c>
      <c r="H24" s="52">
        <f t="shared" si="4"/>
        <v>52.387807343676556</v>
      </c>
      <c r="I24" s="53">
        <f t="shared" si="5"/>
        <v>-12.906755469869099</v>
      </c>
      <c r="J24" s="58">
        <v>18.96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18.96</v>
      </c>
      <c r="Q24" s="82">
        <f t="shared" si="9"/>
        <v>0</v>
      </c>
      <c r="R24" s="91">
        <v>7.86</v>
      </c>
      <c r="S24" s="84">
        <v>0</v>
      </c>
      <c r="T24" s="84">
        <v>0</v>
      </c>
      <c r="U24" s="84">
        <v>11.51</v>
      </c>
      <c r="V24" s="84">
        <v>0</v>
      </c>
      <c r="W24" s="84">
        <v>62.1</v>
      </c>
      <c r="X24" s="94">
        <f t="shared" si="10"/>
        <v>7.86</v>
      </c>
      <c r="Y24" s="95">
        <f t="shared" si="11"/>
        <v>73.61</v>
      </c>
      <c r="Z24" s="91">
        <v>7.3</v>
      </c>
      <c r="AA24" s="84">
        <v>0</v>
      </c>
      <c r="AB24" s="84">
        <v>0</v>
      </c>
      <c r="AC24" s="84">
        <v>70.25</v>
      </c>
      <c r="AD24" s="96">
        <f t="shared" si="12"/>
        <v>7.3</v>
      </c>
      <c r="AE24" s="52">
        <f t="shared" si="13"/>
        <v>70.25</v>
      </c>
      <c r="AF24" s="118">
        <v>0.38555672043010747</v>
      </c>
      <c r="AG24" s="117">
        <v>0.1837087365591398</v>
      </c>
      <c r="AH24" s="54">
        <f t="shared" si="6"/>
        <v>5.6676878097007943</v>
      </c>
      <c r="AI24" s="63">
        <f t="shared" si="7"/>
        <v>10.598542819891009</v>
      </c>
      <c r="AJ24" s="64">
        <v>83.208948126192567</v>
      </c>
      <c r="AK24" s="61">
        <v>170.02715911039257</v>
      </c>
      <c r="AL24" s="66">
        <v>60.247807343676556</v>
      </c>
      <c r="AM24" s="61">
        <v>197.89058933315727</v>
      </c>
      <c r="AS24" s="121"/>
      <c r="BA24" s="42"/>
      <c r="BB24" s="42"/>
    </row>
    <row r="25" spans="1:54" ht="15.75" x14ac:dyDescent="0.25">
      <c r="A25" s="25">
        <v>17</v>
      </c>
      <c r="B25" s="69">
        <v>221.01999999999998</v>
      </c>
      <c r="C25" s="51">
        <f t="shared" si="0"/>
        <v>85.907550712245225</v>
      </c>
      <c r="D25" s="52">
        <f t="shared" si="1"/>
        <v>124.75523411050646</v>
      </c>
      <c r="E25" s="59">
        <f t="shared" si="2"/>
        <v>10.357215177248293</v>
      </c>
      <c r="F25" s="68">
        <v>124.21</v>
      </c>
      <c r="G25" s="52">
        <f t="shared" si="3"/>
        <v>81.513173534301089</v>
      </c>
      <c r="H25" s="52">
        <f t="shared" si="4"/>
        <v>54.804493240382165</v>
      </c>
      <c r="I25" s="53">
        <f t="shared" si="5"/>
        <v>-12.107666774683276</v>
      </c>
      <c r="J25" s="58">
        <v>18.11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18.11</v>
      </c>
      <c r="Q25" s="82">
        <f t="shared" si="9"/>
        <v>0</v>
      </c>
      <c r="R25" s="91">
        <v>5.25</v>
      </c>
      <c r="S25" s="84">
        <v>0</v>
      </c>
      <c r="T25" s="84">
        <v>0</v>
      </c>
      <c r="U25" s="84">
        <v>11.51</v>
      </c>
      <c r="V25" s="84">
        <v>0</v>
      </c>
      <c r="W25" s="84">
        <v>62.69</v>
      </c>
      <c r="X25" s="94">
        <f t="shared" si="10"/>
        <v>5.25</v>
      </c>
      <c r="Y25" s="95">
        <f t="shared" si="11"/>
        <v>74.2</v>
      </c>
      <c r="Z25" s="91">
        <v>0.6</v>
      </c>
      <c r="AA25" s="84">
        <v>0</v>
      </c>
      <c r="AB25" s="84">
        <v>0</v>
      </c>
      <c r="AC25" s="84">
        <v>68.3</v>
      </c>
      <c r="AD25" s="96">
        <f t="shared" si="12"/>
        <v>0.6</v>
      </c>
      <c r="AE25" s="52">
        <f t="shared" si="13"/>
        <v>68.3</v>
      </c>
      <c r="AF25" s="118">
        <v>0.38555672043010747</v>
      </c>
      <c r="AG25" s="117">
        <v>0.1837087365591398</v>
      </c>
      <c r="AH25" s="54">
        <f t="shared" si="6"/>
        <v>5.6167765048866158</v>
      </c>
      <c r="AI25" s="63">
        <f t="shared" si="7"/>
        <v>10.173506440689152</v>
      </c>
      <c r="AJ25" s="64">
        <v>82.113173534301083</v>
      </c>
      <c r="AK25" s="61">
        <v>154.20755071224522</v>
      </c>
      <c r="AL25" s="66">
        <v>60.054493240382165</v>
      </c>
      <c r="AM25" s="61">
        <v>198.95523411050647</v>
      </c>
      <c r="AS25" s="121"/>
      <c r="BA25" s="42"/>
      <c r="BB25" s="42"/>
    </row>
    <row r="26" spans="1:54" ht="15.75" x14ac:dyDescent="0.25">
      <c r="A26" s="25">
        <v>18</v>
      </c>
      <c r="B26" s="69">
        <v>218.84</v>
      </c>
      <c r="C26" s="51">
        <f t="shared" si="0"/>
        <v>93.405326445666759</v>
      </c>
      <c r="D26" s="52">
        <f t="shared" si="1"/>
        <v>115.49521451085688</v>
      </c>
      <c r="E26" s="59">
        <f t="shared" si="2"/>
        <v>9.9394590434763472</v>
      </c>
      <c r="F26" s="68">
        <v>132.41</v>
      </c>
      <c r="G26" s="52">
        <f t="shared" si="3"/>
        <v>86.343090318443217</v>
      </c>
      <c r="H26" s="52">
        <f t="shared" si="4"/>
        <v>61.154091420253216</v>
      </c>
      <c r="I26" s="53">
        <f t="shared" si="5"/>
        <v>-15.087181738696442</v>
      </c>
      <c r="J26" s="58">
        <v>21.3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21.3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11.51</v>
      </c>
      <c r="V26" s="84">
        <v>0</v>
      </c>
      <c r="W26" s="84">
        <v>62.6</v>
      </c>
      <c r="X26" s="94">
        <f t="shared" si="10"/>
        <v>0</v>
      </c>
      <c r="Y26" s="95">
        <f t="shared" si="11"/>
        <v>74.11</v>
      </c>
      <c r="Z26" s="91">
        <v>0</v>
      </c>
      <c r="AA26" s="84">
        <v>0</v>
      </c>
      <c r="AB26" s="84">
        <v>0</v>
      </c>
      <c r="AC26" s="84">
        <v>55.65</v>
      </c>
      <c r="AD26" s="96">
        <f t="shared" si="12"/>
        <v>0</v>
      </c>
      <c r="AE26" s="52">
        <f t="shared" si="13"/>
        <v>55.65</v>
      </c>
      <c r="AF26" s="118">
        <v>0.38555672043010747</v>
      </c>
      <c r="AG26" s="117">
        <v>0.1837087365591398</v>
      </c>
      <c r="AH26" s="54">
        <f t="shared" si="6"/>
        <v>5.8272615408734509</v>
      </c>
      <c r="AI26" s="63">
        <f t="shared" si="7"/>
        <v>9.7557503069172071</v>
      </c>
      <c r="AJ26" s="64">
        <v>86.343090318443217</v>
      </c>
      <c r="AK26" s="61">
        <v>149.05532644566676</v>
      </c>
      <c r="AL26" s="128">
        <v>61.154091420253216</v>
      </c>
      <c r="AM26" s="61">
        <v>189.60521451085688</v>
      </c>
      <c r="AS26" s="121"/>
      <c r="BA26" s="42"/>
      <c r="BB26" s="42"/>
    </row>
    <row r="27" spans="1:54" ht="15.75" x14ac:dyDescent="0.25">
      <c r="A27" s="25">
        <v>19</v>
      </c>
      <c r="B27" s="69">
        <v>239.05</v>
      </c>
      <c r="C27" s="51">
        <f t="shared" si="0"/>
        <v>106.45196726410418</v>
      </c>
      <c r="D27" s="52">
        <f t="shared" si="1"/>
        <v>122.06385910225221</v>
      </c>
      <c r="E27" s="59">
        <f t="shared" si="2"/>
        <v>10.534173633643547</v>
      </c>
      <c r="F27" s="68">
        <v>114.65</v>
      </c>
      <c r="G27" s="52">
        <f t="shared" si="3"/>
        <v>66.249899475623337</v>
      </c>
      <c r="H27" s="52">
        <f t="shared" si="4"/>
        <v>43.671243431470948</v>
      </c>
      <c r="I27" s="53">
        <f t="shared" si="5"/>
        <v>4.7288570929057183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11.51</v>
      </c>
      <c r="V27" s="84">
        <v>0</v>
      </c>
      <c r="W27" s="84">
        <v>62.76</v>
      </c>
      <c r="X27" s="94">
        <f t="shared" si="10"/>
        <v>0</v>
      </c>
      <c r="Y27" s="95">
        <f t="shared" si="11"/>
        <v>74.27</v>
      </c>
      <c r="Z27" s="91">
        <v>0</v>
      </c>
      <c r="AA27" s="84">
        <v>0</v>
      </c>
      <c r="AB27" s="84">
        <v>0</v>
      </c>
      <c r="AC27" s="84">
        <v>56.52</v>
      </c>
      <c r="AD27" s="96">
        <f t="shared" si="12"/>
        <v>0</v>
      </c>
      <c r="AE27" s="52">
        <f t="shared" si="13"/>
        <v>56.52</v>
      </c>
      <c r="AF27" s="118">
        <v>0.38555672043010747</v>
      </c>
      <c r="AG27" s="117">
        <v>0.1837087365591398</v>
      </c>
      <c r="AH27" s="54">
        <f t="shared" si="6"/>
        <v>4.3433003724756105</v>
      </c>
      <c r="AI27" s="63">
        <f t="shared" si="7"/>
        <v>10.350464897084407</v>
      </c>
      <c r="AJ27" s="64">
        <v>66.249899475623337</v>
      </c>
      <c r="AK27" s="61">
        <v>162.97196726410419</v>
      </c>
      <c r="AL27" s="128">
        <v>43.671243431470948</v>
      </c>
      <c r="AM27" s="61">
        <v>196.33385910225221</v>
      </c>
      <c r="AS27" s="121"/>
      <c r="BA27" s="42"/>
      <c r="BB27" s="42"/>
    </row>
    <row r="28" spans="1:54" ht="15.75" x14ac:dyDescent="0.25">
      <c r="A28" s="25">
        <v>20</v>
      </c>
      <c r="B28" s="69">
        <v>231.32999999999998</v>
      </c>
      <c r="C28" s="51">
        <f t="shared" si="0"/>
        <v>97.153773762893096</v>
      </c>
      <c r="D28" s="52">
        <f t="shared" si="1"/>
        <v>123.89181040912904</v>
      </c>
      <c r="E28" s="59">
        <f t="shared" si="2"/>
        <v>10.284415827977796</v>
      </c>
      <c r="F28" s="68">
        <v>147.29</v>
      </c>
      <c r="G28" s="52">
        <f t="shared" si="3"/>
        <v>86.226766264159707</v>
      </c>
      <c r="H28" s="52">
        <f t="shared" si="4"/>
        <v>74.60381279734122</v>
      </c>
      <c r="I28" s="53">
        <f t="shared" si="5"/>
        <v>-13.540579061500958</v>
      </c>
      <c r="J28" s="58">
        <v>20.28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20.28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10.59</v>
      </c>
      <c r="V28" s="84">
        <v>0</v>
      </c>
      <c r="W28" s="84">
        <v>62.86</v>
      </c>
      <c r="X28" s="94">
        <f t="shared" si="10"/>
        <v>0</v>
      </c>
      <c r="Y28" s="95">
        <f t="shared" si="11"/>
        <v>73.45</v>
      </c>
      <c r="Z28" s="91">
        <v>0</v>
      </c>
      <c r="AA28" s="84">
        <v>0</v>
      </c>
      <c r="AB28" s="84">
        <v>0</v>
      </c>
      <c r="AC28" s="84">
        <v>56.14</v>
      </c>
      <c r="AD28" s="96">
        <f t="shared" si="12"/>
        <v>0</v>
      </c>
      <c r="AE28" s="52">
        <f t="shared" si="13"/>
        <v>56.14</v>
      </c>
      <c r="AF28" s="118">
        <v>0.38555672043010747</v>
      </c>
      <c r="AG28" s="117">
        <v>0.1837087365591398</v>
      </c>
      <c r="AH28" s="54">
        <f t="shared" si="6"/>
        <v>6.3538642180689351</v>
      </c>
      <c r="AI28" s="63">
        <f t="shared" si="7"/>
        <v>10.100707091418656</v>
      </c>
      <c r="AJ28" s="64">
        <v>86.226766264159707</v>
      </c>
      <c r="AK28" s="61">
        <v>153.2937737628931</v>
      </c>
      <c r="AL28" s="128">
        <v>74.60381279734122</v>
      </c>
      <c r="AM28" s="61">
        <v>197.34181040912904</v>
      </c>
      <c r="AS28" s="121"/>
      <c r="BA28" s="42"/>
      <c r="BB28" s="42"/>
    </row>
    <row r="29" spans="1:54" ht="15.75" x14ac:dyDescent="0.25">
      <c r="A29" s="25">
        <v>21</v>
      </c>
      <c r="B29" s="69">
        <v>236.24</v>
      </c>
      <c r="C29" s="51">
        <f t="shared" si="0"/>
        <v>100.19283547833248</v>
      </c>
      <c r="D29" s="52">
        <f t="shared" si="1"/>
        <v>126.04106611696835</v>
      </c>
      <c r="E29" s="59">
        <f t="shared" si="2"/>
        <v>10.006098404699173</v>
      </c>
      <c r="F29" s="68">
        <v>161.15</v>
      </c>
      <c r="G29" s="52">
        <f t="shared" si="3"/>
        <v>95.255821520721639</v>
      </c>
      <c r="H29" s="52">
        <f t="shared" si="4"/>
        <v>78.783082456974981</v>
      </c>
      <c r="I29" s="53">
        <f t="shared" si="5"/>
        <v>-12.88890397769663</v>
      </c>
      <c r="J29" s="58">
        <v>20.149999999999999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20.149999999999999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11.23</v>
      </c>
      <c r="V29" s="84">
        <v>0</v>
      </c>
      <c r="W29" s="84">
        <v>61.7</v>
      </c>
      <c r="X29" s="94">
        <f t="shared" si="10"/>
        <v>0</v>
      </c>
      <c r="Y29" s="95">
        <f t="shared" si="11"/>
        <v>72.930000000000007</v>
      </c>
      <c r="Z29" s="91">
        <v>0</v>
      </c>
      <c r="AA29" s="84">
        <v>0</v>
      </c>
      <c r="AB29" s="84">
        <v>0</v>
      </c>
      <c r="AC29" s="84">
        <v>41.81</v>
      </c>
      <c r="AD29" s="96">
        <f t="shared" si="12"/>
        <v>0</v>
      </c>
      <c r="AE29" s="52">
        <f t="shared" si="13"/>
        <v>41.81</v>
      </c>
      <c r="AF29" s="118">
        <v>0.38555672043010747</v>
      </c>
      <c r="AG29" s="117">
        <v>0.1837087365591398</v>
      </c>
      <c r="AH29" s="54">
        <f t="shared" si="6"/>
        <v>6.8755393018732605</v>
      </c>
      <c r="AI29" s="63">
        <f t="shared" si="7"/>
        <v>9.8223896681400333</v>
      </c>
      <c r="AJ29" s="64">
        <v>95.255821520721639</v>
      </c>
      <c r="AK29" s="61">
        <v>142.00283547833249</v>
      </c>
      <c r="AL29" s="128">
        <v>78.783082456974981</v>
      </c>
      <c r="AM29" s="61">
        <v>198.97106611696836</v>
      </c>
      <c r="AS29" s="121"/>
      <c r="BA29" s="42"/>
      <c r="BB29" s="42"/>
    </row>
    <row r="30" spans="1:54" ht="15.75" x14ac:dyDescent="0.25">
      <c r="A30" s="25">
        <v>22</v>
      </c>
      <c r="B30" s="69">
        <v>141.31</v>
      </c>
      <c r="C30" s="51">
        <f t="shared" si="0"/>
        <v>81.213267607879189</v>
      </c>
      <c r="D30" s="52">
        <f t="shared" si="1"/>
        <v>54.584835107678906</v>
      </c>
      <c r="E30" s="59">
        <f t="shared" si="2"/>
        <v>5.5118972844419147</v>
      </c>
      <c r="F30" s="68">
        <v>151.82</v>
      </c>
      <c r="G30" s="52">
        <f t="shared" si="3"/>
        <v>87.450584666664781</v>
      </c>
      <c r="H30" s="52">
        <f t="shared" si="4"/>
        <v>77.372315113377766</v>
      </c>
      <c r="I30" s="53">
        <f t="shared" si="5"/>
        <v>-13.002899780042556</v>
      </c>
      <c r="J30" s="58">
        <v>19.899999999999999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19.899999999999999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30.15</v>
      </c>
      <c r="V30" s="84">
        <v>0</v>
      </c>
      <c r="W30" s="84">
        <v>0</v>
      </c>
      <c r="X30" s="94">
        <f t="shared" si="10"/>
        <v>0</v>
      </c>
      <c r="Y30" s="95">
        <f t="shared" si="11"/>
        <v>30.15</v>
      </c>
      <c r="Z30" s="91">
        <v>0</v>
      </c>
      <c r="AA30" s="84">
        <v>0</v>
      </c>
      <c r="AB30" s="84">
        <v>0</v>
      </c>
      <c r="AC30" s="84">
        <v>19.010000000000002</v>
      </c>
      <c r="AD30" s="96">
        <f t="shared" si="12"/>
        <v>0</v>
      </c>
      <c r="AE30" s="52">
        <f t="shared" si="13"/>
        <v>19.010000000000002</v>
      </c>
      <c r="AF30" s="118">
        <v>0.38555672043010747</v>
      </c>
      <c r="AG30" s="117">
        <v>0.1837087365591398</v>
      </c>
      <c r="AH30" s="54">
        <f t="shared" si="6"/>
        <v>6.5115434995273347</v>
      </c>
      <c r="AI30" s="63">
        <f t="shared" si="7"/>
        <v>5.3281885478827746</v>
      </c>
      <c r="AJ30" s="64">
        <v>87.450584666664781</v>
      </c>
      <c r="AK30" s="61">
        <v>100.22326760787919</v>
      </c>
      <c r="AL30" s="128">
        <v>77.372315113377766</v>
      </c>
      <c r="AM30" s="61">
        <v>84.734835107678904</v>
      </c>
      <c r="AS30" s="121"/>
      <c r="BA30" s="42"/>
      <c r="BB30" s="42"/>
    </row>
    <row r="31" spans="1:54" ht="15.75" x14ac:dyDescent="0.25">
      <c r="A31" s="25">
        <v>23</v>
      </c>
      <c r="B31" s="69">
        <v>164.09</v>
      </c>
      <c r="C31" s="51">
        <f t="shared" si="0"/>
        <v>55.380795394461181</v>
      </c>
      <c r="D31" s="52">
        <f t="shared" si="1"/>
        <v>100.80140079686396</v>
      </c>
      <c r="E31" s="59">
        <f t="shared" si="2"/>
        <v>7.9078038086748847</v>
      </c>
      <c r="F31" s="68">
        <v>188.34</v>
      </c>
      <c r="G31" s="52">
        <f t="shared" si="3"/>
        <v>125.76942583025077</v>
      </c>
      <c r="H31" s="52">
        <f t="shared" si="4"/>
        <v>74.522561755121089</v>
      </c>
      <c r="I31" s="53">
        <f t="shared" si="5"/>
        <v>-11.951987585371862</v>
      </c>
      <c r="J31" s="58">
        <v>20.25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20.25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56.82</v>
      </c>
      <c r="V31" s="84">
        <v>0</v>
      </c>
      <c r="W31" s="84">
        <v>0</v>
      </c>
      <c r="X31" s="94">
        <f t="shared" si="10"/>
        <v>0</v>
      </c>
      <c r="Y31" s="95">
        <f t="shared" si="11"/>
        <v>56.82</v>
      </c>
      <c r="Z31" s="91">
        <v>0</v>
      </c>
      <c r="AA31" s="84">
        <v>0</v>
      </c>
      <c r="AB31" s="84">
        <v>0</v>
      </c>
      <c r="AC31" s="84">
        <v>55.13</v>
      </c>
      <c r="AD31" s="96">
        <f t="shared" si="12"/>
        <v>0</v>
      </c>
      <c r="AE31" s="52">
        <f t="shared" si="13"/>
        <v>55.13</v>
      </c>
      <c r="AF31" s="118">
        <v>0.38555672043010747</v>
      </c>
      <c r="AG31" s="117">
        <v>0.1837087365591398</v>
      </c>
      <c r="AH31" s="54">
        <f t="shared" si="6"/>
        <v>7.9124556941980302</v>
      </c>
      <c r="AI31" s="63">
        <f t="shared" si="7"/>
        <v>7.7240950721157446</v>
      </c>
      <c r="AJ31" s="64">
        <v>125.76942583025077</v>
      </c>
      <c r="AK31" s="61">
        <v>110.51079539446118</v>
      </c>
      <c r="AL31" s="128">
        <v>74.522561755121089</v>
      </c>
      <c r="AM31" s="61">
        <v>157.62140079686395</v>
      </c>
      <c r="AS31" s="121"/>
      <c r="BA31" s="42"/>
      <c r="BB31" s="42"/>
    </row>
    <row r="32" spans="1:54" ht="16.5" thickBot="1" x14ac:dyDescent="0.3">
      <c r="A32" s="26">
        <v>24</v>
      </c>
      <c r="B32" s="70">
        <v>166.24</v>
      </c>
      <c r="C32" s="55">
        <f t="shared" si="0"/>
        <v>53.857950042056309</v>
      </c>
      <c r="D32" s="52">
        <f t="shared" si="1"/>
        <v>104.41432706468333</v>
      </c>
      <c r="E32" s="59">
        <f t="shared" si="2"/>
        <v>7.9677228932603725</v>
      </c>
      <c r="F32" s="71">
        <v>183.55</v>
      </c>
      <c r="G32" s="56">
        <f t="shared" si="3"/>
        <v>120.59777513138675</v>
      </c>
      <c r="H32" s="52">
        <f t="shared" si="4"/>
        <v>74.739895033655614</v>
      </c>
      <c r="I32" s="53">
        <f t="shared" si="5"/>
        <v>-11.78767016504238</v>
      </c>
      <c r="J32" s="58">
        <v>19.89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19.89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55.51</v>
      </c>
      <c r="V32" s="84">
        <v>0</v>
      </c>
      <c r="W32" s="84">
        <v>0</v>
      </c>
      <c r="X32" s="94">
        <f t="shared" si="10"/>
        <v>0</v>
      </c>
      <c r="Y32" s="95">
        <f t="shared" si="11"/>
        <v>55.51</v>
      </c>
      <c r="Z32" s="92">
        <v>0</v>
      </c>
      <c r="AA32" s="93">
        <v>0</v>
      </c>
      <c r="AB32" s="93">
        <v>0</v>
      </c>
      <c r="AC32" s="93">
        <v>56.43</v>
      </c>
      <c r="AD32" s="96">
        <f t="shared" si="12"/>
        <v>0</v>
      </c>
      <c r="AE32" s="52">
        <f t="shared" si="13"/>
        <v>56.43</v>
      </c>
      <c r="AF32" s="118">
        <v>0.38555672043010747</v>
      </c>
      <c r="AG32" s="117">
        <v>0.1837087365591398</v>
      </c>
      <c r="AH32" s="54">
        <f t="shared" si="6"/>
        <v>7.7167731145275127</v>
      </c>
      <c r="AI32" s="63">
        <f t="shared" si="7"/>
        <v>7.7840141567012324</v>
      </c>
      <c r="AJ32" s="65">
        <v>120.59777513138675</v>
      </c>
      <c r="AK32" s="62">
        <v>110.28795004205631</v>
      </c>
      <c r="AL32" s="129">
        <v>74.739895033655614</v>
      </c>
      <c r="AM32" s="62">
        <v>159.92432706468333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242.32</v>
      </c>
      <c r="C33" s="40">
        <f t="shared" ref="C33:AE33" si="14">MAX(C9:C32)</f>
        <v>106.57845957159489</v>
      </c>
      <c r="D33" s="40">
        <f t="shared" si="14"/>
        <v>130.45855936261671</v>
      </c>
      <c r="E33" s="40">
        <f t="shared" si="14"/>
        <v>10.782251556450149</v>
      </c>
      <c r="F33" s="40">
        <f t="shared" si="14"/>
        <v>188.34</v>
      </c>
      <c r="G33" s="40">
        <f t="shared" si="14"/>
        <v>125.76942583025077</v>
      </c>
      <c r="H33" s="40">
        <f t="shared" si="14"/>
        <v>78.783082456974981</v>
      </c>
      <c r="I33" s="40">
        <f t="shared" si="14"/>
        <v>4.7288570929057183</v>
      </c>
      <c r="J33" s="40">
        <f t="shared" si="14"/>
        <v>21.3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21.3</v>
      </c>
      <c r="Q33" s="40">
        <f t="shared" si="14"/>
        <v>0</v>
      </c>
      <c r="R33" s="40">
        <f t="shared" si="14"/>
        <v>32.56</v>
      </c>
      <c r="S33" s="40">
        <f t="shared" si="14"/>
        <v>0</v>
      </c>
      <c r="T33" s="40">
        <f t="shared" si="14"/>
        <v>0</v>
      </c>
      <c r="U33" s="40">
        <f t="shared" si="14"/>
        <v>56.82</v>
      </c>
      <c r="V33" s="40">
        <f t="shared" si="14"/>
        <v>0</v>
      </c>
      <c r="W33" s="40">
        <f t="shared" si="14"/>
        <v>63.8</v>
      </c>
      <c r="X33" s="40">
        <f t="shared" si="14"/>
        <v>32.56</v>
      </c>
      <c r="Y33" s="40">
        <f t="shared" si="14"/>
        <v>76.550000000000011</v>
      </c>
      <c r="Z33" s="40"/>
      <c r="AA33" s="40"/>
      <c r="AB33" s="40"/>
      <c r="AC33" s="40"/>
      <c r="AD33" s="40">
        <f t="shared" si="14"/>
        <v>19</v>
      </c>
      <c r="AE33" s="40">
        <f t="shared" si="14"/>
        <v>70.25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7.9124556941980302</v>
      </c>
      <c r="AI33" s="40">
        <f t="shared" si="15"/>
        <v>10.598542819891009</v>
      </c>
      <c r="AJ33" s="40">
        <f t="shared" si="15"/>
        <v>125.76942583025077</v>
      </c>
      <c r="AK33" s="40">
        <f t="shared" si="15"/>
        <v>174.42690788998414</v>
      </c>
      <c r="AL33" s="40">
        <f t="shared" si="15"/>
        <v>78.783082456974981</v>
      </c>
      <c r="AM33" s="130">
        <f t="shared" si="15"/>
        <v>203.99855936261673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213.20857142857142</v>
      </c>
      <c r="C34" s="41">
        <f t="shared" ref="C34:AE34" si="16">AVERAGE(C9:C33,C9:C32)</f>
        <v>93.208186266624864</v>
      </c>
      <c r="D34" s="41">
        <f t="shared" si="16"/>
        <v>110.58182410465926</v>
      </c>
      <c r="E34" s="41">
        <f t="shared" si="16"/>
        <v>9.530791067300882</v>
      </c>
      <c r="F34" s="41">
        <f t="shared" si="16"/>
        <v>121.08612244897964</v>
      </c>
      <c r="G34" s="41">
        <f t="shared" si="16"/>
        <v>79.853623718007142</v>
      </c>
      <c r="H34" s="41">
        <f t="shared" si="16"/>
        <v>53.335744806245302</v>
      </c>
      <c r="I34" s="41">
        <f t="shared" si="16"/>
        <v>-11.675871271596716</v>
      </c>
      <c r="J34" s="41">
        <f t="shared" si="16"/>
        <v>18.159999999999997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18.159999999999997</v>
      </c>
      <c r="Q34" s="41">
        <f t="shared" si="16"/>
        <v>0</v>
      </c>
      <c r="R34" s="41">
        <f t="shared" si="16"/>
        <v>8.5457142857142863</v>
      </c>
      <c r="S34" s="41">
        <f t="shared" si="16"/>
        <v>0</v>
      </c>
      <c r="T34" s="41">
        <f t="shared" si="16"/>
        <v>0</v>
      </c>
      <c r="U34" s="41">
        <f t="shared" si="16"/>
        <v>17.108163265306121</v>
      </c>
      <c r="V34" s="41">
        <f t="shared" si="16"/>
        <v>0</v>
      </c>
      <c r="W34" s="41">
        <f t="shared" si="16"/>
        <v>55.024489795918363</v>
      </c>
      <c r="X34" s="41">
        <f t="shared" si="16"/>
        <v>8.5457142857142863</v>
      </c>
      <c r="Y34" s="41">
        <f t="shared" si="16"/>
        <v>71.233265306122462</v>
      </c>
      <c r="Z34" s="41">
        <f>AVERAGE(Z9:Z33,Z9:Z32)</f>
        <v>4.3083333333333327</v>
      </c>
      <c r="AA34" s="41">
        <f>AVERAGE(AA9:AA33,AA9:AA32)</f>
        <v>0</v>
      </c>
      <c r="AB34" s="41">
        <f>AVERAGE(AB9:AB33,AB9:AB32)</f>
        <v>0</v>
      </c>
      <c r="AC34" s="41">
        <f t="shared" si="16"/>
        <v>49.348749999999995</v>
      </c>
      <c r="AD34" s="41">
        <f t="shared" si="16"/>
        <v>4.6081632653061222</v>
      </c>
      <c r="AE34" s="41">
        <f t="shared" si="16"/>
        <v>49.775306122448981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5.7367180349470983</v>
      </c>
      <c r="AI34" s="41">
        <f t="shared" si="17"/>
        <v>9.3470823307417419</v>
      </c>
      <c r="AJ34" s="41">
        <f t="shared" si="17"/>
        <v>84.074031881272475</v>
      </c>
      <c r="AK34" s="41">
        <f t="shared" si="17"/>
        <v>142.93448113026543</v>
      </c>
      <c r="AL34" s="41">
        <f t="shared" si="17"/>
        <v>61.216969296041199</v>
      </c>
      <c r="AM34" s="131">
        <f t="shared" si="17"/>
        <v>181.7536608393531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92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93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94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91</v>
      </c>
      <c r="B37" s="200"/>
      <c r="C37" s="200"/>
      <c r="D37" s="199" t="s">
        <v>98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95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73</v>
      </c>
      <c r="AH37" s="197"/>
      <c r="AI37" s="197"/>
      <c r="AJ37" s="197"/>
      <c r="AK37" s="214"/>
      <c r="AL37" s="196" t="s">
        <v>90</v>
      </c>
      <c r="AM37" s="197"/>
      <c r="AN37" s="197"/>
      <c r="AO37" s="198"/>
      <c r="AP37" s="213" t="s">
        <v>96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444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200.81</v>
      </c>
      <c r="Z38" s="133"/>
      <c r="AA38" s="8" t="s">
        <v>21</v>
      </c>
      <c r="AB38" s="5" t="s">
        <v>23</v>
      </c>
      <c r="AC38" s="30"/>
      <c r="AD38" s="134">
        <v>363.5</v>
      </c>
      <c r="AE38" s="133"/>
      <c r="AF38" s="7" t="s">
        <v>21</v>
      </c>
      <c r="AG38" s="5" t="s">
        <v>24</v>
      </c>
      <c r="AH38" s="6"/>
      <c r="AI38" s="134">
        <v>1334.575</v>
      </c>
      <c r="AJ38" s="133"/>
      <c r="AK38" s="100" t="s">
        <v>21</v>
      </c>
      <c r="AL38" s="99" t="s">
        <v>24</v>
      </c>
      <c r="AM38" s="133">
        <v>92.372100000000003</v>
      </c>
      <c r="AN38" s="135"/>
      <c r="AO38" s="8" t="s">
        <v>21</v>
      </c>
      <c r="AP38" s="5" t="s">
        <v>24</v>
      </c>
      <c r="AQ38" s="133">
        <v>1119.4000000000001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2877.4</v>
      </c>
      <c r="C39" s="11" t="s">
        <v>21</v>
      </c>
      <c r="D39" s="9" t="s">
        <v>70</v>
      </c>
      <c r="E39" s="10">
        <v>5242</v>
      </c>
      <c r="F39" s="12" t="s">
        <v>21</v>
      </c>
      <c r="G39" s="98"/>
      <c r="H39" s="101" t="s">
        <v>25</v>
      </c>
      <c r="I39" s="102"/>
      <c r="J39" s="103">
        <v>21.3</v>
      </c>
      <c r="K39" s="104" t="s">
        <v>62</v>
      </c>
      <c r="L39" s="105">
        <v>142.750000000011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32.56</v>
      </c>
      <c r="Z39" s="102" t="s">
        <v>62</v>
      </c>
      <c r="AA39" s="108">
        <v>142.458333333344</v>
      </c>
      <c r="AB39" s="106" t="s">
        <v>25</v>
      </c>
      <c r="AC39" s="109"/>
      <c r="AD39" s="103">
        <v>62.18</v>
      </c>
      <c r="AE39" s="104" t="s">
        <v>71</v>
      </c>
      <c r="AF39" s="108">
        <v>0.9770833333333333</v>
      </c>
      <c r="AG39" s="106" t="s">
        <v>25</v>
      </c>
      <c r="AH39" s="102"/>
      <c r="AI39" s="103">
        <v>63.8</v>
      </c>
      <c r="AJ39" s="102" t="s">
        <v>74</v>
      </c>
      <c r="AK39" s="107">
        <v>142.250000000011</v>
      </c>
      <c r="AL39" s="101" t="s">
        <v>25</v>
      </c>
      <c r="AM39" s="102">
        <v>19</v>
      </c>
      <c r="AN39" s="103" t="s">
        <v>74</v>
      </c>
      <c r="AO39" s="111">
        <v>142.500000000011</v>
      </c>
      <c r="AP39" s="106" t="s">
        <v>25</v>
      </c>
      <c r="AQ39" s="102">
        <v>70.25</v>
      </c>
      <c r="AR39" s="104" t="s">
        <v>71</v>
      </c>
      <c r="AS39" s="107">
        <v>142.666666666678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532.28</v>
      </c>
      <c r="F42" s="44" t="s">
        <v>71</v>
      </c>
      <c r="G42" s="47">
        <v>142.875000000011</v>
      </c>
    </row>
    <row r="43" spans="1:45" ht="32.25" customHeight="1" thickBot="1" x14ac:dyDescent="0.3">
      <c r="A43" s="190" t="s">
        <v>69</v>
      </c>
      <c r="B43" s="191"/>
      <c r="C43" s="191"/>
      <c r="D43" s="192"/>
      <c r="E43" s="77"/>
      <c r="F43" s="78"/>
      <c r="G43" s="79">
        <v>72.930000000000007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41.81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286.88</v>
      </c>
      <c r="F45" s="83" t="s">
        <v>71</v>
      </c>
      <c r="G45" s="48">
        <v>142.875000000011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269.64</v>
      </c>
      <c r="F46" s="80" t="s">
        <v>71</v>
      </c>
      <c r="G46" s="60">
        <v>142.625000000011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102</v>
      </c>
    </row>
    <row r="57" spans="1:44" x14ac:dyDescent="0.25">
      <c r="A57" s="37" t="s">
        <v>65</v>
      </c>
      <c r="B57" t="s">
        <v>103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97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 MAI 23 </vt:lpstr>
      <vt:lpstr>'23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2023-05-24T06:11:10Z</dcterms:modified>
</cp:coreProperties>
</file>