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8547B214-2712-4970-8EDA-CDAD556D6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 AVR 23 " sheetId="3" r:id="rId1"/>
  </sheets>
  <externalReferences>
    <externalReference r:id="rId2"/>
  </externalReferences>
  <definedNames>
    <definedName name="_xlnm.Print_Area" localSheetId="0">'24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5" i="3"/>
  <c r="G46" i="3"/>
  <c r="G45" i="3"/>
  <c r="G44" i="3"/>
  <c r="G43" i="3"/>
  <c r="G42" i="3"/>
  <c r="E42" i="3"/>
  <c r="AS39" i="3"/>
  <c r="AQ39" i="3"/>
  <c r="AQ38" i="3"/>
  <c r="AK39" i="3"/>
  <c r="AI39" i="3"/>
  <c r="AI38" i="3"/>
  <c r="AF39" i="3"/>
  <c r="AD39" i="3"/>
  <c r="AD38" i="3"/>
  <c r="AA39" i="3"/>
  <c r="Y39" i="3"/>
  <c r="Y38" i="3"/>
  <c r="L39" i="3"/>
  <c r="J39" i="3"/>
  <c r="J38" i="3"/>
  <c r="E39" i="3"/>
  <c r="B39" i="3"/>
  <c r="Z34" i="3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D18" i="3"/>
  <c r="C16" i="3"/>
  <c r="D16" i="3"/>
  <c r="C15" i="3"/>
  <c r="D15" i="3"/>
  <c r="D14" i="3"/>
  <c r="AM33" i="3"/>
  <c r="AM34" i="3" s="1"/>
  <c r="C32" i="3" l="1"/>
  <c r="C30" i="3"/>
  <c r="C26" i="3"/>
  <c r="C21" i="3"/>
  <c r="C24" i="3"/>
  <c r="C22" i="3"/>
  <c r="C27" i="3"/>
  <c r="D33" i="3"/>
  <c r="D34" i="3" s="1"/>
  <c r="C17" i="3"/>
  <c r="C14" i="3"/>
  <c r="AK33" i="3"/>
  <c r="AK34" i="3" s="1"/>
  <c r="C33" i="3" l="1"/>
  <c r="C34" i="3" s="1"/>
  <c r="AI32" i="3" l="1"/>
  <c r="E32" i="3" s="1"/>
  <c r="AI31" i="3"/>
  <c r="E31" i="3" s="1"/>
  <c r="AI30" i="3"/>
  <c r="E30" i="3" s="1"/>
  <c r="AI29" i="3"/>
  <c r="E29" i="3" s="1"/>
  <c r="AI28" i="3"/>
  <c r="E28" i="3" s="1"/>
  <c r="AI27" i="3"/>
  <c r="E27" i="3" s="1"/>
  <c r="AI26" i="3"/>
  <c r="E26" i="3" s="1"/>
  <c r="AI25" i="3"/>
  <c r="E25" i="3" s="1"/>
  <c r="AI24" i="3"/>
  <c r="E24" i="3" s="1"/>
  <c r="AI23" i="3"/>
  <c r="E23" i="3" s="1"/>
  <c r="AI22" i="3"/>
  <c r="E22" i="3" s="1"/>
  <c r="AI21" i="3"/>
  <c r="E21" i="3" s="1"/>
  <c r="AI20" i="3"/>
  <c r="E20" i="3" s="1"/>
  <c r="AI19" i="3"/>
  <c r="E19" i="3" s="1"/>
  <c r="AI18" i="3"/>
  <c r="E18" i="3" s="1"/>
  <c r="AI17" i="3"/>
  <c r="E17" i="3" s="1"/>
  <c r="AI16" i="3"/>
  <c r="E16" i="3" s="1"/>
  <c r="AI15" i="3"/>
  <c r="E15" i="3" s="1"/>
  <c r="B33" i="3" l="1"/>
  <c r="B34" i="3" s="1"/>
  <c r="AI14" i="3"/>
  <c r="E14" i="3" l="1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<sst xmlns="http://schemas.openxmlformats.org/spreadsheetml/2006/main" count="138" uniqueCount="105">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</sst>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'24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'!$B$9:$B$32</c:f>
              <c:numCache>
                <c:formatCode>General</c:formatCode>
                <c:ptCount val="24"/>
                <c:pt idx="0">
                  <c:v>69.06</c:v>
                </c:pt>
                <c:pt idx="1">
                  <c:v>70.599999999999994</c:v>
                </c:pt>
                <c:pt idx="2">
                  <c:v>73.36</c:v>
                </c:pt>
                <c:pt idx="3">
                  <c:v>68.7</c:v>
                </c:pt>
                <c:pt idx="4">
                  <c:v>67.78</c:v>
                </c:pt>
                <c:pt idx="5">
                  <c:v>65.349999999999994</c:v>
                </c:pt>
                <c:pt idx="6">
                  <c:v>63.18</c:v>
                </c:pt>
                <c:pt idx="7">
                  <c:v>80.710000000000008</c:v>
                </c:pt>
                <c:pt idx="8">
                  <c:v>91.81</c:v>
                </c:pt>
                <c:pt idx="9">
                  <c:v>98.7</c:v>
                </c:pt>
                <c:pt idx="10">
                  <c:v>106.13</c:v>
                </c:pt>
                <c:pt idx="11">
                  <c:v>102.72</c:v>
                </c:pt>
                <c:pt idx="12">
                  <c:v>102.47</c:v>
                </c:pt>
                <c:pt idx="13">
                  <c:v>97.490000000000009</c:v>
                </c:pt>
                <c:pt idx="14">
                  <c:v>111.11</c:v>
                </c:pt>
                <c:pt idx="15">
                  <c:v>118.28</c:v>
                </c:pt>
                <c:pt idx="16">
                  <c:v>112.12</c:v>
                </c:pt>
                <c:pt idx="17">
                  <c:v>110.13</c:v>
                </c:pt>
                <c:pt idx="18">
                  <c:v>128.43</c:v>
                </c:pt>
                <c:pt idx="19">
                  <c:v>126.62</c:v>
                </c:pt>
                <c:pt idx="20">
                  <c:v>119.69</c:v>
                </c:pt>
                <c:pt idx="21">
                  <c:v>72</c:v>
                </c:pt>
                <c:pt idx="22">
                  <c:v>113.36</c:v>
                </c:pt>
                <c:pt idx="23">
                  <c:v>112.99000000000001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'24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'!$C$9:$C$32</c:f>
              <c:numCache>
                <c:formatCode>General</c:formatCode>
                <c:ptCount val="24"/>
                <c:pt idx="0">
                  <c:v>16.629374255590079</c:v>
                </c:pt>
                <c:pt idx="1">
                  <c:v>15.113730690746852</c:v>
                </c:pt>
                <c:pt idx="2">
                  <c:v>14.026015149686318</c:v>
                </c:pt>
                <c:pt idx="3">
                  <c:v>16.084849697212928</c:v>
                </c:pt>
                <c:pt idx="4">
                  <c:v>17.075460898114081</c:v>
                </c:pt>
                <c:pt idx="5">
                  <c:v>16.240053361564552</c:v>
                </c:pt>
                <c:pt idx="6">
                  <c:v>17.201096206881509</c:v>
                </c:pt>
                <c:pt idx="7">
                  <c:v>21.029477080851574</c:v>
                </c:pt>
                <c:pt idx="8">
                  <c:v>18.924045961662404</c:v>
                </c:pt>
                <c:pt idx="9">
                  <c:v>23.558284388099747</c:v>
                </c:pt>
                <c:pt idx="10">
                  <c:v>22.786759137440384</c:v>
                </c:pt>
                <c:pt idx="11">
                  <c:v>22.683957900661284</c:v>
                </c:pt>
                <c:pt idx="12">
                  <c:v>19.41912739853775</c:v>
                </c:pt>
                <c:pt idx="13">
                  <c:v>17.038767454080713</c:v>
                </c:pt>
                <c:pt idx="14">
                  <c:v>20.021693763952229</c:v>
                </c:pt>
                <c:pt idx="15">
                  <c:v>23.480503176656121</c:v>
                </c:pt>
                <c:pt idx="16">
                  <c:v>21.585728128893539</c:v>
                </c:pt>
                <c:pt idx="17">
                  <c:v>23.149655718136245</c:v>
                </c:pt>
                <c:pt idx="18">
                  <c:v>27.979204777968938</c:v>
                </c:pt>
                <c:pt idx="19">
                  <c:v>25.492057449421832</c:v>
                </c:pt>
                <c:pt idx="20">
                  <c:v>25.132129688184506</c:v>
                </c:pt>
                <c:pt idx="21">
                  <c:v>23.078104374112851</c:v>
                </c:pt>
                <c:pt idx="22">
                  <c:v>24.636228584351276</c:v>
                </c:pt>
                <c:pt idx="23">
                  <c:v>22.460113480644218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'24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'!$D$9:$D$32</c:f>
              <c:numCache>
                <c:formatCode>0.00</c:formatCode>
                <c:ptCount val="24"/>
                <c:pt idx="0">
                  <c:v>48.119882492415726</c:v>
                </c:pt>
                <c:pt idx="1">
                  <c:v>51.314683767423375</c:v>
                </c:pt>
                <c:pt idx="2">
                  <c:v>55.094080451913783</c:v>
                </c:pt>
                <c:pt idx="3">
                  <c:v>48.514683529157793</c:v>
                </c:pt>
                <c:pt idx="4">
                  <c:v>46.643831620325258</c:v>
                </c:pt>
                <c:pt idx="5">
                  <c:v>45.079198613967407</c:v>
                </c:pt>
                <c:pt idx="6">
                  <c:v>42.110832669929394</c:v>
                </c:pt>
                <c:pt idx="7">
                  <c:v>55.392179308848739</c:v>
                </c:pt>
                <c:pt idx="8">
                  <c:v>67.652622826326905</c:v>
                </c:pt>
                <c:pt idx="9">
                  <c:v>69.268686152080576</c:v>
                </c:pt>
                <c:pt idx="10">
                  <c:v>77.753591181261356</c:v>
                </c:pt>
                <c:pt idx="11">
                  <c:v>74.651512459416935</c:v>
                </c:pt>
                <c:pt idx="12">
                  <c:v>77.984699539961269</c:v>
                </c:pt>
                <c:pt idx="13">
                  <c:v>75.54549758822472</c:v>
                </c:pt>
                <c:pt idx="14">
                  <c:v>85.901734518925849</c:v>
                </c:pt>
                <c:pt idx="15">
                  <c:v>89.441846910550453</c:v>
                </c:pt>
                <c:pt idx="16">
                  <c:v>85.351340114274493</c:v>
                </c:pt>
                <c:pt idx="17">
                  <c:v>81.841932034703206</c:v>
                </c:pt>
                <c:pt idx="18">
                  <c:v>94.80782807056741</c:v>
                </c:pt>
                <c:pt idx="19">
                  <c:v>95.529774984512869</c:v>
                </c:pt>
                <c:pt idx="20">
                  <c:v>89.152620880344472</c:v>
                </c:pt>
                <c:pt idx="21">
                  <c:v>44.859508174526695</c:v>
                </c:pt>
                <c:pt idx="22">
                  <c:v>83.491840188648652</c:v>
                </c:pt>
                <c:pt idx="23">
                  <c:v>85.316155096746712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'24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'!$E$9:$E$32</c:f>
              <c:numCache>
                <c:formatCode>0.00</c:formatCode>
                <c:ptCount val="24"/>
                <c:pt idx="0">
                  <c:v>4.3107432519942179</c:v>
                </c:pt>
                <c:pt idx="1">
                  <c:v>4.1715855418297636</c:v>
                </c:pt>
                <c:pt idx="2">
                  <c:v>4.2399043983998936</c:v>
                </c:pt>
                <c:pt idx="3">
                  <c:v>4.1004667736292859</c:v>
                </c:pt>
                <c:pt idx="4">
                  <c:v>4.0607074815606907</c:v>
                </c:pt>
                <c:pt idx="5">
                  <c:v>4.0307480244680463</c:v>
                </c:pt>
                <c:pt idx="6">
                  <c:v>3.8680711231891185</c:v>
                </c:pt>
                <c:pt idx="7">
                  <c:v>4.2883436102997123</c:v>
                </c:pt>
                <c:pt idx="8">
                  <c:v>5.2333312120106896</c:v>
                </c:pt>
                <c:pt idx="9">
                  <c:v>5.8730294598196977</c:v>
                </c:pt>
                <c:pt idx="10">
                  <c:v>5.5896496812982619</c:v>
                </c:pt>
                <c:pt idx="11">
                  <c:v>5.384529639921773</c:v>
                </c:pt>
                <c:pt idx="12">
                  <c:v>5.0661730615009972</c:v>
                </c:pt>
                <c:pt idx="13">
                  <c:v>4.9057349576945697</c:v>
                </c:pt>
                <c:pt idx="14">
                  <c:v>5.1865717171219288</c:v>
                </c:pt>
                <c:pt idx="15">
                  <c:v>5.3576499127934269</c:v>
                </c:pt>
                <c:pt idx="16">
                  <c:v>5.1829317568319553</c:v>
                </c:pt>
                <c:pt idx="17">
                  <c:v>5.1384122471605522</c:v>
                </c:pt>
                <c:pt idx="18">
                  <c:v>5.6429671514636723</c:v>
                </c:pt>
                <c:pt idx="19">
                  <c:v>5.598167566065321</c:v>
                </c:pt>
                <c:pt idx="20">
                  <c:v>5.4052494314710273</c:v>
                </c:pt>
                <c:pt idx="21">
                  <c:v>4.0623874513604861</c:v>
                </c:pt>
                <c:pt idx="22">
                  <c:v>5.2319312270000822</c:v>
                </c:pt>
                <c:pt idx="23">
                  <c:v>5.2137314226090794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'24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'24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'24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'!$AK$9:$AK$32</c:f>
              <c:numCache>
                <c:formatCode>0.00</c:formatCode>
                <c:ptCount val="24"/>
                <c:pt idx="0">
                  <c:v>16.629374255590079</c:v>
                </c:pt>
                <c:pt idx="1">
                  <c:v>15.113730690746852</c:v>
                </c:pt>
                <c:pt idx="2">
                  <c:v>14.026015149686318</c:v>
                </c:pt>
                <c:pt idx="3">
                  <c:v>16.084849697212928</c:v>
                </c:pt>
                <c:pt idx="4">
                  <c:v>17.075460898114081</c:v>
                </c:pt>
                <c:pt idx="5">
                  <c:v>16.240053361564552</c:v>
                </c:pt>
                <c:pt idx="6">
                  <c:v>17.201096206881509</c:v>
                </c:pt>
                <c:pt idx="7">
                  <c:v>21.029477080851574</c:v>
                </c:pt>
                <c:pt idx="8">
                  <c:v>18.924045961662404</c:v>
                </c:pt>
                <c:pt idx="9">
                  <c:v>23.558284388099747</c:v>
                </c:pt>
                <c:pt idx="10">
                  <c:v>22.786759137440384</c:v>
                </c:pt>
                <c:pt idx="11">
                  <c:v>22.683957900661284</c:v>
                </c:pt>
                <c:pt idx="12">
                  <c:v>19.41912739853775</c:v>
                </c:pt>
                <c:pt idx="13">
                  <c:v>17.038767454080713</c:v>
                </c:pt>
                <c:pt idx="14">
                  <c:v>20.021693763952229</c:v>
                </c:pt>
                <c:pt idx="15">
                  <c:v>23.480503176656121</c:v>
                </c:pt>
                <c:pt idx="16">
                  <c:v>21.585728128893539</c:v>
                </c:pt>
                <c:pt idx="17">
                  <c:v>23.149655718136245</c:v>
                </c:pt>
                <c:pt idx="18">
                  <c:v>27.979204777968938</c:v>
                </c:pt>
                <c:pt idx="19">
                  <c:v>25.492057449421832</c:v>
                </c:pt>
                <c:pt idx="20">
                  <c:v>25.132129688184506</c:v>
                </c:pt>
                <c:pt idx="21">
                  <c:v>23.078104374112851</c:v>
                </c:pt>
                <c:pt idx="22">
                  <c:v>24.636228584351276</c:v>
                </c:pt>
                <c:pt idx="23">
                  <c:v>22.460113480644218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'24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'!$AM$9:$AM$32</c:f>
              <c:numCache>
                <c:formatCode>0.00</c:formatCode>
                <c:ptCount val="24"/>
                <c:pt idx="0">
                  <c:v>129.47988249241573</c:v>
                </c:pt>
                <c:pt idx="1">
                  <c:v>126.16468376742337</c:v>
                </c:pt>
                <c:pt idx="2">
                  <c:v>129.62408045191378</c:v>
                </c:pt>
                <c:pt idx="3">
                  <c:v>122.72468352915779</c:v>
                </c:pt>
                <c:pt idx="4">
                  <c:v>120.35383162032525</c:v>
                </c:pt>
                <c:pt idx="5">
                  <c:v>120.1491986139674</c:v>
                </c:pt>
                <c:pt idx="6">
                  <c:v>113.5408326699294</c:v>
                </c:pt>
                <c:pt idx="7">
                  <c:v>124.30217930884874</c:v>
                </c:pt>
                <c:pt idx="8">
                  <c:v>159.21262282632691</c:v>
                </c:pt>
                <c:pt idx="9">
                  <c:v>160.49868615208058</c:v>
                </c:pt>
                <c:pt idx="10">
                  <c:v>163.63359118126135</c:v>
                </c:pt>
                <c:pt idx="11">
                  <c:v>160.70151245941693</c:v>
                </c:pt>
                <c:pt idx="12">
                  <c:v>152.91469953996128</c:v>
                </c:pt>
                <c:pt idx="13">
                  <c:v>149.72549758822473</c:v>
                </c:pt>
                <c:pt idx="14">
                  <c:v>156.49173451892585</c:v>
                </c:pt>
                <c:pt idx="15">
                  <c:v>158.97184691055045</c:v>
                </c:pt>
                <c:pt idx="16">
                  <c:v>154.8013401142745</c:v>
                </c:pt>
                <c:pt idx="17">
                  <c:v>151.6919320347032</c:v>
                </c:pt>
                <c:pt idx="18">
                  <c:v>164.3778280705674</c:v>
                </c:pt>
                <c:pt idx="19">
                  <c:v>165.30977498451287</c:v>
                </c:pt>
                <c:pt idx="20">
                  <c:v>158.97262088034446</c:v>
                </c:pt>
                <c:pt idx="21">
                  <c:v>114.40950817452669</c:v>
                </c:pt>
                <c:pt idx="22">
                  <c:v>153.45184018864865</c:v>
                </c:pt>
                <c:pt idx="23">
                  <c:v>154.99615509674672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'24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'!$F$9:$F$32</c:f>
              <c:numCache>
                <c:formatCode>General</c:formatCode>
                <c:ptCount val="24"/>
                <c:pt idx="0">
                  <c:v>170.06</c:v>
                </c:pt>
                <c:pt idx="1">
                  <c:v>173.74</c:v>
                </c:pt>
                <c:pt idx="2">
                  <c:v>167.76</c:v>
                </c:pt>
                <c:pt idx="3">
                  <c:v>167.65</c:v>
                </c:pt>
                <c:pt idx="4">
                  <c:v>169.86</c:v>
                </c:pt>
                <c:pt idx="5">
                  <c:v>164.94</c:v>
                </c:pt>
                <c:pt idx="6">
                  <c:v>166.52</c:v>
                </c:pt>
                <c:pt idx="7">
                  <c:v>178.35</c:v>
                </c:pt>
                <c:pt idx="8">
                  <c:v>169.26</c:v>
                </c:pt>
                <c:pt idx="9">
                  <c:v>169.26</c:v>
                </c:pt>
                <c:pt idx="10">
                  <c:v>166.62</c:v>
                </c:pt>
                <c:pt idx="11">
                  <c:v>172.48</c:v>
                </c:pt>
                <c:pt idx="12">
                  <c:v>176.44</c:v>
                </c:pt>
                <c:pt idx="13">
                  <c:v>181.29</c:v>
                </c:pt>
                <c:pt idx="14">
                  <c:v>222.81</c:v>
                </c:pt>
                <c:pt idx="15">
                  <c:v>235.36</c:v>
                </c:pt>
                <c:pt idx="16">
                  <c:v>238</c:v>
                </c:pt>
                <c:pt idx="17">
                  <c:v>244.88</c:v>
                </c:pt>
                <c:pt idx="18">
                  <c:v>271.19</c:v>
                </c:pt>
                <c:pt idx="19">
                  <c:v>270.94</c:v>
                </c:pt>
                <c:pt idx="20">
                  <c:v>259</c:v>
                </c:pt>
                <c:pt idx="21">
                  <c:v>259.42</c:v>
                </c:pt>
                <c:pt idx="22">
                  <c:v>239.56</c:v>
                </c:pt>
                <c:pt idx="23">
                  <c:v>230.4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'24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'!$G$9:$G$32</c:f>
              <c:numCache>
                <c:formatCode>0.00</c:formatCode>
                <c:ptCount val="24"/>
                <c:pt idx="0">
                  <c:v>91.036726183272876</c:v>
                </c:pt>
                <c:pt idx="1">
                  <c:v>99.533067499681081</c:v>
                </c:pt>
                <c:pt idx="2">
                  <c:v>94.58730238533299</c:v>
                </c:pt>
                <c:pt idx="3">
                  <c:v>91.950108404619456</c:v>
                </c:pt>
                <c:pt idx="4">
                  <c:v>94.691069996026712</c:v>
                </c:pt>
                <c:pt idx="5">
                  <c:v>88.126809489041932</c:v>
                </c:pt>
                <c:pt idx="6">
                  <c:v>97.884550540700587</c:v>
                </c:pt>
                <c:pt idx="7">
                  <c:v>121.12410626579236</c:v>
                </c:pt>
                <c:pt idx="8">
                  <c:v>116.62133427642024</c:v>
                </c:pt>
                <c:pt idx="9">
                  <c:v>104.64789054552035</c:v>
                </c:pt>
                <c:pt idx="10">
                  <c:v>98.792420048634284</c:v>
                </c:pt>
                <c:pt idx="11">
                  <c:v>106.68539937779155</c:v>
                </c:pt>
                <c:pt idx="12">
                  <c:v>109.01860947815157</c:v>
                </c:pt>
                <c:pt idx="13">
                  <c:v>125.25026337844376</c:v>
                </c:pt>
                <c:pt idx="14">
                  <c:v>141.28882309732143</c:v>
                </c:pt>
                <c:pt idx="15">
                  <c:v>142.175496666649</c:v>
                </c:pt>
                <c:pt idx="16">
                  <c:v>142.60170996161236</c:v>
                </c:pt>
                <c:pt idx="17">
                  <c:v>143.12200019588943</c:v>
                </c:pt>
                <c:pt idx="18">
                  <c:v>166.7416651475711</c:v>
                </c:pt>
                <c:pt idx="19">
                  <c:v>167.34653456371217</c:v>
                </c:pt>
                <c:pt idx="20">
                  <c:v>152.8411568787908</c:v>
                </c:pt>
                <c:pt idx="21">
                  <c:v>154.0497122946926</c:v>
                </c:pt>
                <c:pt idx="22">
                  <c:v>140.02518014447713</c:v>
                </c:pt>
                <c:pt idx="23">
                  <c:v>130.68680090113591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'24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'!$H$9:$H$32</c:f>
              <c:numCache>
                <c:formatCode>0.00</c:formatCode>
                <c:ptCount val="24"/>
                <c:pt idx="0">
                  <c:v>69.332212784827632</c:v>
                </c:pt>
                <c:pt idx="1">
                  <c:v>64.294351789599219</c:v>
                </c:pt>
                <c:pt idx="2">
                  <c:v>63.560669094339566</c:v>
                </c:pt>
                <c:pt idx="3">
                  <c:v>66.047966871380282</c:v>
                </c:pt>
                <c:pt idx="4">
                  <c:v>65.453551250450587</c:v>
                </c:pt>
                <c:pt idx="5">
                  <c:v>67.272975073088332</c:v>
                </c:pt>
                <c:pt idx="6">
                  <c:v>58.778723715137218</c:v>
                </c:pt>
                <c:pt idx="7">
                  <c:v>46.32463319803287</c:v>
                </c:pt>
                <c:pt idx="8">
                  <c:v>40.786329169257129</c:v>
                </c:pt>
                <c:pt idx="9">
                  <c:v>52.404114162912975</c:v>
                </c:pt>
                <c:pt idx="10">
                  <c:v>55.691780448507977</c:v>
                </c:pt>
                <c:pt idx="11">
                  <c:v>53.801672629895883</c:v>
                </c:pt>
                <c:pt idx="12">
                  <c:v>55.691406342277674</c:v>
                </c:pt>
                <c:pt idx="13">
                  <c:v>44.370548591084862</c:v>
                </c:pt>
                <c:pt idx="14">
                  <c:v>69.01603841203476</c:v>
                </c:pt>
                <c:pt idx="15">
                  <c:v>80.548271994004836</c:v>
                </c:pt>
                <c:pt idx="16">
                  <c:v>83.172055802542843</c:v>
                </c:pt>
                <c:pt idx="17">
                  <c:v>89.171545767566059</c:v>
                </c:pt>
                <c:pt idx="18">
                  <c:v>90.75803585938587</c:v>
                </c:pt>
                <c:pt idx="19">
                  <c:v>89.979162949981287</c:v>
                </c:pt>
                <c:pt idx="20">
                  <c:v>92.734531722445496</c:v>
                </c:pt>
                <c:pt idx="21">
                  <c:v>91.927737173466269</c:v>
                </c:pt>
                <c:pt idx="22">
                  <c:v>86.962045073877448</c:v>
                </c:pt>
                <c:pt idx="23">
                  <c:v>87.448587073771577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'24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'!$I$9:$I$32</c:f>
              <c:numCache>
                <c:formatCode>0.00</c:formatCode>
                <c:ptCount val="24"/>
                <c:pt idx="0">
                  <c:v>9.6910610318995065</c:v>
                </c:pt>
                <c:pt idx="1">
                  <c:v>9.912580710719693</c:v>
                </c:pt>
                <c:pt idx="2">
                  <c:v>9.6120285203274261</c:v>
                </c:pt>
                <c:pt idx="3">
                  <c:v>9.6519247240002652</c:v>
                </c:pt>
                <c:pt idx="4">
                  <c:v>9.7153787535227263</c:v>
                </c:pt>
                <c:pt idx="5">
                  <c:v>9.5402154378697741</c:v>
                </c:pt>
                <c:pt idx="6">
                  <c:v>9.8567257441622314</c:v>
                </c:pt>
                <c:pt idx="7">
                  <c:v>10.901260536174744</c:v>
                </c:pt>
                <c:pt idx="8">
                  <c:v>11.852336554322632</c:v>
                </c:pt>
                <c:pt idx="9">
                  <c:v>12.207995291566716</c:v>
                </c:pt>
                <c:pt idx="10">
                  <c:v>12.13579950285772</c:v>
                </c:pt>
                <c:pt idx="11">
                  <c:v>11.992927992312572</c:v>
                </c:pt>
                <c:pt idx="12">
                  <c:v>11.729984179570762</c:v>
                </c:pt>
                <c:pt idx="13">
                  <c:v>11.669188030471402</c:v>
                </c:pt>
                <c:pt idx="14">
                  <c:v>12.505138490643857</c:v>
                </c:pt>
                <c:pt idx="15">
                  <c:v>12.636231339346194</c:v>
                </c:pt>
                <c:pt idx="16">
                  <c:v>12.226234235844812</c:v>
                </c:pt>
                <c:pt idx="17">
                  <c:v>12.586454036544536</c:v>
                </c:pt>
                <c:pt idx="18">
                  <c:v>13.690298993043042</c:v>
                </c:pt>
                <c:pt idx="19">
                  <c:v>13.614302486306611</c:v>
                </c:pt>
                <c:pt idx="20">
                  <c:v>13.42431139876369</c:v>
                </c:pt>
                <c:pt idx="21">
                  <c:v>13.442550531841176</c:v>
                </c:pt>
                <c:pt idx="22">
                  <c:v>12.572774781645434</c:v>
                </c:pt>
                <c:pt idx="23">
                  <c:v>12.264612025092516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'24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'!$AD$9:$AD$32</c:f>
              <c:numCache>
                <c:formatCode>0.00</c:formatCode>
                <c:ptCount val="24"/>
                <c:pt idx="0">
                  <c:v>73.11</c:v>
                </c:pt>
                <c:pt idx="1">
                  <c:v>75.260000000000005</c:v>
                </c:pt>
                <c:pt idx="2">
                  <c:v>73.33</c:v>
                </c:pt>
                <c:pt idx="3">
                  <c:v>74.489999999999995</c:v>
                </c:pt>
                <c:pt idx="4">
                  <c:v>73.95</c:v>
                </c:pt>
                <c:pt idx="5">
                  <c:v>73.960000000000008</c:v>
                </c:pt>
                <c:pt idx="6">
                  <c:v>73.930000000000007</c:v>
                </c:pt>
                <c:pt idx="7">
                  <c:v>75.509999999999991</c:v>
                </c:pt>
                <c:pt idx="8">
                  <c:v>103.16</c:v>
                </c:pt>
                <c:pt idx="9">
                  <c:v>106.23</c:v>
                </c:pt>
                <c:pt idx="10">
                  <c:v>104.38</c:v>
                </c:pt>
                <c:pt idx="11">
                  <c:v>98.75</c:v>
                </c:pt>
                <c:pt idx="12">
                  <c:v>94.449999999999989</c:v>
                </c:pt>
                <c:pt idx="13">
                  <c:v>83.48</c:v>
                </c:pt>
                <c:pt idx="14">
                  <c:v>79.27</c:v>
                </c:pt>
                <c:pt idx="15">
                  <c:v>80.260000000000005</c:v>
                </c:pt>
                <c:pt idx="16">
                  <c:v>69.899999999999991</c:v>
                </c:pt>
                <c:pt idx="17">
                  <c:v>74.489999999999995</c:v>
                </c:pt>
                <c:pt idx="18">
                  <c:v>77.23</c:v>
                </c:pt>
                <c:pt idx="19">
                  <c:v>75.48</c:v>
                </c:pt>
                <c:pt idx="20">
                  <c:v>82.42</c:v>
                </c:pt>
                <c:pt idx="21">
                  <c:v>82.48</c:v>
                </c:pt>
                <c:pt idx="22">
                  <c:v>79.45</c:v>
                </c:pt>
                <c:pt idx="23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'24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'24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'24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'24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'24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'24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'24 AVR 23 '!$AJ$9:$AJ$32</c:f>
              <c:numCache>
                <c:formatCode>0.00</c:formatCode>
                <c:ptCount val="24"/>
                <c:pt idx="0">
                  <c:v>164.14672618327288</c:v>
                </c:pt>
                <c:pt idx="1">
                  <c:v>174.79306749968109</c:v>
                </c:pt>
                <c:pt idx="2">
                  <c:v>167.91730238533299</c:v>
                </c:pt>
                <c:pt idx="3">
                  <c:v>166.44010840461945</c:v>
                </c:pt>
                <c:pt idx="4">
                  <c:v>168.64106999602672</c:v>
                </c:pt>
                <c:pt idx="5">
                  <c:v>162.08680948904194</c:v>
                </c:pt>
                <c:pt idx="6">
                  <c:v>171.81455054070059</c:v>
                </c:pt>
                <c:pt idx="7">
                  <c:v>196.63410626579235</c:v>
                </c:pt>
                <c:pt idx="8">
                  <c:v>219.78133427642024</c:v>
                </c:pt>
                <c:pt idx="9">
                  <c:v>210.87789054552036</c:v>
                </c:pt>
                <c:pt idx="10">
                  <c:v>203.17242004863428</c:v>
                </c:pt>
                <c:pt idx="11">
                  <c:v>205.43539937779155</c:v>
                </c:pt>
                <c:pt idx="12">
                  <c:v>203.46860947815156</c:v>
                </c:pt>
                <c:pt idx="13">
                  <c:v>208.73026337844377</c:v>
                </c:pt>
                <c:pt idx="14">
                  <c:v>220.55882309732141</c:v>
                </c:pt>
                <c:pt idx="15">
                  <c:v>222.43549666664899</c:v>
                </c:pt>
                <c:pt idx="16">
                  <c:v>212.50170996161233</c:v>
                </c:pt>
                <c:pt idx="17">
                  <c:v>217.61200019588941</c:v>
                </c:pt>
                <c:pt idx="18">
                  <c:v>243.97166514757112</c:v>
                </c:pt>
                <c:pt idx="19">
                  <c:v>242.82653456371216</c:v>
                </c:pt>
                <c:pt idx="20">
                  <c:v>235.26115687879081</c:v>
                </c:pt>
                <c:pt idx="21">
                  <c:v>236.52971229469259</c:v>
                </c:pt>
                <c:pt idx="22">
                  <c:v>219.47518014447715</c:v>
                </c:pt>
                <c:pt idx="23">
                  <c:v>211.18680090113591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'24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'24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'24 AVR 23 '!$AL$9:$AL$32</c:f>
              <c:numCache>
                <c:formatCode>0.00</c:formatCode>
                <c:ptCount val="24"/>
                <c:pt idx="0">
                  <c:v>69.332212784827632</c:v>
                </c:pt>
                <c:pt idx="1">
                  <c:v>64.294351789599219</c:v>
                </c:pt>
                <c:pt idx="2">
                  <c:v>63.560669094339566</c:v>
                </c:pt>
                <c:pt idx="3">
                  <c:v>66.047966871380282</c:v>
                </c:pt>
                <c:pt idx="4">
                  <c:v>65.453551250450587</c:v>
                </c:pt>
                <c:pt idx="5">
                  <c:v>67.57297507308833</c:v>
                </c:pt>
                <c:pt idx="6">
                  <c:v>65.858723715137216</c:v>
                </c:pt>
                <c:pt idx="7">
                  <c:v>67.484633198032867</c:v>
                </c:pt>
                <c:pt idx="8">
                  <c:v>68.416329169257125</c:v>
                </c:pt>
                <c:pt idx="9">
                  <c:v>86.324114162912977</c:v>
                </c:pt>
                <c:pt idx="10">
                  <c:v>92.201780448507975</c:v>
                </c:pt>
                <c:pt idx="11">
                  <c:v>86.321672629895886</c:v>
                </c:pt>
                <c:pt idx="12">
                  <c:v>81.631406342277671</c:v>
                </c:pt>
                <c:pt idx="13">
                  <c:v>74.830548591084863</c:v>
                </c:pt>
                <c:pt idx="14">
                  <c:v>84.166038412034766</c:v>
                </c:pt>
                <c:pt idx="15">
                  <c:v>85.608271994004838</c:v>
                </c:pt>
                <c:pt idx="16">
                  <c:v>85.162055802542838</c:v>
                </c:pt>
                <c:pt idx="17">
                  <c:v>89.171545767566059</c:v>
                </c:pt>
                <c:pt idx="18">
                  <c:v>90.75803585938587</c:v>
                </c:pt>
                <c:pt idx="19">
                  <c:v>89.979162949981287</c:v>
                </c:pt>
                <c:pt idx="20">
                  <c:v>92.734531722445496</c:v>
                </c:pt>
                <c:pt idx="21">
                  <c:v>91.927737173466269</c:v>
                </c:pt>
                <c:pt idx="22">
                  <c:v>86.962045073877448</c:v>
                </c:pt>
                <c:pt idx="23">
                  <c:v>87.448587073771577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4%20Brouillon%20rap%20Journalier%20de%20AVRIL%202023.xlsm" TargetMode="External"/><Relationship Id="rId1" Type="http://schemas.openxmlformats.org/officeDocument/2006/relationships/externalLinkPath" Target="/RELEVES_DISPATCHING/RELEVE_2023/RELEVES%20DES%20BILANS%20JOURNALIERS/Brouillon%20rap%20Journalier/04%20Brouillon%20rap%20Journalier%20de%20AVRI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AVR 2023"/>
      <sheetName val="02 AVR 2023"/>
      <sheetName val="03 AVR 2023"/>
      <sheetName val="04  AVR 2023"/>
      <sheetName val="05 AVR 2023"/>
      <sheetName val="06 AVR 2023 "/>
      <sheetName val="07 AVR 2023"/>
      <sheetName val="08 AVR 2023"/>
      <sheetName val="09   AVR 2023"/>
      <sheetName val="10  AVR 2023"/>
      <sheetName val="11 AVR 2023"/>
      <sheetName val="12  AVR 2023"/>
      <sheetName val="13   AVR 2023"/>
      <sheetName val="14 AVR 2023"/>
      <sheetName val="15 AVR 2023"/>
      <sheetName val="16 AVR 2023"/>
      <sheetName val="17 AVR 2023"/>
      <sheetName val="18  AVR2023 "/>
      <sheetName val="19 AVR 2023"/>
      <sheetName val="20 AVR 2023"/>
      <sheetName val="21 AVR 2023"/>
      <sheetName val="22  AVR 2023"/>
      <sheetName val="23 AVR 2023"/>
      <sheetName val="24  AVR 2023"/>
      <sheetName val="25 AVR 2022"/>
      <sheetName val="26  AVR 2023"/>
      <sheetName val="27  AVR 2023"/>
      <sheetName val="28  AVR 2023"/>
      <sheetName val="29  AVR 2023 "/>
      <sheetName val="30  AVR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C4">
            <v>546.42000000000007</v>
          </cell>
          <cell r="E4">
            <v>113.79166666667599</v>
          </cell>
        </row>
        <row r="5">
          <cell r="F5">
            <v>69.569999999999993</v>
          </cell>
        </row>
        <row r="6">
          <cell r="F6">
            <v>77.23</v>
          </cell>
        </row>
        <row r="9">
          <cell r="C9">
            <v>264.52999999999997</v>
          </cell>
          <cell r="E9">
            <v>113.458333333342</v>
          </cell>
        </row>
        <row r="10">
          <cell r="C10">
            <v>282.75</v>
          </cell>
          <cell r="E10">
            <v>113.79166666667599</v>
          </cell>
        </row>
        <row r="14">
          <cell r="G14">
            <v>0</v>
          </cell>
          <cell r="K14">
            <v>1760.9</v>
          </cell>
        </row>
        <row r="15">
          <cell r="G15">
            <v>0</v>
          </cell>
          <cell r="H15">
            <v>113.04166666667599</v>
          </cell>
          <cell r="K15">
            <v>91.56</v>
          </cell>
          <cell r="L15">
            <v>113.375000000009</v>
          </cell>
        </row>
        <row r="22">
          <cell r="B22">
            <v>4890.8810000000003</v>
          </cell>
          <cell r="G22">
            <v>1794.5</v>
          </cell>
          <cell r="K22">
            <v>0</v>
          </cell>
        </row>
        <row r="23">
          <cell r="G23">
            <v>88.91</v>
          </cell>
          <cell r="H23">
            <v>4.6527777777777779E-2</v>
          </cell>
          <cell r="K23">
            <v>0</v>
          </cell>
          <cell r="L23">
            <v>113.04166666667599</v>
          </cell>
        </row>
        <row r="29">
          <cell r="G29">
            <v>231.25</v>
          </cell>
        </row>
        <row r="30">
          <cell r="G30">
            <v>36.51</v>
          </cell>
          <cell r="H30">
            <v>113.458333333342</v>
          </cell>
        </row>
        <row r="61">
          <cell r="B61">
            <v>2298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F11" zoomScale="85" zoomScaleNormal="85" zoomScaleSheetLayoutView="85" workbookViewId="0">
      <selection activeCell="AT33" sqref="AT3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6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45040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69.06</v>
      </c>
      <c r="C9" s="51">
        <f t="shared" ref="C9:C32" si="0">AK9-AE9</f>
        <v>16.629374255590079</v>
      </c>
      <c r="D9" s="52">
        <f t="shared" ref="D9:D32" si="1">AM9-Y9</f>
        <v>48.119882492415726</v>
      </c>
      <c r="E9" s="59">
        <f t="shared" ref="E9:E32" si="2">(AG9+AI9)-Q9</f>
        <v>4.3107432519942179</v>
      </c>
      <c r="F9" s="76">
        <v>170.06</v>
      </c>
      <c r="G9" s="52">
        <f t="shared" ref="G9:G32" si="3">AJ9-AD9</f>
        <v>91.036726183272876</v>
      </c>
      <c r="H9" s="52">
        <f t="shared" ref="H9:H32" si="4">AL9-X9</f>
        <v>69.332212784827632</v>
      </c>
      <c r="I9" s="53">
        <f t="shared" ref="I9:I32" si="5">(AH9+AF9)-P9</f>
        <v>9.6910610318995065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81.36</v>
      </c>
      <c r="V9" s="84">
        <v>0</v>
      </c>
      <c r="W9" s="84">
        <v>0</v>
      </c>
      <c r="X9" s="93">
        <f>R9+T9+V9</f>
        <v>0</v>
      </c>
      <c r="Y9" s="94">
        <f>S9+U9+W9</f>
        <v>81.36</v>
      </c>
      <c r="Z9" s="90">
        <v>0</v>
      </c>
      <c r="AA9" s="84">
        <v>0</v>
      </c>
      <c r="AB9" s="84">
        <v>73.11</v>
      </c>
      <c r="AC9" s="84">
        <v>0</v>
      </c>
      <c r="AD9" s="95">
        <f>Z9+AB9</f>
        <v>73.11</v>
      </c>
      <c r="AE9" s="52">
        <f>AA9+AC9</f>
        <v>0</v>
      </c>
      <c r="AF9" s="115">
        <v>0.46749973118279597</v>
      </c>
      <c r="AG9" s="116">
        <v>0.101765725806452</v>
      </c>
      <c r="AH9" s="54">
        <f t="shared" ref="AH9:AH32" si="6">(F9+P9+X9+AD9)-(AJ9+AL9+AF9)</f>
        <v>9.2235613007167103</v>
      </c>
      <c r="AI9" s="63">
        <f t="shared" ref="AI9:AI32" si="7">(B9+Q9+Y9+AE9)-(AM9+AK9+AG9)</f>
        <v>4.2089775261877662</v>
      </c>
      <c r="AJ9" s="64">
        <v>164.14672618327288</v>
      </c>
      <c r="AK9" s="61">
        <v>16.629374255590079</v>
      </c>
      <c r="AL9" s="66">
        <v>69.332212784827632</v>
      </c>
      <c r="AM9" s="61">
        <v>129.47988249241573</v>
      </c>
      <c r="AS9" s="120"/>
      <c r="BA9" s="42"/>
      <c r="BB9" s="42"/>
    </row>
    <row r="10" spans="1:54" ht="15.75" x14ac:dyDescent="0.25">
      <c r="A10" s="25">
        <v>2</v>
      </c>
      <c r="B10" s="69">
        <v>70.599999999999994</v>
      </c>
      <c r="C10" s="51">
        <f t="shared" si="0"/>
        <v>15.113730690746852</v>
      </c>
      <c r="D10" s="52">
        <f t="shared" si="1"/>
        <v>51.314683767423375</v>
      </c>
      <c r="E10" s="59">
        <f t="shared" si="2"/>
        <v>4.1715855418297636</v>
      </c>
      <c r="F10" s="68">
        <v>173.74</v>
      </c>
      <c r="G10" s="52">
        <f t="shared" si="3"/>
        <v>99.533067499681081</v>
      </c>
      <c r="H10" s="52">
        <f t="shared" si="4"/>
        <v>64.294351789599219</v>
      </c>
      <c r="I10" s="53">
        <f t="shared" si="5"/>
        <v>9.912580710719693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74.849999999999994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74.849999999999994</v>
      </c>
      <c r="Z10" s="90">
        <v>0</v>
      </c>
      <c r="AA10" s="84">
        <v>0</v>
      </c>
      <c r="AB10" s="84">
        <v>75.260000000000005</v>
      </c>
      <c r="AC10" s="84">
        <v>0</v>
      </c>
      <c r="AD10" s="95">
        <f t="shared" ref="AD10:AD32" si="12">Z10+AB10</f>
        <v>75.260000000000005</v>
      </c>
      <c r="AE10" s="52">
        <f t="shared" ref="AE10:AE32" si="13">AA10+AC10</f>
        <v>0</v>
      </c>
      <c r="AF10" s="117">
        <v>0.46749973118279597</v>
      </c>
      <c r="AG10" s="116">
        <v>0.101765725806452</v>
      </c>
      <c r="AH10" s="54">
        <f t="shared" si="6"/>
        <v>9.4450809795368968</v>
      </c>
      <c r="AI10" s="63">
        <f t="shared" si="7"/>
        <v>4.0698198160233119</v>
      </c>
      <c r="AJ10" s="64">
        <v>174.79306749968109</v>
      </c>
      <c r="AK10" s="61">
        <v>15.113730690746852</v>
      </c>
      <c r="AL10" s="66">
        <v>64.294351789599219</v>
      </c>
      <c r="AM10" s="61">
        <v>126.16468376742337</v>
      </c>
      <c r="AS10" s="120"/>
      <c r="BA10" s="42"/>
      <c r="BB10" s="42"/>
    </row>
    <row r="11" spans="1:54" ht="15" customHeight="1" x14ac:dyDescent="0.25">
      <c r="A11" s="25">
        <v>3</v>
      </c>
      <c r="B11" s="69">
        <v>73.36</v>
      </c>
      <c r="C11" s="51">
        <f t="shared" si="0"/>
        <v>14.026015149686318</v>
      </c>
      <c r="D11" s="52">
        <f t="shared" si="1"/>
        <v>55.094080451913783</v>
      </c>
      <c r="E11" s="59">
        <f t="shared" si="2"/>
        <v>4.2399043983998936</v>
      </c>
      <c r="F11" s="68">
        <v>167.76</v>
      </c>
      <c r="G11" s="52">
        <f t="shared" si="3"/>
        <v>94.58730238533299</v>
      </c>
      <c r="H11" s="52">
        <f t="shared" si="4"/>
        <v>63.560669094339566</v>
      </c>
      <c r="I11" s="53">
        <f t="shared" si="5"/>
        <v>9.6120285203274261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74.53</v>
      </c>
      <c r="V11" s="84">
        <v>0</v>
      </c>
      <c r="W11" s="84">
        <v>0</v>
      </c>
      <c r="X11" s="93">
        <f t="shared" si="10"/>
        <v>0</v>
      </c>
      <c r="Y11" s="94">
        <f t="shared" si="11"/>
        <v>74.53</v>
      </c>
      <c r="Z11" s="90">
        <v>0</v>
      </c>
      <c r="AA11" s="84">
        <v>0</v>
      </c>
      <c r="AB11" s="84">
        <v>73.33</v>
      </c>
      <c r="AC11" s="84">
        <v>0</v>
      </c>
      <c r="AD11" s="95">
        <f t="shared" si="12"/>
        <v>73.33</v>
      </c>
      <c r="AE11" s="52">
        <f t="shared" si="13"/>
        <v>0</v>
      </c>
      <c r="AF11" s="117">
        <v>0.46749973118279597</v>
      </c>
      <c r="AG11" s="116">
        <v>0.101765725806452</v>
      </c>
      <c r="AH11" s="54">
        <f t="shared" si="6"/>
        <v>9.1445287891446299</v>
      </c>
      <c r="AI11" s="63">
        <f t="shared" si="7"/>
        <v>4.1381386725934419</v>
      </c>
      <c r="AJ11" s="64">
        <v>167.91730238533299</v>
      </c>
      <c r="AK11" s="61">
        <v>14.026015149686318</v>
      </c>
      <c r="AL11" s="66">
        <v>63.560669094339566</v>
      </c>
      <c r="AM11" s="61">
        <v>129.62408045191378</v>
      </c>
      <c r="AS11" s="120"/>
      <c r="BA11" s="42"/>
      <c r="BB11" s="42"/>
    </row>
    <row r="12" spans="1:54" ht="15" customHeight="1" x14ac:dyDescent="0.25">
      <c r="A12" s="25">
        <v>4</v>
      </c>
      <c r="B12" s="69">
        <v>68.7</v>
      </c>
      <c r="C12" s="51">
        <f t="shared" si="0"/>
        <v>16.084849697212928</v>
      </c>
      <c r="D12" s="52">
        <f t="shared" si="1"/>
        <v>48.514683529157793</v>
      </c>
      <c r="E12" s="59">
        <f t="shared" si="2"/>
        <v>4.1004667736292859</v>
      </c>
      <c r="F12" s="68">
        <v>167.65</v>
      </c>
      <c r="G12" s="52">
        <f t="shared" si="3"/>
        <v>91.950108404619456</v>
      </c>
      <c r="H12" s="52">
        <f t="shared" si="4"/>
        <v>66.047966871380282</v>
      </c>
      <c r="I12" s="53">
        <f t="shared" si="5"/>
        <v>9.6519247240002652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0">
        <v>0</v>
      </c>
      <c r="S12" s="84">
        <v>0</v>
      </c>
      <c r="T12" s="84">
        <v>0</v>
      </c>
      <c r="U12" s="84">
        <v>74.209999999999994</v>
      </c>
      <c r="V12" s="84">
        <v>0</v>
      </c>
      <c r="W12" s="84">
        <v>0</v>
      </c>
      <c r="X12" s="93">
        <f t="shared" si="10"/>
        <v>0</v>
      </c>
      <c r="Y12" s="94">
        <f t="shared" si="11"/>
        <v>74.209999999999994</v>
      </c>
      <c r="Z12" s="90">
        <v>0</v>
      </c>
      <c r="AA12" s="84">
        <v>0</v>
      </c>
      <c r="AB12" s="84">
        <v>74.489999999999995</v>
      </c>
      <c r="AC12" s="84">
        <v>0</v>
      </c>
      <c r="AD12" s="95">
        <f t="shared" si="12"/>
        <v>74.489999999999995</v>
      </c>
      <c r="AE12" s="52">
        <f t="shared" si="13"/>
        <v>0</v>
      </c>
      <c r="AF12" s="117">
        <v>0.46749973118279597</v>
      </c>
      <c r="AG12" s="116">
        <v>0.101765725806452</v>
      </c>
      <c r="AH12" s="54">
        <f t="shared" si="6"/>
        <v>9.184424992817469</v>
      </c>
      <c r="AI12" s="63">
        <f t="shared" si="7"/>
        <v>3.9987010478228342</v>
      </c>
      <c r="AJ12" s="64">
        <v>166.44010840461945</v>
      </c>
      <c r="AK12" s="61">
        <v>16.084849697212928</v>
      </c>
      <c r="AL12" s="66">
        <v>66.047966871380282</v>
      </c>
      <c r="AM12" s="61">
        <v>122.72468352915779</v>
      </c>
      <c r="AS12" s="120"/>
      <c r="BA12" s="42"/>
      <c r="BB12" s="42"/>
    </row>
    <row r="13" spans="1:54" ht="15.75" x14ac:dyDescent="0.25">
      <c r="A13" s="25">
        <v>5</v>
      </c>
      <c r="B13" s="69">
        <v>67.78</v>
      </c>
      <c r="C13" s="51">
        <f t="shared" si="0"/>
        <v>17.075460898114081</v>
      </c>
      <c r="D13" s="52">
        <f t="shared" si="1"/>
        <v>46.643831620325258</v>
      </c>
      <c r="E13" s="59">
        <f t="shared" si="2"/>
        <v>4.0607074815606907</v>
      </c>
      <c r="F13" s="68">
        <v>169.86</v>
      </c>
      <c r="G13" s="52">
        <f t="shared" si="3"/>
        <v>94.691069996026712</v>
      </c>
      <c r="H13" s="52">
        <f t="shared" si="4"/>
        <v>65.453551250450587</v>
      </c>
      <c r="I13" s="53">
        <f t="shared" si="5"/>
        <v>9.7153787535227263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0">
        <v>0</v>
      </c>
      <c r="S13" s="84">
        <v>0</v>
      </c>
      <c r="T13" s="84">
        <v>0</v>
      </c>
      <c r="U13" s="84">
        <v>73.709999999999994</v>
      </c>
      <c r="V13" s="84">
        <v>0</v>
      </c>
      <c r="W13" s="84">
        <v>0</v>
      </c>
      <c r="X13" s="93">
        <f t="shared" si="10"/>
        <v>0</v>
      </c>
      <c r="Y13" s="94">
        <f t="shared" si="11"/>
        <v>73.709999999999994</v>
      </c>
      <c r="Z13" s="90">
        <v>0</v>
      </c>
      <c r="AA13" s="84">
        <v>0</v>
      </c>
      <c r="AB13" s="84">
        <v>73.95</v>
      </c>
      <c r="AC13" s="84">
        <v>0</v>
      </c>
      <c r="AD13" s="95">
        <f t="shared" si="12"/>
        <v>73.95</v>
      </c>
      <c r="AE13" s="52">
        <f t="shared" si="13"/>
        <v>0</v>
      </c>
      <c r="AF13" s="117">
        <v>0.46749973118279597</v>
      </c>
      <c r="AG13" s="116">
        <v>0.101765725806452</v>
      </c>
      <c r="AH13" s="54">
        <f t="shared" si="6"/>
        <v>9.2478790223399301</v>
      </c>
      <c r="AI13" s="63">
        <f t="shared" si="7"/>
        <v>3.958941755754239</v>
      </c>
      <c r="AJ13" s="64">
        <v>168.64106999602672</v>
      </c>
      <c r="AK13" s="61">
        <v>17.075460898114081</v>
      </c>
      <c r="AL13" s="66">
        <v>65.453551250450587</v>
      </c>
      <c r="AM13" s="61">
        <v>120.35383162032525</v>
      </c>
      <c r="AS13" s="120"/>
      <c r="BA13" s="42"/>
      <c r="BB13" s="42"/>
    </row>
    <row r="14" spans="1:54" ht="15.75" customHeight="1" x14ac:dyDescent="0.25">
      <c r="A14" s="25">
        <v>6</v>
      </c>
      <c r="B14" s="69">
        <v>65.349999999999994</v>
      </c>
      <c r="C14" s="51">
        <f t="shared" si="0"/>
        <v>16.240053361564552</v>
      </c>
      <c r="D14" s="52">
        <f t="shared" si="1"/>
        <v>45.079198613967407</v>
      </c>
      <c r="E14" s="59">
        <f t="shared" si="2"/>
        <v>4.0307480244680463</v>
      </c>
      <c r="F14" s="68">
        <v>164.94</v>
      </c>
      <c r="G14" s="52">
        <f t="shared" si="3"/>
        <v>88.126809489041932</v>
      </c>
      <c r="H14" s="52">
        <f t="shared" si="4"/>
        <v>67.272975073088332</v>
      </c>
      <c r="I14" s="53">
        <f t="shared" si="5"/>
        <v>9.5402154378697741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0">
        <v>0.3</v>
      </c>
      <c r="S14" s="84">
        <v>0</v>
      </c>
      <c r="T14" s="84">
        <v>0</v>
      </c>
      <c r="U14" s="84">
        <v>75.069999999999993</v>
      </c>
      <c r="V14" s="84">
        <v>0</v>
      </c>
      <c r="W14" s="84">
        <v>0</v>
      </c>
      <c r="X14" s="93">
        <f t="shared" si="10"/>
        <v>0.3</v>
      </c>
      <c r="Y14" s="94">
        <f t="shared" si="11"/>
        <v>75.069999999999993</v>
      </c>
      <c r="Z14" s="90">
        <v>0.7</v>
      </c>
      <c r="AA14" s="84">
        <v>0</v>
      </c>
      <c r="AB14" s="84">
        <v>73.260000000000005</v>
      </c>
      <c r="AC14" s="84">
        <v>0</v>
      </c>
      <c r="AD14" s="95">
        <f t="shared" si="12"/>
        <v>73.960000000000008</v>
      </c>
      <c r="AE14" s="52">
        <f t="shared" si="13"/>
        <v>0</v>
      </c>
      <c r="AF14" s="117">
        <v>0.46749973118279597</v>
      </c>
      <c r="AG14" s="116">
        <v>0.101765725806452</v>
      </c>
      <c r="AH14" s="54">
        <f t="shared" si="6"/>
        <v>9.0727157066869779</v>
      </c>
      <c r="AI14" s="63">
        <f t="shared" si="7"/>
        <v>3.9289822986615945</v>
      </c>
      <c r="AJ14" s="64">
        <v>162.08680948904194</v>
      </c>
      <c r="AK14" s="61">
        <v>16.240053361564552</v>
      </c>
      <c r="AL14" s="66">
        <v>67.57297507308833</v>
      </c>
      <c r="AM14" s="61">
        <v>120.1491986139674</v>
      </c>
      <c r="AS14" s="120"/>
      <c r="BA14" s="42"/>
      <c r="BB14" s="42"/>
    </row>
    <row r="15" spans="1:54" ht="15.75" x14ac:dyDescent="0.25">
      <c r="A15" s="25">
        <v>7</v>
      </c>
      <c r="B15" s="69">
        <v>63.18</v>
      </c>
      <c r="C15" s="51">
        <f t="shared" si="0"/>
        <v>17.201096206881509</v>
      </c>
      <c r="D15" s="52">
        <f t="shared" si="1"/>
        <v>42.110832669929394</v>
      </c>
      <c r="E15" s="59">
        <f t="shared" si="2"/>
        <v>3.8680711231891185</v>
      </c>
      <c r="F15" s="68">
        <v>166.52</v>
      </c>
      <c r="G15" s="52">
        <f t="shared" si="3"/>
        <v>97.884550540700587</v>
      </c>
      <c r="H15" s="52">
        <f t="shared" si="4"/>
        <v>58.778723715137218</v>
      </c>
      <c r="I15" s="53">
        <f t="shared" si="5"/>
        <v>9.8567257441622314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0">
        <v>7.08</v>
      </c>
      <c r="S15" s="84">
        <v>0</v>
      </c>
      <c r="T15" s="84">
        <v>0</v>
      </c>
      <c r="U15" s="84">
        <v>71.430000000000007</v>
      </c>
      <c r="V15" s="84">
        <v>0</v>
      </c>
      <c r="W15" s="84">
        <v>0</v>
      </c>
      <c r="X15" s="93">
        <f t="shared" si="10"/>
        <v>7.08</v>
      </c>
      <c r="Y15" s="94">
        <f t="shared" si="11"/>
        <v>71.430000000000007</v>
      </c>
      <c r="Z15" s="90">
        <v>2.5</v>
      </c>
      <c r="AA15" s="84">
        <v>0</v>
      </c>
      <c r="AB15" s="84">
        <v>71.430000000000007</v>
      </c>
      <c r="AC15" s="84">
        <v>0</v>
      </c>
      <c r="AD15" s="95">
        <f t="shared" si="12"/>
        <v>73.930000000000007</v>
      </c>
      <c r="AE15" s="52">
        <f t="shared" si="13"/>
        <v>0</v>
      </c>
      <c r="AF15" s="117">
        <v>0.46749973118279597</v>
      </c>
      <c r="AG15" s="116">
        <v>0.101765725806452</v>
      </c>
      <c r="AH15" s="54">
        <f t="shared" si="6"/>
        <v>9.3892260129794352</v>
      </c>
      <c r="AI15" s="63">
        <f t="shared" si="7"/>
        <v>3.7663053973826663</v>
      </c>
      <c r="AJ15" s="64">
        <v>171.81455054070059</v>
      </c>
      <c r="AK15" s="61">
        <v>17.201096206881509</v>
      </c>
      <c r="AL15" s="66">
        <v>65.858723715137216</v>
      </c>
      <c r="AM15" s="61">
        <v>113.5408326699294</v>
      </c>
      <c r="AS15" s="120"/>
      <c r="BA15" s="42"/>
      <c r="BB15" s="42"/>
    </row>
    <row r="16" spans="1:54" ht="15.75" x14ac:dyDescent="0.25">
      <c r="A16" s="25">
        <v>8</v>
      </c>
      <c r="B16" s="69">
        <v>80.710000000000008</v>
      </c>
      <c r="C16" s="51">
        <f t="shared" si="0"/>
        <v>21.029477080851574</v>
      </c>
      <c r="D16" s="52">
        <f t="shared" si="1"/>
        <v>55.392179308848739</v>
      </c>
      <c r="E16" s="59">
        <f t="shared" si="2"/>
        <v>4.2883436102997123</v>
      </c>
      <c r="F16" s="68">
        <v>178.35</v>
      </c>
      <c r="G16" s="52">
        <f t="shared" si="3"/>
        <v>121.12410626579236</v>
      </c>
      <c r="H16" s="52">
        <f t="shared" si="4"/>
        <v>46.32463319803287</v>
      </c>
      <c r="I16" s="53">
        <f t="shared" si="5"/>
        <v>10.901260536174744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0">
        <v>21.16</v>
      </c>
      <c r="S16" s="84">
        <v>0</v>
      </c>
      <c r="T16" s="84">
        <v>0</v>
      </c>
      <c r="U16" s="84">
        <v>68.91</v>
      </c>
      <c r="V16" s="84">
        <v>0</v>
      </c>
      <c r="W16" s="84">
        <v>0</v>
      </c>
      <c r="X16" s="93">
        <f t="shared" si="10"/>
        <v>21.16</v>
      </c>
      <c r="Y16" s="94">
        <f t="shared" si="11"/>
        <v>68.91</v>
      </c>
      <c r="Z16" s="90">
        <v>6.6</v>
      </c>
      <c r="AA16" s="84">
        <v>0</v>
      </c>
      <c r="AB16" s="84">
        <v>68.91</v>
      </c>
      <c r="AC16" s="84">
        <v>0</v>
      </c>
      <c r="AD16" s="95">
        <f t="shared" si="12"/>
        <v>75.509999999999991</v>
      </c>
      <c r="AE16" s="52">
        <f t="shared" si="13"/>
        <v>0</v>
      </c>
      <c r="AF16" s="117">
        <v>0.46749973118279597</v>
      </c>
      <c r="AG16" s="116">
        <v>0.101765725806452</v>
      </c>
      <c r="AH16" s="54">
        <f t="shared" si="6"/>
        <v>10.433760804991948</v>
      </c>
      <c r="AI16" s="63">
        <f t="shared" si="7"/>
        <v>4.1865778844932606</v>
      </c>
      <c r="AJ16" s="64">
        <v>196.63410626579235</v>
      </c>
      <c r="AK16" s="61">
        <v>21.029477080851574</v>
      </c>
      <c r="AL16" s="66">
        <v>67.484633198032867</v>
      </c>
      <c r="AM16" s="61">
        <v>124.30217930884874</v>
      </c>
      <c r="AS16" s="120"/>
      <c r="BA16" s="42"/>
      <c r="BB16" s="42"/>
    </row>
    <row r="17" spans="1:54" ht="15.75" x14ac:dyDescent="0.25">
      <c r="A17" s="25">
        <v>9</v>
      </c>
      <c r="B17" s="69">
        <v>91.81</v>
      </c>
      <c r="C17" s="51">
        <f t="shared" si="0"/>
        <v>18.924045961662404</v>
      </c>
      <c r="D17" s="52">
        <f t="shared" si="1"/>
        <v>67.652622826326905</v>
      </c>
      <c r="E17" s="59">
        <f t="shared" si="2"/>
        <v>5.2333312120106896</v>
      </c>
      <c r="F17" s="68">
        <v>169.26</v>
      </c>
      <c r="G17" s="52">
        <f t="shared" si="3"/>
        <v>116.62133427642024</v>
      </c>
      <c r="H17" s="52">
        <f t="shared" si="4"/>
        <v>40.786329169257129</v>
      </c>
      <c r="I17" s="53">
        <f t="shared" si="5"/>
        <v>11.852336554322632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0">
        <v>27.63</v>
      </c>
      <c r="S17" s="84">
        <v>0</v>
      </c>
      <c r="T17" s="84">
        <v>0</v>
      </c>
      <c r="U17" s="84">
        <v>91.56</v>
      </c>
      <c r="V17" s="84">
        <v>0</v>
      </c>
      <c r="W17" s="84">
        <v>0</v>
      </c>
      <c r="X17" s="93">
        <f t="shared" si="10"/>
        <v>27.63</v>
      </c>
      <c r="Y17" s="94">
        <f t="shared" si="11"/>
        <v>91.56</v>
      </c>
      <c r="Z17" s="90">
        <v>11.6</v>
      </c>
      <c r="AA17" s="84">
        <v>0</v>
      </c>
      <c r="AB17" s="84">
        <v>91.56</v>
      </c>
      <c r="AC17" s="84">
        <v>0</v>
      </c>
      <c r="AD17" s="95">
        <f t="shared" si="12"/>
        <v>103.16</v>
      </c>
      <c r="AE17" s="52">
        <f t="shared" si="13"/>
        <v>0</v>
      </c>
      <c r="AF17" s="117">
        <v>0.46749973118279597</v>
      </c>
      <c r="AG17" s="116">
        <v>0.101765725806452</v>
      </c>
      <c r="AH17" s="54">
        <f t="shared" si="6"/>
        <v>11.384836823139835</v>
      </c>
      <c r="AI17" s="63">
        <f t="shared" si="7"/>
        <v>5.1315654862042379</v>
      </c>
      <c r="AJ17" s="64">
        <v>219.78133427642024</v>
      </c>
      <c r="AK17" s="61">
        <v>18.924045961662404</v>
      </c>
      <c r="AL17" s="66">
        <v>68.416329169257125</v>
      </c>
      <c r="AM17" s="61">
        <v>159.21262282632691</v>
      </c>
      <c r="AS17" s="120"/>
      <c r="BA17" s="42"/>
      <c r="BB17" s="42"/>
    </row>
    <row r="18" spans="1:54" ht="15.75" x14ac:dyDescent="0.25">
      <c r="A18" s="25">
        <v>10</v>
      </c>
      <c r="B18" s="69">
        <v>98.7</v>
      </c>
      <c r="C18" s="51">
        <f t="shared" si="0"/>
        <v>23.558284388099747</v>
      </c>
      <c r="D18" s="52">
        <f t="shared" si="1"/>
        <v>69.268686152080576</v>
      </c>
      <c r="E18" s="59">
        <f t="shared" si="2"/>
        <v>5.8730294598196977</v>
      </c>
      <c r="F18" s="68">
        <v>169.26</v>
      </c>
      <c r="G18" s="52">
        <f t="shared" si="3"/>
        <v>104.64789054552035</v>
      </c>
      <c r="H18" s="52">
        <f t="shared" si="4"/>
        <v>52.404114162912975</v>
      </c>
      <c r="I18" s="53">
        <f t="shared" si="5"/>
        <v>12.207995291566716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0">
        <v>33.92</v>
      </c>
      <c r="S18" s="84">
        <v>0</v>
      </c>
      <c r="T18" s="84">
        <v>0</v>
      </c>
      <c r="U18" s="84">
        <v>91.23</v>
      </c>
      <c r="V18" s="84">
        <v>0</v>
      </c>
      <c r="W18" s="84">
        <v>0</v>
      </c>
      <c r="X18" s="93">
        <f t="shared" si="10"/>
        <v>33.92</v>
      </c>
      <c r="Y18" s="94">
        <f t="shared" si="11"/>
        <v>91.23</v>
      </c>
      <c r="Z18" s="90">
        <v>15</v>
      </c>
      <c r="AA18" s="84">
        <v>0</v>
      </c>
      <c r="AB18" s="84">
        <v>91.23</v>
      </c>
      <c r="AC18" s="84">
        <v>0</v>
      </c>
      <c r="AD18" s="95">
        <f t="shared" si="12"/>
        <v>106.23</v>
      </c>
      <c r="AE18" s="52">
        <f t="shared" si="13"/>
        <v>0</v>
      </c>
      <c r="AF18" s="117">
        <v>0.46749973118279597</v>
      </c>
      <c r="AG18" s="116">
        <v>0.101765725806452</v>
      </c>
      <c r="AH18" s="54">
        <f t="shared" si="6"/>
        <v>11.74049556038392</v>
      </c>
      <c r="AI18" s="63">
        <f t="shared" si="7"/>
        <v>5.771263734013246</v>
      </c>
      <c r="AJ18" s="64">
        <v>210.87789054552036</v>
      </c>
      <c r="AK18" s="61">
        <v>23.558284388099747</v>
      </c>
      <c r="AL18" s="66">
        <v>86.324114162912977</v>
      </c>
      <c r="AM18" s="61">
        <v>160.49868615208058</v>
      </c>
      <c r="AS18" s="120"/>
      <c r="BA18" s="42"/>
      <c r="BB18" s="42"/>
    </row>
    <row r="19" spans="1:54" ht="15.75" x14ac:dyDescent="0.25">
      <c r="A19" s="25">
        <v>11</v>
      </c>
      <c r="B19" s="69">
        <v>106.13</v>
      </c>
      <c r="C19" s="51">
        <f t="shared" si="0"/>
        <v>22.786759137440384</v>
      </c>
      <c r="D19" s="52">
        <f t="shared" si="1"/>
        <v>77.753591181261356</v>
      </c>
      <c r="E19" s="59">
        <f t="shared" si="2"/>
        <v>5.5896496812982619</v>
      </c>
      <c r="F19" s="68">
        <v>166.62</v>
      </c>
      <c r="G19" s="52">
        <f t="shared" si="3"/>
        <v>98.792420048634284</v>
      </c>
      <c r="H19" s="52">
        <f t="shared" si="4"/>
        <v>55.691780448507977</v>
      </c>
      <c r="I19" s="53">
        <f t="shared" si="5"/>
        <v>12.13579950285772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0">
        <v>36.51</v>
      </c>
      <c r="S19" s="84">
        <v>0</v>
      </c>
      <c r="T19" s="84">
        <v>0</v>
      </c>
      <c r="U19" s="84">
        <v>85.88</v>
      </c>
      <c r="V19" s="84">
        <v>0</v>
      </c>
      <c r="W19" s="84">
        <v>0</v>
      </c>
      <c r="X19" s="93">
        <f t="shared" si="10"/>
        <v>36.51</v>
      </c>
      <c r="Y19" s="94">
        <f t="shared" si="11"/>
        <v>85.88</v>
      </c>
      <c r="Z19" s="90">
        <v>18.5</v>
      </c>
      <c r="AA19" s="84">
        <v>0</v>
      </c>
      <c r="AB19" s="84">
        <v>85.88</v>
      </c>
      <c r="AC19" s="84">
        <v>0</v>
      </c>
      <c r="AD19" s="95">
        <f t="shared" si="12"/>
        <v>104.38</v>
      </c>
      <c r="AE19" s="52">
        <f t="shared" si="13"/>
        <v>0</v>
      </c>
      <c r="AF19" s="117">
        <v>0.46749973118279597</v>
      </c>
      <c r="AG19" s="116">
        <v>0.101765725806452</v>
      </c>
      <c r="AH19" s="54">
        <f t="shared" si="6"/>
        <v>11.668299771674924</v>
      </c>
      <c r="AI19" s="63">
        <f t="shared" si="7"/>
        <v>5.4878839554918102</v>
      </c>
      <c r="AJ19" s="64">
        <v>203.17242004863428</v>
      </c>
      <c r="AK19" s="61">
        <v>22.786759137440384</v>
      </c>
      <c r="AL19" s="66">
        <v>92.201780448507975</v>
      </c>
      <c r="AM19" s="61">
        <v>163.63359118126135</v>
      </c>
      <c r="AS19" s="120"/>
      <c r="BA19" s="42"/>
      <c r="BB19" s="42"/>
    </row>
    <row r="20" spans="1:54" ht="15.75" x14ac:dyDescent="0.25">
      <c r="A20" s="25">
        <v>12</v>
      </c>
      <c r="B20" s="69">
        <v>102.72</v>
      </c>
      <c r="C20" s="51">
        <f t="shared" si="0"/>
        <v>22.683957900661284</v>
      </c>
      <c r="D20" s="52">
        <f t="shared" si="1"/>
        <v>74.651512459416935</v>
      </c>
      <c r="E20" s="59">
        <f t="shared" si="2"/>
        <v>5.384529639921773</v>
      </c>
      <c r="F20" s="68">
        <v>172.48</v>
      </c>
      <c r="G20" s="52">
        <f t="shared" si="3"/>
        <v>106.68539937779155</v>
      </c>
      <c r="H20" s="52">
        <f t="shared" si="4"/>
        <v>53.801672629895883</v>
      </c>
      <c r="I20" s="53">
        <f t="shared" si="5"/>
        <v>11.992927992312572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0">
        <v>32.520000000000003</v>
      </c>
      <c r="S20" s="84">
        <v>0</v>
      </c>
      <c r="T20" s="84">
        <v>0</v>
      </c>
      <c r="U20" s="84">
        <v>86.05</v>
      </c>
      <c r="V20" s="84">
        <v>0</v>
      </c>
      <c r="W20" s="84">
        <v>0</v>
      </c>
      <c r="X20" s="93">
        <f t="shared" si="10"/>
        <v>32.520000000000003</v>
      </c>
      <c r="Y20" s="94">
        <f t="shared" si="11"/>
        <v>86.05</v>
      </c>
      <c r="Z20" s="90">
        <v>12.7</v>
      </c>
      <c r="AA20" s="84">
        <v>0</v>
      </c>
      <c r="AB20" s="84">
        <v>86.05</v>
      </c>
      <c r="AC20" s="84">
        <v>0</v>
      </c>
      <c r="AD20" s="95">
        <f t="shared" si="12"/>
        <v>98.75</v>
      </c>
      <c r="AE20" s="52">
        <f t="shared" si="13"/>
        <v>0</v>
      </c>
      <c r="AF20" s="117">
        <v>0.46749973118279597</v>
      </c>
      <c r="AG20" s="116">
        <v>0.101765725806452</v>
      </c>
      <c r="AH20" s="54">
        <f t="shared" si="6"/>
        <v>11.525428261129775</v>
      </c>
      <c r="AI20" s="63">
        <f t="shared" si="7"/>
        <v>5.2827639141153213</v>
      </c>
      <c r="AJ20" s="64">
        <v>205.43539937779155</v>
      </c>
      <c r="AK20" s="61">
        <v>22.683957900661284</v>
      </c>
      <c r="AL20" s="66">
        <v>86.321672629895886</v>
      </c>
      <c r="AM20" s="61">
        <v>160.70151245941693</v>
      </c>
      <c r="AS20" s="120"/>
      <c r="BA20" s="42"/>
      <c r="BB20" s="42"/>
    </row>
    <row r="21" spans="1:54" ht="15.75" x14ac:dyDescent="0.25">
      <c r="A21" s="25">
        <v>13</v>
      </c>
      <c r="B21" s="69">
        <v>102.47</v>
      </c>
      <c r="C21" s="51">
        <f t="shared" si="0"/>
        <v>19.41912739853775</v>
      </c>
      <c r="D21" s="52">
        <f t="shared" si="1"/>
        <v>77.984699539961269</v>
      </c>
      <c r="E21" s="59">
        <f t="shared" si="2"/>
        <v>5.0661730615009972</v>
      </c>
      <c r="F21" s="68">
        <v>176.44</v>
      </c>
      <c r="G21" s="52">
        <f t="shared" si="3"/>
        <v>109.01860947815157</v>
      </c>
      <c r="H21" s="52">
        <f t="shared" si="4"/>
        <v>55.691406342277674</v>
      </c>
      <c r="I21" s="53">
        <f t="shared" si="5"/>
        <v>11.729984179570762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0">
        <v>25.94</v>
      </c>
      <c r="S21" s="84">
        <v>0</v>
      </c>
      <c r="T21" s="84">
        <v>0</v>
      </c>
      <c r="U21" s="84">
        <v>74.930000000000007</v>
      </c>
      <c r="V21" s="84">
        <v>0</v>
      </c>
      <c r="W21" s="84">
        <v>0</v>
      </c>
      <c r="X21" s="93">
        <f t="shared" si="10"/>
        <v>25.94</v>
      </c>
      <c r="Y21" s="94">
        <f t="shared" si="11"/>
        <v>74.930000000000007</v>
      </c>
      <c r="Z21" s="90">
        <v>10.6</v>
      </c>
      <c r="AA21" s="84">
        <v>0</v>
      </c>
      <c r="AB21" s="84">
        <v>83.85</v>
      </c>
      <c r="AC21" s="84">
        <v>0</v>
      </c>
      <c r="AD21" s="95">
        <f t="shared" si="12"/>
        <v>94.449999999999989</v>
      </c>
      <c r="AE21" s="52">
        <f t="shared" si="13"/>
        <v>0</v>
      </c>
      <c r="AF21" s="117">
        <v>0.46749973118279597</v>
      </c>
      <c r="AG21" s="116">
        <v>0.101765725806452</v>
      </c>
      <c r="AH21" s="54">
        <f t="shared" si="6"/>
        <v>11.262484448387966</v>
      </c>
      <c r="AI21" s="63">
        <f t="shared" si="7"/>
        <v>4.9644073356945455</v>
      </c>
      <c r="AJ21" s="64">
        <v>203.46860947815156</v>
      </c>
      <c r="AK21" s="61">
        <v>19.41912739853775</v>
      </c>
      <c r="AL21" s="66">
        <v>81.631406342277671</v>
      </c>
      <c r="AM21" s="61">
        <v>152.91469953996128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97.490000000000009</v>
      </c>
      <c r="C22" s="51">
        <f t="shared" si="0"/>
        <v>17.038767454080713</v>
      </c>
      <c r="D22" s="52">
        <f t="shared" si="1"/>
        <v>75.54549758822472</v>
      </c>
      <c r="E22" s="59">
        <f t="shared" si="2"/>
        <v>4.9057349576945697</v>
      </c>
      <c r="F22" s="68">
        <v>181.29</v>
      </c>
      <c r="G22" s="52">
        <f t="shared" si="3"/>
        <v>125.25026337844376</v>
      </c>
      <c r="H22" s="52">
        <f t="shared" si="4"/>
        <v>44.370548591084862</v>
      </c>
      <c r="I22" s="53">
        <f t="shared" si="5"/>
        <v>11.669188030471402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0">
        <v>30.46</v>
      </c>
      <c r="S22" s="84">
        <v>0</v>
      </c>
      <c r="T22" s="84">
        <v>0</v>
      </c>
      <c r="U22" s="84">
        <v>74.180000000000007</v>
      </c>
      <c r="V22" s="84">
        <v>0</v>
      </c>
      <c r="W22" s="84">
        <v>0</v>
      </c>
      <c r="X22" s="93">
        <f t="shared" si="10"/>
        <v>30.46</v>
      </c>
      <c r="Y22" s="94">
        <f t="shared" si="11"/>
        <v>74.180000000000007</v>
      </c>
      <c r="Z22" s="90">
        <v>8.3000000000000007</v>
      </c>
      <c r="AA22" s="84">
        <v>0</v>
      </c>
      <c r="AB22" s="84">
        <v>75.180000000000007</v>
      </c>
      <c r="AC22" s="84">
        <v>0</v>
      </c>
      <c r="AD22" s="95">
        <f t="shared" si="12"/>
        <v>83.48</v>
      </c>
      <c r="AE22" s="52">
        <f t="shared" si="13"/>
        <v>0</v>
      </c>
      <c r="AF22" s="117">
        <v>0.46749973118279597</v>
      </c>
      <c r="AG22" s="116">
        <v>0.101765725806452</v>
      </c>
      <c r="AH22" s="54">
        <f t="shared" si="6"/>
        <v>11.201688299288605</v>
      </c>
      <c r="AI22" s="63">
        <f t="shared" si="7"/>
        <v>4.803969231888118</v>
      </c>
      <c r="AJ22" s="64">
        <v>208.73026337844377</v>
      </c>
      <c r="AK22" s="61">
        <v>17.038767454080713</v>
      </c>
      <c r="AL22" s="66">
        <v>74.830548591084863</v>
      </c>
      <c r="AM22" s="61">
        <v>149.72549758822473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111.11</v>
      </c>
      <c r="C23" s="51">
        <f t="shared" si="0"/>
        <v>20.021693763952229</v>
      </c>
      <c r="D23" s="52">
        <f t="shared" si="1"/>
        <v>85.901734518925849</v>
      </c>
      <c r="E23" s="59">
        <f t="shared" si="2"/>
        <v>5.1865717171219288</v>
      </c>
      <c r="F23" s="68">
        <v>222.81</v>
      </c>
      <c r="G23" s="52">
        <f t="shared" si="3"/>
        <v>141.28882309732143</v>
      </c>
      <c r="H23" s="52">
        <f t="shared" si="4"/>
        <v>69.01603841203476</v>
      </c>
      <c r="I23" s="53">
        <f t="shared" si="5"/>
        <v>12.505138490643857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0">
        <v>15.15</v>
      </c>
      <c r="S23" s="84">
        <v>0</v>
      </c>
      <c r="T23" s="84">
        <v>0</v>
      </c>
      <c r="U23" s="84">
        <v>70.59</v>
      </c>
      <c r="V23" s="84">
        <v>0</v>
      </c>
      <c r="W23" s="84">
        <v>0</v>
      </c>
      <c r="X23" s="93">
        <f t="shared" si="10"/>
        <v>15.15</v>
      </c>
      <c r="Y23" s="94">
        <f t="shared" si="11"/>
        <v>70.59</v>
      </c>
      <c r="Z23" s="90">
        <v>4.0999999999999996</v>
      </c>
      <c r="AA23" s="84">
        <v>0</v>
      </c>
      <c r="AB23" s="84">
        <v>75.17</v>
      </c>
      <c r="AC23" s="84">
        <v>0</v>
      </c>
      <c r="AD23" s="95">
        <f t="shared" si="12"/>
        <v>79.27</v>
      </c>
      <c r="AE23" s="52">
        <f t="shared" si="13"/>
        <v>0</v>
      </c>
      <c r="AF23" s="117">
        <v>0.46749973118279597</v>
      </c>
      <c r="AG23" s="116">
        <v>0.101765725806452</v>
      </c>
      <c r="AH23" s="54">
        <f t="shared" si="6"/>
        <v>12.037638759461061</v>
      </c>
      <c r="AI23" s="63">
        <f t="shared" si="7"/>
        <v>5.0848059913154771</v>
      </c>
      <c r="AJ23" s="64">
        <v>220.55882309732141</v>
      </c>
      <c r="AK23" s="61">
        <v>20.021693763952229</v>
      </c>
      <c r="AL23" s="66">
        <v>84.166038412034766</v>
      </c>
      <c r="AM23" s="61">
        <v>156.49173451892585</v>
      </c>
      <c r="AS23" s="120"/>
      <c r="BA23" s="42"/>
      <c r="BB23" s="42"/>
    </row>
    <row r="24" spans="1:54" ht="15.75" x14ac:dyDescent="0.25">
      <c r="A24" s="25">
        <v>16</v>
      </c>
      <c r="B24" s="69">
        <v>118.28</v>
      </c>
      <c r="C24" s="51">
        <f t="shared" si="0"/>
        <v>23.480503176656121</v>
      </c>
      <c r="D24" s="52">
        <f t="shared" si="1"/>
        <v>89.441846910550453</v>
      </c>
      <c r="E24" s="59">
        <f t="shared" si="2"/>
        <v>5.3576499127934269</v>
      </c>
      <c r="F24" s="68">
        <v>235.36</v>
      </c>
      <c r="G24" s="52">
        <f t="shared" si="3"/>
        <v>142.175496666649</v>
      </c>
      <c r="H24" s="52">
        <f t="shared" si="4"/>
        <v>80.548271994004836</v>
      </c>
      <c r="I24" s="53">
        <f t="shared" si="5"/>
        <v>12.636231339346194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0">
        <v>5.0599999999999996</v>
      </c>
      <c r="S24" s="84">
        <v>0</v>
      </c>
      <c r="T24" s="84">
        <v>0</v>
      </c>
      <c r="U24" s="84">
        <v>69.53</v>
      </c>
      <c r="V24" s="84">
        <v>0</v>
      </c>
      <c r="W24" s="84">
        <v>0</v>
      </c>
      <c r="X24" s="93">
        <f t="shared" si="10"/>
        <v>5.0599999999999996</v>
      </c>
      <c r="Y24" s="94">
        <f t="shared" si="11"/>
        <v>69.53</v>
      </c>
      <c r="Z24" s="90">
        <v>4</v>
      </c>
      <c r="AA24" s="84">
        <v>0</v>
      </c>
      <c r="AB24" s="84">
        <v>76.260000000000005</v>
      </c>
      <c r="AC24" s="84">
        <v>0</v>
      </c>
      <c r="AD24" s="95">
        <f t="shared" si="12"/>
        <v>80.260000000000005</v>
      </c>
      <c r="AE24" s="52">
        <f t="shared" si="13"/>
        <v>0</v>
      </c>
      <c r="AF24" s="117">
        <v>0.46749973118279597</v>
      </c>
      <c r="AG24" s="116">
        <v>0.101765725806452</v>
      </c>
      <c r="AH24" s="54">
        <f t="shared" si="6"/>
        <v>12.168731608163398</v>
      </c>
      <c r="AI24" s="63">
        <f t="shared" si="7"/>
        <v>5.2558841869869752</v>
      </c>
      <c r="AJ24" s="64">
        <v>222.43549666664899</v>
      </c>
      <c r="AK24" s="61">
        <v>23.480503176656121</v>
      </c>
      <c r="AL24" s="66">
        <v>85.608271994004838</v>
      </c>
      <c r="AM24" s="61">
        <v>158.97184691055045</v>
      </c>
      <c r="AS24" s="120"/>
      <c r="BA24" s="42"/>
      <c r="BB24" s="42"/>
    </row>
    <row r="25" spans="1:54" ht="15.75" x14ac:dyDescent="0.25">
      <c r="A25" s="25">
        <v>17</v>
      </c>
      <c r="B25" s="69">
        <v>112.12</v>
      </c>
      <c r="C25" s="51">
        <f t="shared" si="0"/>
        <v>21.585728128893539</v>
      </c>
      <c r="D25" s="52">
        <f t="shared" si="1"/>
        <v>85.351340114274493</v>
      </c>
      <c r="E25" s="59">
        <f t="shared" si="2"/>
        <v>5.1829317568319553</v>
      </c>
      <c r="F25" s="68">
        <v>238</v>
      </c>
      <c r="G25" s="52">
        <f t="shared" si="3"/>
        <v>142.60170996161236</v>
      </c>
      <c r="H25" s="52">
        <f t="shared" si="4"/>
        <v>83.172055802542843</v>
      </c>
      <c r="I25" s="53">
        <f t="shared" si="5"/>
        <v>12.226234235844812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0">
        <v>1.99</v>
      </c>
      <c r="S25" s="84">
        <v>0</v>
      </c>
      <c r="T25" s="84">
        <v>0</v>
      </c>
      <c r="U25" s="84">
        <v>69.45</v>
      </c>
      <c r="V25" s="84">
        <v>0</v>
      </c>
      <c r="W25" s="84">
        <v>0</v>
      </c>
      <c r="X25" s="93">
        <f t="shared" si="10"/>
        <v>1.99</v>
      </c>
      <c r="Y25" s="94">
        <f t="shared" si="11"/>
        <v>69.45</v>
      </c>
      <c r="Z25" s="90">
        <v>1.1000000000000001</v>
      </c>
      <c r="AA25" s="84">
        <v>0</v>
      </c>
      <c r="AB25" s="84">
        <v>68.8</v>
      </c>
      <c r="AC25" s="84">
        <v>0</v>
      </c>
      <c r="AD25" s="95">
        <f t="shared" si="12"/>
        <v>69.899999999999991</v>
      </c>
      <c r="AE25" s="52">
        <f t="shared" si="13"/>
        <v>0</v>
      </c>
      <c r="AF25" s="117">
        <v>0.46749973118279597</v>
      </c>
      <c r="AG25" s="116">
        <v>0.101765725806452</v>
      </c>
      <c r="AH25" s="54">
        <f t="shared" si="6"/>
        <v>11.758734504662016</v>
      </c>
      <c r="AI25" s="63">
        <f t="shared" si="7"/>
        <v>5.0811660310255036</v>
      </c>
      <c r="AJ25" s="64">
        <v>212.50170996161233</v>
      </c>
      <c r="AK25" s="61">
        <v>21.585728128893539</v>
      </c>
      <c r="AL25" s="66">
        <v>85.162055802542838</v>
      </c>
      <c r="AM25" s="61">
        <v>154.8013401142745</v>
      </c>
      <c r="AS25" s="120"/>
      <c r="BA25" s="42"/>
      <c r="BB25" s="42"/>
    </row>
    <row r="26" spans="1:54" ht="15.75" x14ac:dyDescent="0.25">
      <c r="A26" s="25">
        <v>18</v>
      </c>
      <c r="B26" s="69">
        <v>110.13</v>
      </c>
      <c r="C26" s="51">
        <f t="shared" si="0"/>
        <v>23.149655718136245</v>
      </c>
      <c r="D26" s="52">
        <f t="shared" si="1"/>
        <v>81.841932034703206</v>
      </c>
      <c r="E26" s="59">
        <f t="shared" si="2"/>
        <v>5.1384122471605522</v>
      </c>
      <c r="F26" s="68">
        <v>244.88</v>
      </c>
      <c r="G26" s="52">
        <f t="shared" si="3"/>
        <v>143.12200019588943</v>
      </c>
      <c r="H26" s="52">
        <f t="shared" si="4"/>
        <v>89.171545767566059</v>
      </c>
      <c r="I26" s="53">
        <f t="shared" si="5"/>
        <v>12.586454036544536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69.849999999999994</v>
      </c>
      <c r="V26" s="84">
        <v>0</v>
      </c>
      <c r="W26" s="84">
        <v>0</v>
      </c>
      <c r="X26" s="93">
        <f t="shared" si="10"/>
        <v>0</v>
      </c>
      <c r="Y26" s="94">
        <f t="shared" si="11"/>
        <v>69.849999999999994</v>
      </c>
      <c r="Z26" s="90">
        <v>0</v>
      </c>
      <c r="AA26" s="84">
        <v>0</v>
      </c>
      <c r="AB26" s="84">
        <v>74.489999999999995</v>
      </c>
      <c r="AC26" s="84">
        <v>0</v>
      </c>
      <c r="AD26" s="95">
        <f t="shared" si="12"/>
        <v>74.489999999999995</v>
      </c>
      <c r="AE26" s="52">
        <f t="shared" si="13"/>
        <v>0</v>
      </c>
      <c r="AF26" s="117">
        <v>0.46749973118279597</v>
      </c>
      <c r="AG26" s="116">
        <v>0.101765725806452</v>
      </c>
      <c r="AH26" s="54">
        <f t="shared" si="6"/>
        <v>12.11895430536174</v>
      </c>
      <c r="AI26" s="63">
        <f t="shared" si="7"/>
        <v>5.0366465213541005</v>
      </c>
      <c r="AJ26" s="64">
        <v>217.61200019588941</v>
      </c>
      <c r="AK26" s="61">
        <v>23.149655718136245</v>
      </c>
      <c r="AL26" s="127">
        <v>89.171545767566059</v>
      </c>
      <c r="AM26" s="61">
        <v>151.6919320347032</v>
      </c>
      <c r="AS26" s="120"/>
      <c r="BA26" s="42"/>
      <c r="BB26" s="42"/>
    </row>
    <row r="27" spans="1:54" ht="15.75" x14ac:dyDescent="0.25">
      <c r="A27" s="25">
        <v>19</v>
      </c>
      <c r="B27" s="69">
        <v>128.43</v>
      </c>
      <c r="C27" s="51">
        <f t="shared" si="0"/>
        <v>27.979204777968938</v>
      </c>
      <c r="D27" s="52">
        <f t="shared" si="1"/>
        <v>94.80782807056741</v>
      </c>
      <c r="E27" s="59">
        <f t="shared" si="2"/>
        <v>5.6429671514636723</v>
      </c>
      <c r="F27" s="68">
        <v>271.19</v>
      </c>
      <c r="G27" s="52">
        <f t="shared" si="3"/>
        <v>166.7416651475711</v>
      </c>
      <c r="H27" s="52">
        <f t="shared" si="4"/>
        <v>90.75803585938587</v>
      </c>
      <c r="I27" s="53">
        <f t="shared" si="5"/>
        <v>13.690298993043042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69.569999999999993</v>
      </c>
      <c r="V27" s="84">
        <v>0</v>
      </c>
      <c r="W27" s="84">
        <v>0</v>
      </c>
      <c r="X27" s="93">
        <f t="shared" si="10"/>
        <v>0</v>
      </c>
      <c r="Y27" s="94">
        <f t="shared" si="11"/>
        <v>69.569999999999993</v>
      </c>
      <c r="Z27" s="90">
        <v>0</v>
      </c>
      <c r="AA27" s="84">
        <v>0</v>
      </c>
      <c r="AB27" s="84">
        <v>77.23</v>
      </c>
      <c r="AC27" s="84">
        <v>0</v>
      </c>
      <c r="AD27" s="95">
        <f t="shared" si="12"/>
        <v>77.23</v>
      </c>
      <c r="AE27" s="52">
        <f t="shared" si="13"/>
        <v>0</v>
      </c>
      <c r="AF27" s="117">
        <v>0.46749973118279597</v>
      </c>
      <c r="AG27" s="116">
        <v>0.101765725806452</v>
      </c>
      <c r="AH27" s="54">
        <f t="shared" si="6"/>
        <v>13.222799261860246</v>
      </c>
      <c r="AI27" s="63">
        <f t="shared" si="7"/>
        <v>5.5412014256572206</v>
      </c>
      <c r="AJ27" s="64">
        <v>243.97166514757112</v>
      </c>
      <c r="AK27" s="61">
        <v>27.979204777968938</v>
      </c>
      <c r="AL27" s="127">
        <v>90.75803585938587</v>
      </c>
      <c r="AM27" s="61">
        <v>164.3778280705674</v>
      </c>
      <c r="AS27" s="120"/>
      <c r="BA27" s="42"/>
      <c r="BB27" s="42"/>
    </row>
    <row r="28" spans="1:54" ht="15.75" x14ac:dyDescent="0.25">
      <c r="A28" s="25">
        <v>20</v>
      </c>
      <c r="B28" s="69">
        <v>126.62</v>
      </c>
      <c r="C28" s="51">
        <f t="shared" si="0"/>
        <v>25.492057449421832</v>
      </c>
      <c r="D28" s="52">
        <f t="shared" si="1"/>
        <v>95.529774984512869</v>
      </c>
      <c r="E28" s="59">
        <f t="shared" si="2"/>
        <v>5.598167566065321</v>
      </c>
      <c r="F28" s="68">
        <v>270.94</v>
      </c>
      <c r="G28" s="52">
        <f t="shared" si="3"/>
        <v>167.34653456371217</v>
      </c>
      <c r="H28" s="52">
        <f t="shared" si="4"/>
        <v>89.979162949981287</v>
      </c>
      <c r="I28" s="53">
        <f t="shared" si="5"/>
        <v>13.614302486306611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69.78</v>
      </c>
      <c r="V28" s="84">
        <v>0</v>
      </c>
      <c r="W28" s="84">
        <v>0</v>
      </c>
      <c r="X28" s="93">
        <f t="shared" si="10"/>
        <v>0</v>
      </c>
      <c r="Y28" s="94">
        <f t="shared" si="11"/>
        <v>69.78</v>
      </c>
      <c r="Z28" s="90">
        <v>0</v>
      </c>
      <c r="AA28" s="84">
        <v>0</v>
      </c>
      <c r="AB28" s="84">
        <v>75.48</v>
      </c>
      <c r="AC28" s="84">
        <v>0</v>
      </c>
      <c r="AD28" s="95">
        <f t="shared" si="12"/>
        <v>75.48</v>
      </c>
      <c r="AE28" s="52">
        <f t="shared" si="13"/>
        <v>0</v>
      </c>
      <c r="AF28" s="117">
        <v>0.46749973118279597</v>
      </c>
      <c r="AG28" s="116">
        <v>0.101765725806452</v>
      </c>
      <c r="AH28" s="54">
        <f t="shared" si="6"/>
        <v>13.146802755123815</v>
      </c>
      <c r="AI28" s="63">
        <f t="shared" si="7"/>
        <v>5.4964018402588692</v>
      </c>
      <c r="AJ28" s="64">
        <v>242.82653456371216</v>
      </c>
      <c r="AK28" s="61">
        <v>25.492057449421832</v>
      </c>
      <c r="AL28" s="127">
        <v>89.979162949981287</v>
      </c>
      <c r="AM28" s="61">
        <v>165.30977498451287</v>
      </c>
      <c r="AS28" s="120"/>
      <c r="BA28" s="42"/>
      <c r="BB28" s="42"/>
    </row>
    <row r="29" spans="1:54" ht="15.75" x14ac:dyDescent="0.25">
      <c r="A29" s="25">
        <v>21</v>
      </c>
      <c r="B29" s="69">
        <v>119.69</v>
      </c>
      <c r="C29" s="51">
        <f t="shared" si="0"/>
        <v>25.132129688184506</v>
      </c>
      <c r="D29" s="52">
        <f t="shared" si="1"/>
        <v>89.152620880344472</v>
      </c>
      <c r="E29" s="59">
        <f t="shared" si="2"/>
        <v>5.4052494314710273</v>
      </c>
      <c r="F29" s="68">
        <v>259</v>
      </c>
      <c r="G29" s="52">
        <f t="shared" si="3"/>
        <v>152.8411568787908</v>
      </c>
      <c r="H29" s="52">
        <f t="shared" si="4"/>
        <v>92.734531722445496</v>
      </c>
      <c r="I29" s="53">
        <f t="shared" si="5"/>
        <v>13.42431139876369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69.819999999999993</v>
      </c>
      <c r="V29" s="84">
        <v>0</v>
      </c>
      <c r="W29" s="84">
        <v>0</v>
      </c>
      <c r="X29" s="93">
        <f t="shared" si="10"/>
        <v>0</v>
      </c>
      <c r="Y29" s="94">
        <f t="shared" si="11"/>
        <v>69.819999999999993</v>
      </c>
      <c r="Z29" s="90">
        <v>0</v>
      </c>
      <c r="AA29" s="84">
        <v>0</v>
      </c>
      <c r="AB29" s="84">
        <v>82.42</v>
      </c>
      <c r="AC29" s="84">
        <v>0</v>
      </c>
      <c r="AD29" s="95">
        <f t="shared" si="12"/>
        <v>82.42</v>
      </c>
      <c r="AE29" s="52">
        <f t="shared" si="13"/>
        <v>0</v>
      </c>
      <c r="AF29" s="117">
        <v>0.46749973118279597</v>
      </c>
      <c r="AG29" s="116">
        <v>0.101765725806452</v>
      </c>
      <c r="AH29" s="54">
        <f t="shared" si="6"/>
        <v>12.956811667580894</v>
      </c>
      <c r="AI29" s="63">
        <f t="shared" si="7"/>
        <v>5.3034837056645756</v>
      </c>
      <c r="AJ29" s="64">
        <v>235.26115687879081</v>
      </c>
      <c r="AK29" s="61">
        <v>25.132129688184506</v>
      </c>
      <c r="AL29" s="127">
        <v>92.734531722445496</v>
      </c>
      <c r="AM29" s="61">
        <v>158.97262088034446</v>
      </c>
      <c r="AS29" s="120"/>
      <c r="BA29" s="42"/>
      <c r="BB29" s="42"/>
    </row>
    <row r="30" spans="1:54" ht="15.75" x14ac:dyDescent="0.25">
      <c r="A30" s="25">
        <v>22</v>
      </c>
      <c r="B30" s="69">
        <v>72</v>
      </c>
      <c r="C30" s="51">
        <f t="shared" si="0"/>
        <v>23.078104374112851</v>
      </c>
      <c r="D30" s="52">
        <f t="shared" si="1"/>
        <v>44.859508174526695</v>
      </c>
      <c r="E30" s="59">
        <f t="shared" si="2"/>
        <v>4.0623874513604861</v>
      </c>
      <c r="F30" s="68">
        <v>259.42</v>
      </c>
      <c r="G30" s="52">
        <f t="shared" si="3"/>
        <v>154.0497122946926</v>
      </c>
      <c r="H30" s="52">
        <f t="shared" si="4"/>
        <v>91.927737173466269</v>
      </c>
      <c r="I30" s="53">
        <f t="shared" si="5"/>
        <v>13.442550531841176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0">
        <v>0</v>
      </c>
      <c r="S30" s="84">
        <v>0</v>
      </c>
      <c r="T30" s="84">
        <v>0</v>
      </c>
      <c r="U30" s="84">
        <v>69.55</v>
      </c>
      <c r="V30" s="84">
        <v>0</v>
      </c>
      <c r="W30" s="84">
        <v>0</v>
      </c>
      <c r="X30" s="93">
        <f t="shared" si="10"/>
        <v>0</v>
      </c>
      <c r="Y30" s="94">
        <f t="shared" si="11"/>
        <v>69.55</v>
      </c>
      <c r="Z30" s="90">
        <v>0</v>
      </c>
      <c r="AA30" s="84">
        <v>0</v>
      </c>
      <c r="AB30" s="84">
        <v>82.48</v>
      </c>
      <c r="AC30" s="84">
        <v>0</v>
      </c>
      <c r="AD30" s="95">
        <f t="shared" si="12"/>
        <v>82.48</v>
      </c>
      <c r="AE30" s="52">
        <f t="shared" si="13"/>
        <v>0</v>
      </c>
      <c r="AF30" s="117">
        <v>0.46749973118279597</v>
      </c>
      <c r="AG30" s="116">
        <v>0.101765725806452</v>
      </c>
      <c r="AH30" s="54">
        <f t="shared" si="6"/>
        <v>12.97505080065838</v>
      </c>
      <c r="AI30" s="63">
        <f t="shared" si="7"/>
        <v>3.9606217255540344</v>
      </c>
      <c r="AJ30" s="64">
        <v>236.52971229469259</v>
      </c>
      <c r="AK30" s="61">
        <v>23.078104374112851</v>
      </c>
      <c r="AL30" s="127">
        <v>91.927737173466269</v>
      </c>
      <c r="AM30" s="61">
        <v>114.40950817452669</v>
      </c>
      <c r="AS30" s="120"/>
      <c r="BA30" s="42"/>
      <c r="BB30" s="42"/>
    </row>
    <row r="31" spans="1:54" ht="15.75" x14ac:dyDescent="0.25">
      <c r="A31" s="25">
        <v>23</v>
      </c>
      <c r="B31" s="69">
        <v>113.36</v>
      </c>
      <c r="C31" s="51">
        <f t="shared" si="0"/>
        <v>24.636228584351276</v>
      </c>
      <c r="D31" s="52">
        <f t="shared" si="1"/>
        <v>83.491840188648652</v>
      </c>
      <c r="E31" s="59">
        <f t="shared" si="2"/>
        <v>5.2319312270000822</v>
      </c>
      <c r="F31" s="68">
        <v>239.56</v>
      </c>
      <c r="G31" s="52">
        <f t="shared" si="3"/>
        <v>140.02518014447713</v>
      </c>
      <c r="H31" s="52">
        <f t="shared" si="4"/>
        <v>86.962045073877448</v>
      </c>
      <c r="I31" s="53">
        <f t="shared" si="5"/>
        <v>12.572774781645434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69.959999999999994</v>
      </c>
      <c r="V31" s="84">
        <v>0</v>
      </c>
      <c r="W31" s="84">
        <v>0</v>
      </c>
      <c r="X31" s="93">
        <f t="shared" si="10"/>
        <v>0</v>
      </c>
      <c r="Y31" s="94">
        <f t="shared" si="11"/>
        <v>69.959999999999994</v>
      </c>
      <c r="Z31" s="90">
        <v>0</v>
      </c>
      <c r="AA31" s="84">
        <v>0</v>
      </c>
      <c r="AB31" s="84">
        <v>79.45</v>
      </c>
      <c r="AC31" s="84">
        <v>0</v>
      </c>
      <c r="AD31" s="95">
        <f t="shared" si="12"/>
        <v>79.45</v>
      </c>
      <c r="AE31" s="52">
        <f t="shared" si="13"/>
        <v>0</v>
      </c>
      <c r="AF31" s="117">
        <v>0.46749973118279597</v>
      </c>
      <c r="AG31" s="116">
        <v>0.101765725806452</v>
      </c>
      <c r="AH31" s="54">
        <f t="shared" si="6"/>
        <v>12.105275050462637</v>
      </c>
      <c r="AI31" s="63">
        <f t="shared" si="7"/>
        <v>5.1301655011936305</v>
      </c>
      <c r="AJ31" s="64">
        <v>219.47518014447715</v>
      </c>
      <c r="AK31" s="61">
        <v>24.636228584351276</v>
      </c>
      <c r="AL31" s="127">
        <v>86.962045073877448</v>
      </c>
      <c r="AM31" s="61">
        <v>153.45184018864865</v>
      </c>
      <c r="AS31" s="120"/>
      <c r="BA31" s="42"/>
      <c r="BB31" s="42"/>
    </row>
    <row r="32" spans="1:54" ht="16.5" thickBot="1" x14ac:dyDescent="0.3">
      <c r="A32" s="26">
        <v>24</v>
      </c>
      <c r="B32" s="70">
        <v>112.99000000000001</v>
      </c>
      <c r="C32" s="55">
        <f t="shared" si="0"/>
        <v>22.460113480644218</v>
      </c>
      <c r="D32" s="52">
        <f t="shared" si="1"/>
        <v>85.316155096746712</v>
      </c>
      <c r="E32" s="59">
        <f t="shared" si="2"/>
        <v>5.2137314226090794</v>
      </c>
      <c r="F32" s="71">
        <v>230.4</v>
      </c>
      <c r="G32" s="56">
        <f t="shared" si="3"/>
        <v>130.68680090113591</v>
      </c>
      <c r="H32" s="52">
        <f t="shared" si="4"/>
        <v>87.448587073771577</v>
      </c>
      <c r="I32" s="53">
        <f t="shared" si="5"/>
        <v>12.264612025092516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69.680000000000007</v>
      </c>
      <c r="V32" s="84">
        <v>0</v>
      </c>
      <c r="W32" s="84">
        <v>0</v>
      </c>
      <c r="X32" s="93">
        <f t="shared" si="10"/>
        <v>0</v>
      </c>
      <c r="Y32" s="94">
        <f t="shared" si="11"/>
        <v>69.680000000000007</v>
      </c>
      <c r="Z32" s="91">
        <v>0</v>
      </c>
      <c r="AA32" s="92">
        <v>0</v>
      </c>
      <c r="AB32" s="92">
        <v>80.5</v>
      </c>
      <c r="AC32" s="92">
        <v>0</v>
      </c>
      <c r="AD32" s="95">
        <f t="shared" si="12"/>
        <v>80.5</v>
      </c>
      <c r="AE32" s="52">
        <f t="shared" si="13"/>
        <v>0</v>
      </c>
      <c r="AF32" s="117">
        <v>0.46749973118279597</v>
      </c>
      <c r="AG32" s="116">
        <v>0.101765725806452</v>
      </c>
      <c r="AH32" s="54">
        <f t="shared" si="6"/>
        <v>11.79711229390972</v>
      </c>
      <c r="AI32" s="63">
        <f t="shared" si="7"/>
        <v>5.1119656968026277</v>
      </c>
      <c r="AJ32" s="65">
        <v>211.18680090113591</v>
      </c>
      <c r="AK32" s="62">
        <v>22.460113480644218</v>
      </c>
      <c r="AL32" s="128">
        <v>87.448587073771577</v>
      </c>
      <c r="AM32" s="62">
        <v>154.99615509674672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128.43</v>
      </c>
      <c r="C33" s="40">
        <f t="shared" ref="C33:AE33" si="14">MAX(C9:C32)</f>
        <v>27.979204777968938</v>
      </c>
      <c r="D33" s="40">
        <f t="shared" si="14"/>
        <v>95.529774984512869</v>
      </c>
      <c r="E33" s="40">
        <f t="shared" si="14"/>
        <v>5.8730294598196977</v>
      </c>
      <c r="F33" s="40">
        <f t="shared" si="14"/>
        <v>271.19</v>
      </c>
      <c r="G33" s="40">
        <f t="shared" si="14"/>
        <v>167.34653456371217</v>
      </c>
      <c r="H33" s="40">
        <f t="shared" si="14"/>
        <v>92.734531722445496</v>
      </c>
      <c r="I33" s="40">
        <f t="shared" si="14"/>
        <v>13.690298993043042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36.51</v>
      </c>
      <c r="S33" s="40">
        <f t="shared" si="14"/>
        <v>0</v>
      </c>
      <c r="T33" s="40">
        <f t="shared" si="14"/>
        <v>0</v>
      </c>
      <c r="U33" s="40">
        <f t="shared" si="14"/>
        <v>91.56</v>
      </c>
      <c r="V33" s="40">
        <f t="shared" si="14"/>
        <v>0</v>
      </c>
      <c r="W33" s="40">
        <f t="shared" si="14"/>
        <v>0</v>
      </c>
      <c r="X33" s="40">
        <f t="shared" si="14"/>
        <v>36.51</v>
      </c>
      <c r="Y33" s="40">
        <f t="shared" si="14"/>
        <v>91.56</v>
      </c>
      <c r="Z33" s="40"/>
      <c r="AA33" s="40"/>
      <c r="AB33" s="40"/>
      <c r="AC33" s="40"/>
      <c r="AD33" s="40">
        <f t="shared" si="14"/>
        <v>106.23</v>
      </c>
      <c r="AE33" s="40">
        <f t="shared" si="14"/>
        <v>0</v>
      </c>
      <c r="AF33" s="40">
        <f t="shared" ref="AF33:AM33" si="15">MAX(AF9:AF32)</f>
        <v>0.46749973118279597</v>
      </c>
      <c r="AG33" s="40">
        <f t="shared" si="15"/>
        <v>0.101765725806452</v>
      </c>
      <c r="AH33" s="40">
        <f t="shared" si="15"/>
        <v>13.222799261860246</v>
      </c>
      <c r="AI33" s="40">
        <f t="shared" si="15"/>
        <v>5.771263734013246</v>
      </c>
      <c r="AJ33" s="40">
        <f t="shared" si="15"/>
        <v>243.97166514757112</v>
      </c>
      <c r="AK33" s="40">
        <f t="shared" si="15"/>
        <v>27.979204777968938</v>
      </c>
      <c r="AL33" s="40">
        <f t="shared" si="15"/>
        <v>92.734531722445496</v>
      </c>
      <c r="AM33" s="129">
        <f t="shared" si="15"/>
        <v>165.30977498451287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95.79612244897956</v>
      </c>
      <c r="C34" s="41">
        <f t="shared" ref="C34:AE34" si="16">AVERAGE(C9:C33,C9:C32)</f>
        <v>20.768000861732101</v>
      </c>
      <c r="D34" s="41">
        <f t="shared" si="16"/>
        <v>70.146344925196345</v>
      </c>
      <c r="E34" s="41">
        <f t="shared" si="16"/>
        <v>4.9012054216899585</v>
      </c>
      <c r="F34" s="41">
        <f t="shared" si="16"/>
        <v>204.1381632653061</v>
      </c>
      <c r="G34" s="41">
        <f t="shared" si="16"/>
        <v>122.63273489808725</v>
      </c>
      <c r="H34" s="41">
        <f t="shared" si="16"/>
        <v>69.873314808616016</v>
      </c>
      <c r="I34" s="41">
        <f t="shared" si="16"/>
        <v>11.684794482668226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10.447959183673468</v>
      </c>
      <c r="S34" s="41">
        <f t="shared" si="16"/>
        <v>0</v>
      </c>
      <c r="T34" s="41">
        <f t="shared" si="16"/>
        <v>0</v>
      </c>
      <c r="U34" s="41">
        <f t="shared" si="16"/>
        <v>75.161632653061233</v>
      </c>
      <c r="V34" s="41">
        <f t="shared" si="16"/>
        <v>0</v>
      </c>
      <c r="W34" s="41">
        <f t="shared" si="16"/>
        <v>0</v>
      </c>
      <c r="X34" s="41">
        <f t="shared" si="16"/>
        <v>10.447959183673468</v>
      </c>
      <c r="Y34" s="41">
        <f t="shared" si="16"/>
        <v>75.161632653061233</v>
      </c>
      <c r="Z34" s="41">
        <f>AVERAGE(Z9:Z33,Z9:Z32)</f>
        <v>3.9874999999999989</v>
      </c>
      <c r="AA34" s="41">
        <f>AVERAGE(AA9:AA33,AA9:AA32)</f>
        <v>0</v>
      </c>
      <c r="AB34" s="41">
        <f>AVERAGE(AB9:AB33,AB9:AB32)</f>
        <v>77.907083333333333</v>
      </c>
      <c r="AC34" s="41">
        <f t="shared" si="16"/>
        <v>0</v>
      </c>
      <c r="AD34" s="41">
        <f t="shared" si="16"/>
        <v>82.391224489795917</v>
      </c>
      <c r="AE34" s="41">
        <f t="shared" si="16"/>
        <v>0</v>
      </c>
      <c r="AF34" s="41">
        <f t="shared" ref="AF34:AM34" si="17">AVERAGE(AF9:AF33,AF9:AF32)</f>
        <v>0.46749973118279564</v>
      </c>
      <c r="AG34" s="41">
        <f t="shared" si="17"/>
        <v>0.101765725806452</v>
      </c>
      <c r="AH34" s="41">
        <f t="shared" si="17"/>
        <v>11.217294751485431</v>
      </c>
      <c r="AI34" s="41">
        <f t="shared" si="17"/>
        <v>4.7994396958835113</v>
      </c>
      <c r="AJ34" s="41">
        <f t="shared" si="17"/>
        <v>204.41977837939049</v>
      </c>
      <c r="AK34" s="41">
        <f t="shared" si="17"/>
        <v>20.768000861732101</v>
      </c>
      <c r="AL34" s="41">
        <f t="shared" si="17"/>
        <v>79.576171951473142</v>
      </c>
      <c r="AM34" s="130">
        <f t="shared" si="17"/>
        <v>144.86348778233918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f>'[1]24  AVR 2023'!$G$14</f>
        <v>0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f>'[1]24  AVR 2023'!$G$29</f>
        <v>231.25</v>
      </c>
      <c r="Z38" s="211"/>
      <c r="AA38" s="8" t="s">
        <v>21</v>
      </c>
      <c r="AB38" s="5" t="s">
        <v>23</v>
      </c>
      <c r="AC38" s="30"/>
      <c r="AD38" s="212">
        <f>'[1]24  AVR 2023'!$G$22</f>
        <v>1794.5</v>
      </c>
      <c r="AE38" s="211"/>
      <c r="AF38" s="7" t="s">
        <v>21</v>
      </c>
      <c r="AG38" s="5" t="s">
        <v>24</v>
      </c>
      <c r="AH38" s="6"/>
      <c r="AI38" s="212">
        <f>'[1]24  AVR 2023'!$K$22</f>
        <v>0</v>
      </c>
      <c r="AJ38" s="211"/>
      <c r="AK38" s="99" t="s">
        <v>21</v>
      </c>
      <c r="AL38" s="98" t="s">
        <v>24</v>
      </c>
      <c r="AM38" s="211">
        <v>97.05</v>
      </c>
      <c r="AN38" s="213"/>
      <c r="AO38" s="8" t="s">
        <v>21</v>
      </c>
      <c r="AP38" s="5" t="s">
        <v>24</v>
      </c>
      <c r="AQ38" s="211">
        <f>'[1]24  AVR 2023'!$K$14</f>
        <v>1760.9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f>'[1]24  AVR 2023'!$B$22</f>
        <v>4890.8810000000003</v>
      </c>
      <c r="C39" s="11" t="s">
        <v>21</v>
      </c>
      <c r="D39" s="9" t="s">
        <v>71</v>
      </c>
      <c r="E39" s="10">
        <f>'[1]24  AVR 2023'!$B$61</f>
        <v>2298</v>
      </c>
      <c r="F39" s="12" t="s">
        <v>21</v>
      </c>
      <c r="G39" s="97"/>
      <c r="H39" s="100" t="s">
        <v>25</v>
      </c>
      <c r="I39" s="101"/>
      <c r="J39" s="102">
        <f>'[1]24  AVR 2023'!$G$15</f>
        <v>0</v>
      </c>
      <c r="K39" s="103" t="s">
        <v>62</v>
      </c>
      <c r="L39" s="104">
        <f>'[1]24  AVR 2023'!$H$15</f>
        <v>113.04166666667599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f>'[1]24  AVR 2023'!$G$30</f>
        <v>36.51</v>
      </c>
      <c r="Z39" s="101" t="s">
        <v>62</v>
      </c>
      <c r="AA39" s="107">
        <f>'[1]24  AVR 2023'!$H$30</f>
        <v>113.458333333342</v>
      </c>
      <c r="AB39" s="105" t="s">
        <v>25</v>
      </c>
      <c r="AC39" s="108"/>
      <c r="AD39" s="102">
        <f>'[1]24  AVR 2023'!$G$23</f>
        <v>88.91</v>
      </c>
      <c r="AE39" s="103" t="s">
        <v>72</v>
      </c>
      <c r="AF39" s="107">
        <f>'[1]24  AVR 2023'!$H$23</f>
        <v>4.6527777777777779E-2</v>
      </c>
      <c r="AG39" s="105" t="s">
        <v>25</v>
      </c>
      <c r="AH39" s="101"/>
      <c r="AI39" s="102">
        <f>'[1]24  AVR 2023'!$K$23</f>
        <v>0</v>
      </c>
      <c r="AJ39" s="101" t="s">
        <v>75</v>
      </c>
      <c r="AK39" s="106">
        <f>'[1]24  AVR 2023'!$L$23</f>
        <v>113.04166666667599</v>
      </c>
      <c r="AL39" s="100" t="s">
        <v>25</v>
      </c>
      <c r="AM39" s="101">
        <v>18.5</v>
      </c>
      <c r="AN39" s="102" t="s">
        <v>75</v>
      </c>
      <c r="AO39" s="110">
        <v>0.45833333333333331</v>
      </c>
      <c r="AP39" s="105" t="s">
        <v>25</v>
      </c>
      <c r="AQ39" s="101">
        <f>'[1]24  AVR 2023'!$K$15</f>
        <v>91.56</v>
      </c>
      <c r="AR39" s="103"/>
      <c r="AS39" s="106">
        <f>'[1]24  AVR 2023'!$L$15</f>
        <v>113.375000000009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f>'[1]24  AVR 2023'!$C$4</f>
        <v>546.42000000000007</v>
      </c>
      <c r="F42" s="44" t="s">
        <v>69</v>
      </c>
      <c r="G42" s="47">
        <f>'[1]24  AVR 2023'!$E$4</f>
        <v>113.79166666667599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f>'[1]24  AVR 2023'!$F$5</f>
        <v>69.569999999999993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f>'[1]24  AVR 2023'!$F$6</f>
        <v>77.23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f>'[1]24  AVR 2023'!$C$9</f>
        <v>264.52999999999997</v>
      </c>
      <c r="F45" s="83" t="s">
        <v>72</v>
      </c>
      <c r="G45" s="48">
        <f>'[1]24  AVR 2023'!$E$9</f>
        <v>113.458333333342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f>'[1]24  AVR 2023'!$C$10</f>
        <v>282.75</v>
      </c>
      <c r="F46" s="80" t="s">
        <v>72</v>
      </c>
      <c r="G46" s="60">
        <f>'[1]24  AVR 2023'!$E$10</f>
        <v>113.79166666667599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104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 AVR 23 </vt:lpstr>
      <vt:lpstr>'24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2023-04-25T06:01:17Z</dcterms:modified>
</cp:coreProperties>
</file>