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5-MAI 2023\"/>
    </mc:Choice>
  </mc:AlternateContent>
  <xr:revisionPtr revIDLastSave="0" documentId="13_ncr:1_{506981EE-FD39-4910-B288-D583C3E2C0D2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25 MAI 23 " sheetId="3" r:id="rId1"/>
  </sheets>
  <externalReferences>
    <externalReference r:id="rId2"/>
  </externalReferences>
  <definedNames>
    <definedName name="_xlnm.Print_Area" localSheetId="0">'25 MAI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3" i="3" l="1"/>
  <c r="AA33" i="3"/>
  <c r="AB33" i="3"/>
  <c r="AC33" i="3"/>
  <c r="O9" i="3" l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AH14" i="3" s="1"/>
  <c r="Y14" i="3"/>
  <c r="X15" i="3"/>
  <c r="AH15" i="3" s="1"/>
  <c r="Y15" i="3"/>
  <c r="X16" i="3"/>
  <c r="AH16" i="3" s="1"/>
  <c r="Y16" i="3"/>
  <c r="X17" i="3"/>
  <c r="AH17" i="3" s="1"/>
  <c r="Y17" i="3"/>
  <c r="X18" i="3"/>
  <c r="AH18" i="3" s="1"/>
  <c r="Y18" i="3"/>
  <c r="X19" i="3"/>
  <c r="Y19" i="3"/>
  <c r="X20" i="3"/>
  <c r="AH20" i="3" s="1"/>
  <c r="Y20" i="3"/>
  <c r="X21" i="3"/>
  <c r="Y21" i="3"/>
  <c r="X22" i="3"/>
  <c r="AH22" i="3" s="1"/>
  <c r="Y22" i="3"/>
  <c r="X23" i="3"/>
  <c r="Y23" i="3"/>
  <c r="X24" i="3"/>
  <c r="AH24" i="3" s="1"/>
  <c r="Y24" i="3"/>
  <c r="X25" i="3"/>
  <c r="Y25" i="3"/>
  <c r="X26" i="3"/>
  <c r="AH26" i="3" s="1"/>
  <c r="Y26" i="3"/>
  <c r="X27" i="3"/>
  <c r="AH27" i="3" s="1"/>
  <c r="Y27" i="3"/>
  <c r="X28" i="3"/>
  <c r="AH28" i="3" s="1"/>
  <c r="Y28" i="3"/>
  <c r="X29" i="3"/>
  <c r="Y29" i="3"/>
  <c r="X30" i="3"/>
  <c r="Y30" i="3"/>
  <c r="X31" i="3"/>
  <c r="Y31" i="3"/>
  <c r="X32" i="3"/>
  <c r="Y32" i="3"/>
  <c r="Y9" i="3"/>
  <c r="X9" i="3"/>
  <c r="AH9" i="3" s="1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AI12" i="3" s="1"/>
  <c r="Q11" i="3"/>
  <c r="Q10" i="3"/>
  <c r="Q9" i="3"/>
  <c r="AH11" i="3" l="1"/>
  <c r="AH25" i="3"/>
  <c r="AH21" i="3"/>
  <c r="AH19" i="3"/>
  <c r="AH23" i="3"/>
  <c r="AI9" i="3"/>
  <c r="AI13" i="3"/>
  <c r="AH13" i="3"/>
  <c r="I13" i="3" s="1"/>
  <c r="AI10" i="3"/>
  <c r="AH12" i="3"/>
  <c r="I12" i="3" s="1"/>
  <c r="AI11" i="3"/>
  <c r="AH10" i="3"/>
  <c r="I10" i="3" s="1"/>
  <c r="I11" i="3"/>
  <c r="X33" i="3"/>
  <c r="X34" i="3" s="1"/>
  <c r="Y33" i="3"/>
  <c r="Y34" i="3" s="1"/>
  <c r="AE33" i="3"/>
  <c r="AE34" i="3" s="1"/>
  <c r="AD33" i="3"/>
  <c r="AD34" i="3" s="1"/>
  <c r="H9" i="3" l="1"/>
  <c r="H28" i="3" l="1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AI15" i="3" s="1"/>
  <c r="Q16" i="3"/>
  <c r="AI16" i="3" s="1"/>
  <c r="Q17" i="3"/>
  <c r="AI17" i="3" s="1"/>
  <c r="Q18" i="3"/>
  <c r="AI18" i="3" s="1"/>
  <c r="Q19" i="3"/>
  <c r="AI19" i="3" s="1"/>
  <c r="Q20" i="3"/>
  <c r="AI20" i="3" s="1"/>
  <c r="Q21" i="3"/>
  <c r="AI21" i="3" s="1"/>
  <c r="Q22" i="3"/>
  <c r="Q23" i="3"/>
  <c r="Q24" i="3"/>
  <c r="Q25" i="3"/>
  <c r="Q26" i="3"/>
  <c r="Q27" i="3"/>
  <c r="Q28" i="3"/>
  <c r="Q29" i="3"/>
  <c r="Q30" i="3"/>
  <c r="Q31" i="3"/>
  <c r="Q32" i="3"/>
  <c r="G9" i="3" l="1"/>
  <c r="I9" i="3"/>
  <c r="H14" i="3"/>
  <c r="Q14" i="3"/>
  <c r="K33" i="3"/>
  <c r="K34" i="3" s="1"/>
  <c r="Q33" i="3" l="1"/>
  <c r="Q34" i="3" s="1"/>
  <c r="AI14" i="3"/>
  <c r="I26" i="3"/>
  <c r="G26" i="3"/>
  <c r="G28" i="3" l="1"/>
  <c r="I28" i="3"/>
  <c r="I27" i="3"/>
  <c r="G27" i="3"/>
  <c r="I25" i="3"/>
  <c r="G25" i="3"/>
  <c r="G24" i="3"/>
  <c r="I24" i="3"/>
  <c r="G23" i="3"/>
  <c r="I23" i="3"/>
  <c r="G22" i="3"/>
  <c r="I22" i="3"/>
  <c r="G21" i="3"/>
  <c r="I21" i="3"/>
  <c r="I20" i="3"/>
  <c r="G20" i="3"/>
  <c r="G19" i="3"/>
  <c r="I19" i="3"/>
  <c r="G18" i="3"/>
  <c r="I18" i="3"/>
  <c r="G17" i="3"/>
  <c r="I17" i="3"/>
  <c r="G16" i="3"/>
  <c r="I16" i="3"/>
  <c r="I15" i="3"/>
  <c r="G15" i="3"/>
  <c r="G14" i="3"/>
  <c r="I14" i="3" l="1"/>
  <c r="C13" i="3" l="1"/>
  <c r="C12" i="3"/>
  <c r="C11" i="3"/>
  <c r="C10" i="3"/>
  <c r="D17" i="3"/>
  <c r="D21" i="3"/>
  <c r="E13" i="3" l="1"/>
  <c r="D13" i="3"/>
  <c r="D12" i="3"/>
  <c r="E12" i="3"/>
  <c r="D11" i="3"/>
  <c r="E11" i="3"/>
  <c r="D10" i="3"/>
  <c r="E10" i="3"/>
  <c r="C9" i="3"/>
  <c r="D26" i="3"/>
  <c r="D25" i="3"/>
  <c r="D27" i="3"/>
  <c r="D22" i="3"/>
  <c r="D23" i="3"/>
  <c r="D28" i="3"/>
  <c r="D9" i="3" l="1"/>
  <c r="E9" i="3"/>
  <c r="C19" i="3"/>
  <c r="C18" i="3"/>
  <c r="C20" i="3"/>
  <c r="D20" i="3"/>
  <c r="D19" i="3"/>
  <c r="E19" i="3"/>
  <c r="D18" i="3"/>
  <c r="C16" i="3"/>
  <c r="D16" i="3"/>
  <c r="C15" i="3"/>
  <c r="D15" i="3"/>
  <c r="D14" i="3"/>
  <c r="E18" i="3" l="1"/>
  <c r="C21" i="3"/>
  <c r="E21" i="3"/>
  <c r="E20" i="3"/>
  <c r="C17" i="3"/>
  <c r="E17" i="3"/>
  <c r="E16" i="3"/>
  <c r="E15" i="3"/>
  <c r="C14" i="3"/>
  <c r="E14" i="3"/>
  <c r="H32" i="3" l="1"/>
  <c r="AH32" i="3" l="1"/>
  <c r="I32" i="3" s="1"/>
  <c r="G31" i="3"/>
  <c r="H31" i="3"/>
  <c r="G30" i="3"/>
  <c r="H30" i="3"/>
  <c r="AH31" i="3"/>
  <c r="I31" i="3" s="1"/>
  <c r="G29" i="3"/>
  <c r="AH29" i="3" l="1"/>
  <c r="G32" i="3"/>
  <c r="AJ33" i="3"/>
  <c r="AJ34" i="3" s="1"/>
  <c r="AH30" i="3"/>
  <c r="I30" i="3" s="1"/>
  <c r="H29" i="3"/>
  <c r="H33" i="3" s="1"/>
  <c r="H34" i="3" s="1"/>
  <c r="AL33" i="3"/>
  <c r="AL34" i="3" s="1"/>
  <c r="G33" i="3"/>
  <c r="G34" i="3" s="1"/>
  <c r="I29" i="3"/>
  <c r="I33" i="3" s="1"/>
  <c r="I34" i="3" s="1"/>
  <c r="AH33" i="3"/>
  <c r="AH34" i="3" s="1"/>
  <c r="D32" i="3" l="1"/>
  <c r="D31" i="3"/>
  <c r="B33" i="3"/>
  <c r="B34" i="3" s="1"/>
  <c r="D30" i="3"/>
  <c r="D29" i="3"/>
  <c r="AI28" i="3" l="1"/>
  <c r="E28" i="3" s="1"/>
  <c r="C28" i="3"/>
  <c r="AI27" i="3"/>
  <c r="E27" i="3" s="1"/>
  <c r="C27" i="3"/>
  <c r="AI26" i="3"/>
  <c r="E26" i="3" s="1"/>
  <c r="C26" i="3"/>
  <c r="AI25" i="3"/>
  <c r="E25" i="3" s="1"/>
  <c r="C25" i="3"/>
  <c r="AI23" i="3"/>
  <c r="E23" i="3" s="1"/>
  <c r="C23" i="3"/>
  <c r="AI22" i="3"/>
  <c r="E22" i="3" s="1"/>
  <c r="C22" i="3"/>
  <c r="D24" i="3" l="1"/>
  <c r="D33" i="3" s="1"/>
  <c r="D34" i="3" s="1"/>
  <c r="AM33" i="3"/>
  <c r="AM34" i="3" s="1"/>
  <c r="AI24" i="3"/>
  <c r="C24" i="3"/>
  <c r="C31" i="3" l="1"/>
  <c r="AI31" i="3"/>
  <c r="E31" i="3" s="1"/>
  <c r="AK33" i="3"/>
  <c r="AK34" i="3" s="1"/>
  <c r="C30" i="3"/>
  <c r="AI30" i="3"/>
  <c r="E30" i="3" s="1"/>
  <c r="C32" i="3"/>
  <c r="AI32" i="3"/>
  <c r="E32" i="3" s="1"/>
  <c r="C29" i="3"/>
  <c r="AI29" i="3"/>
  <c r="E29" i="3" s="1"/>
  <c r="E24" i="3"/>
  <c r="C33" i="3" l="1"/>
  <c r="C34" i="3" s="1"/>
  <c r="E33" i="3"/>
  <c r="E34" i="3" s="1"/>
  <c r="AI33" i="3"/>
  <c r="AI34" i="3" s="1"/>
</calcChain>
</file>

<file path=xl/sharedStrings.xml><?xml version="1.0" encoding="utf-8"?>
<sst xmlns="http://schemas.openxmlformats.org/spreadsheetml/2006/main" count="141" uniqueCount="109">
  <si>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</si>
  <si>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</si>
  <si>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</si>
  <si>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</si>
  <si>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</si>
  <si>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</si>
  <si>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</si>
  <si>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</si>
  <si>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</si>
  <si>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</si>
  <si>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</si>
  <si>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</si>
  <si>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</si>
  <si>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</si>
  <si>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</si>
  <si>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</si>
  <si>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</si>
  <si>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</si>
  <si>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</si>
  <si>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</si>
  <si>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</si>
  <si>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</si>
  <si>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</si>
  <si>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</si>
  <si>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</si>
  <si>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</si>
  <si>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</si>
  <si>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</si>
  <si>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</si>
  <si>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</si>
  <si>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</si>
  <si>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</si>
  <si>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</si>
  <si>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</si>
  <si>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</si>
  <si>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</si>
  <si>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</si>
  <si>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</si>
  <si>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</si>
  <si>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</si>
  <si>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</si>
  <si>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</si>
  <si>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</si>
  <si>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</si>
  <si>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</si>
  <si>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</si>
  <si>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</si>
  <si>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</si>
  <si>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</si>
  <si>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</si>
  <si>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</si>
  <si>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</si>
  <si>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</si>
  <si>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</si>
  <si>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</si>
  <si>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</si>
  <si>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</si>
  <si>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</si>
  <si>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</si>
  <si>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</si>
  <si>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</si>
  <si>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</si>
  <si>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</si>
  <si>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</si>
  <si>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</si>
  <si>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</si>
  <si>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</si>
  <si>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</si>
  <si>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</si>
  <si>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</si>
  <si>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</si>
  <si>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</si>
  <si>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</si>
  <si>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</si>
  <si>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</si>
  <si>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</si>
  <si>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</si>
  <si>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</si>
  <si>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</si>
  <si>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</si>
  <si>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</si>
  <si>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</si>
  <si>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</si>
  <si>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</si>
  <si>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</si>
  <si>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</si>
  <si>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</si>
  <si>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</si>
  <si>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</si>
  <si>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</si>
  <si>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</si>
  <si>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</si>
  <si>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</si>
  <si>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</si>
  <si>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</si>
  <si>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</si>
  <si>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</si>
  <si>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</si>
  <si>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</si>
  <si>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</si>
  <si>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</si>
  <si>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</si>
  <si>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</si>
  <si>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</si>
  <si>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</si>
  <si>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25/052023</t>
  </si>
  <si>
    <t>FOFANA et TAGBA</t>
  </si>
  <si>
    <t>TAGBA et BOKO</t>
  </si>
  <si>
    <t>TETE et FOFANA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</si>
</sst>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'25 MAI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MAI 23 '!$B$9:$B$32</c:f>
              <c:numCache>
                <c:formatCode>General</c:formatCode>
                <c:ptCount val="24"/>
                <c:pt idx="0">
                  <c:v>144.49</c:v>
                </c:pt>
                <c:pt idx="1">
                  <c:v>135.29000000000002</c:v>
                </c:pt>
                <c:pt idx="2">
                  <c:v>119.85999999999999</c:v>
                </c:pt>
                <c:pt idx="3">
                  <c:v>124.10999999999999</c:v>
                </c:pt>
                <c:pt idx="4">
                  <c:v>135.51999999999998</c:v>
                </c:pt>
                <c:pt idx="5">
                  <c:v>115.94</c:v>
                </c:pt>
                <c:pt idx="6">
                  <c:v>124.2</c:v>
                </c:pt>
                <c:pt idx="7">
                  <c:v>142.10000000000002</c:v>
                </c:pt>
                <c:pt idx="8">
                  <c:v>168.12</c:v>
                </c:pt>
                <c:pt idx="9">
                  <c:v>189.73</c:v>
                </c:pt>
                <c:pt idx="10">
                  <c:v>187.07999999999998</c:v>
                </c:pt>
                <c:pt idx="11">
                  <c:v>190.57999999999998</c:v>
                </c:pt>
                <c:pt idx="12">
                  <c:v>183.47</c:v>
                </c:pt>
                <c:pt idx="13">
                  <c:v>188.18</c:v>
                </c:pt>
                <c:pt idx="14">
                  <c:v>202.53</c:v>
                </c:pt>
                <c:pt idx="15">
                  <c:v>207.70999999999998</c:v>
                </c:pt>
                <c:pt idx="16">
                  <c:v>195.93</c:v>
                </c:pt>
                <c:pt idx="17">
                  <c:v>160.01999999999998</c:v>
                </c:pt>
                <c:pt idx="18">
                  <c:v>177.01999999999998</c:v>
                </c:pt>
                <c:pt idx="19">
                  <c:v>161.56</c:v>
                </c:pt>
                <c:pt idx="20">
                  <c:v>158.72999999999999</c:v>
                </c:pt>
                <c:pt idx="21">
                  <c:v>166.35</c:v>
                </c:pt>
                <c:pt idx="22">
                  <c:v>166.68</c:v>
                </c:pt>
                <c:pt idx="23">
                  <c:v>168.93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'25 MAI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MAI 23 '!$C$9:$C$32</c:f>
              <c:numCache>
                <c:formatCode>General</c:formatCode>
                <c:ptCount val="24"/>
                <c:pt idx="0">
                  <c:v>21.806397445298458</c:v>
                </c:pt>
                <c:pt idx="1">
                  <c:v>19.130470443230962</c:v>
                </c:pt>
                <c:pt idx="2">
                  <c:v>19.012101199285226</c:v>
                </c:pt>
                <c:pt idx="3">
                  <c:v>14.500423820159597</c:v>
                </c:pt>
                <c:pt idx="4">
                  <c:v>15.285875465177881</c:v>
                </c:pt>
                <c:pt idx="5">
                  <c:v>14.141620500165544</c:v>
                </c:pt>
                <c:pt idx="6">
                  <c:v>24.790290083364795</c:v>
                </c:pt>
                <c:pt idx="7">
                  <c:v>36.115012382645801</c:v>
                </c:pt>
                <c:pt idx="8">
                  <c:v>46.911099767764924</c:v>
                </c:pt>
                <c:pt idx="9">
                  <c:v>47.329482926385751</c:v>
                </c:pt>
                <c:pt idx="10">
                  <c:v>50.478874729637312</c:v>
                </c:pt>
                <c:pt idx="11">
                  <c:v>51.225129932718744</c:v>
                </c:pt>
                <c:pt idx="12">
                  <c:v>45.393948948142977</c:v>
                </c:pt>
                <c:pt idx="13">
                  <c:v>52.616667193488468</c:v>
                </c:pt>
                <c:pt idx="14">
                  <c:v>63.249349954472635</c:v>
                </c:pt>
                <c:pt idx="15">
                  <c:v>57.690931365171721</c:v>
                </c:pt>
                <c:pt idx="16">
                  <c:v>42.409199504611877</c:v>
                </c:pt>
                <c:pt idx="17">
                  <c:v>26.212947935673242</c:v>
                </c:pt>
                <c:pt idx="18">
                  <c:v>40.081893221919941</c:v>
                </c:pt>
                <c:pt idx="19">
                  <c:v>36.529350933867107</c:v>
                </c:pt>
                <c:pt idx="20">
                  <c:v>36.08010915499095</c:v>
                </c:pt>
                <c:pt idx="21">
                  <c:v>38.062771169322801</c:v>
                </c:pt>
                <c:pt idx="22">
                  <c:v>33.328092787420118</c:v>
                </c:pt>
                <c:pt idx="23">
                  <c:v>31.559258524582944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'25 MAI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MAI 23 '!$D$9:$D$32</c:f>
              <c:numCache>
                <c:formatCode>0.00</c:formatCode>
                <c:ptCount val="24"/>
                <c:pt idx="0">
                  <c:v>114.94491608400392</c:v>
                </c:pt>
                <c:pt idx="1">
                  <c:v>108.68851862011611</c:v>
                </c:pt>
                <c:pt idx="2">
                  <c:v>93.80695995848329</c:v>
                </c:pt>
                <c:pt idx="3">
                  <c:v>102.41884020132412</c:v>
                </c:pt>
                <c:pt idx="4">
                  <c:v>112.7479938591551</c:v>
                </c:pt>
                <c:pt idx="5">
                  <c:v>94.834719130765336</c:v>
                </c:pt>
                <c:pt idx="6">
                  <c:v>92.241373517710727</c:v>
                </c:pt>
                <c:pt idx="7">
                  <c:v>98.320499940727075</c:v>
                </c:pt>
                <c:pt idx="8">
                  <c:v>112.84722302356994</c:v>
                </c:pt>
                <c:pt idx="9">
                  <c:v>133.49592685733111</c:v>
                </c:pt>
                <c:pt idx="10">
                  <c:v>127.63073584282159</c:v>
                </c:pt>
                <c:pt idx="11">
                  <c:v>130.25008221463355</c:v>
                </c:pt>
                <c:pt idx="12">
                  <c:v>129.18462067639507</c:v>
                </c:pt>
                <c:pt idx="13">
                  <c:v>126.55010388617337</c:v>
                </c:pt>
                <c:pt idx="14">
                  <c:v>129.92442501530289</c:v>
                </c:pt>
                <c:pt idx="15">
                  <c:v>140.48252553526197</c:v>
                </c:pt>
                <c:pt idx="16">
                  <c:v>144.10437611810167</c:v>
                </c:pt>
                <c:pt idx="17">
                  <c:v>125.30677672750434</c:v>
                </c:pt>
                <c:pt idx="18">
                  <c:v>127.94727759315323</c:v>
                </c:pt>
                <c:pt idx="19">
                  <c:v>115.99838036964171</c:v>
                </c:pt>
                <c:pt idx="20">
                  <c:v>113.73886070644708</c:v>
                </c:pt>
                <c:pt idx="21">
                  <c:v>119.50275714339466</c:v>
                </c:pt>
                <c:pt idx="22">
                  <c:v>124.51535616808843</c:v>
                </c:pt>
                <c:pt idx="23">
                  <c:v>128.88614592996655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'25 MAI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MAI 23 '!$E$9:$E$32</c:f>
              <c:numCache>
                <c:formatCode>0.00</c:formatCode>
                <c:ptCount val="24"/>
                <c:pt idx="0">
                  <c:v>7.7386864706976439</c:v>
                </c:pt>
                <c:pt idx="1">
                  <c:v>7.4710109366529309</c:v>
                </c:pt>
                <c:pt idx="2">
                  <c:v>7.0409388422314692</c:v>
                </c:pt>
                <c:pt idx="3">
                  <c:v>7.1907359785162726</c:v>
                </c:pt>
                <c:pt idx="4">
                  <c:v>7.4861306756670274</c:v>
                </c:pt>
                <c:pt idx="5">
                  <c:v>6.9636603690691175</c:v>
                </c:pt>
                <c:pt idx="6">
                  <c:v>7.1683363989244526</c:v>
                </c:pt>
                <c:pt idx="7">
                  <c:v>7.6644876766271182</c:v>
                </c:pt>
                <c:pt idx="8">
                  <c:v>8.3616772086651281</c:v>
                </c:pt>
                <c:pt idx="9">
                  <c:v>8.9045902162831112</c:v>
                </c:pt>
                <c:pt idx="10">
                  <c:v>8.9703894275411358</c:v>
                </c:pt>
                <c:pt idx="11">
                  <c:v>9.1047878526476893</c:v>
                </c:pt>
                <c:pt idx="12">
                  <c:v>8.8914303754619937</c:v>
                </c:pt>
                <c:pt idx="13">
                  <c:v>9.0132289203381788</c:v>
                </c:pt>
                <c:pt idx="14">
                  <c:v>9.3562250302244934</c:v>
                </c:pt>
                <c:pt idx="15">
                  <c:v>9.536543099566245</c:v>
                </c:pt>
                <c:pt idx="16">
                  <c:v>9.4164243772864324</c:v>
                </c:pt>
                <c:pt idx="17">
                  <c:v>8.5002753368224262</c:v>
                </c:pt>
                <c:pt idx="18">
                  <c:v>8.9908291849267812</c:v>
                </c:pt>
                <c:pt idx="19">
                  <c:v>9.0322686964911441</c:v>
                </c:pt>
                <c:pt idx="20">
                  <c:v>8.911030138561955</c:v>
                </c:pt>
                <c:pt idx="21">
                  <c:v>8.7844716872825757</c:v>
                </c:pt>
                <c:pt idx="22">
                  <c:v>8.8365510444915003</c:v>
                </c:pt>
                <c:pt idx="23">
                  <c:v>8.4845955454504747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'25 MAI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MAI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'25 MAI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MAI 23 '!$AE$9:$AE$32</c:f>
              <c:numCache>
                <c:formatCode>0.00</c:formatCode>
                <c:ptCount val="24"/>
                <c:pt idx="0">
                  <c:v>72.19</c:v>
                </c:pt>
                <c:pt idx="1">
                  <c:v>71.260000000000005</c:v>
                </c:pt>
                <c:pt idx="2">
                  <c:v>71.86</c:v>
                </c:pt>
                <c:pt idx="3">
                  <c:v>72.42</c:v>
                </c:pt>
                <c:pt idx="4">
                  <c:v>71.540000000000006</c:v>
                </c:pt>
                <c:pt idx="5">
                  <c:v>71.650000000000006</c:v>
                </c:pt>
                <c:pt idx="6">
                  <c:v>71.260000000000005</c:v>
                </c:pt>
                <c:pt idx="7">
                  <c:v>71.12</c:v>
                </c:pt>
                <c:pt idx="8">
                  <c:v>72.22</c:v>
                </c:pt>
                <c:pt idx="9">
                  <c:v>71.34</c:v>
                </c:pt>
                <c:pt idx="10">
                  <c:v>72.31</c:v>
                </c:pt>
                <c:pt idx="11">
                  <c:v>74.11</c:v>
                </c:pt>
                <c:pt idx="12">
                  <c:v>73.12</c:v>
                </c:pt>
                <c:pt idx="13">
                  <c:v>72.98</c:v>
                </c:pt>
                <c:pt idx="14">
                  <c:v>70.86</c:v>
                </c:pt>
                <c:pt idx="15">
                  <c:v>72.33</c:v>
                </c:pt>
                <c:pt idx="16">
                  <c:v>80.150000000000006</c:v>
                </c:pt>
                <c:pt idx="17">
                  <c:v>82.71</c:v>
                </c:pt>
                <c:pt idx="18">
                  <c:v>81.25</c:v>
                </c:pt>
                <c:pt idx="19">
                  <c:v>82.18</c:v>
                </c:pt>
                <c:pt idx="20">
                  <c:v>80.53</c:v>
                </c:pt>
                <c:pt idx="21">
                  <c:v>82.5</c:v>
                </c:pt>
                <c:pt idx="22">
                  <c:v>82.65</c:v>
                </c:pt>
                <c:pt idx="23">
                  <c:v>81.56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'25 MAI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MAI 23 '!$AK$9:$AK$32</c:f>
              <c:numCache>
                <c:formatCode>0.00</c:formatCode>
                <c:ptCount val="24"/>
                <c:pt idx="0">
                  <c:v>93.996397445298456</c:v>
                </c:pt>
                <c:pt idx="1">
                  <c:v>90.390470443230967</c:v>
                </c:pt>
                <c:pt idx="2">
                  <c:v>90.872101199285225</c:v>
                </c:pt>
                <c:pt idx="3">
                  <c:v>86.920423820159598</c:v>
                </c:pt>
                <c:pt idx="4">
                  <c:v>86.825875465177887</c:v>
                </c:pt>
                <c:pt idx="5">
                  <c:v>85.79162050016555</c:v>
                </c:pt>
                <c:pt idx="6">
                  <c:v>96.0502900833648</c:v>
                </c:pt>
                <c:pt idx="7">
                  <c:v>107.23501238264581</c:v>
                </c:pt>
                <c:pt idx="8">
                  <c:v>119.13109976776492</c:v>
                </c:pt>
                <c:pt idx="9">
                  <c:v>118.66948292638575</c:v>
                </c:pt>
                <c:pt idx="10">
                  <c:v>122.78887472963731</c:v>
                </c:pt>
                <c:pt idx="11">
                  <c:v>125.33512993271874</c:v>
                </c:pt>
                <c:pt idx="12">
                  <c:v>118.51394894814298</c:v>
                </c:pt>
                <c:pt idx="13">
                  <c:v>125.59666719348847</c:v>
                </c:pt>
                <c:pt idx="14">
                  <c:v>134.10934995447263</c:v>
                </c:pt>
                <c:pt idx="15">
                  <c:v>130.02093136517172</c:v>
                </c:pt>
                <c:pt idx="16">
                  <c:v>122.55919950461188</c:v>
                </c:pt>
                <c:pt idx="17">
                  <c:v>108.92294793567324</c:v>
                </c:pt>
                <c:pt idx="18">
                  <c:v>121.33189322191994</c:v>
                </c:pt>
                <c:pt idx="19">
                  <c:v>118.70935093386711</c:v>
                </c:pt>
                <c:pt idx="20">
                  <c:v>116.61010915499095</c:v>
                </c:pt>
                <c:pt idx="21">
                  <c:v>120.5627711693228</c:v>
                </c:pt>
                <c:pt idx="22">
                  <c:v>115.97809278742012</c:v>
                </c:pt>
                <c:pt idx="23">
                  <c:v>113.11925852458295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'25 MAI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MAI 23 '!$AM$9:$AM$32</c:f>
              <c:numCache>
                <c:formatCode>0.00</c:formatCode>
                <c:ptCount val="24"/>
                <c:pt idx="0">
                  <c:v>168.26491608400391</c:v>
                </c:pt>
                <c:pt idx="1">
                  <c:v>162.57851862011611</c:v>
                </c:pt>
                <c:pt idx="2">
                  <c:v>147.16695995848329</c:v>
                </c:pt>
                <c:pt idx="3">
                  <c:v>156.31884020132412</c:v>
                </c:pt>
                <c:pt idx="4">
                  <c:v>166.6679938591551</c:v>
                </c:pt>
                <c:pt idx="5">
                  <c:v>149.56471913076533</c:v>
                </c:pt>
                <c:pt idx="6">
                  <c:v>146.41137351771073</c:v>
                </c:pt>
                <c:pt idx="7">
                  <c:v>152.45049994072707</c:v>
                </c:pt>
                <c:pt idx="8">
                  <c:v>164.75722302356994</c:v>
                </c:pt>
                <c:pt idx="9">
                  <c:v>184.06592685733111</c:v>
                </c:pt>
                <c:pt idx="10">
                  <c:v>182.23073584282159</c:v>
                </c:pt>
                <c:pt idx="11">
                  <c:v>184.35008221463355</c:v>
                </c:pt>
                <c:pt idx="12">
                  <c:v>183.76462067639505</c:v>
                </c:pt>
                <c:pt idx="13">
                  <c:v>180.91010388617337</c:v>
                </c:pt>
                <c:pt idx="14">
                  <c:v>184.30442501530288</c:v>
                </c:pt>
                <c:pt idx="15">
                  <c:v>194.65252553526199</c:v>
                </c:pt>
                <c:pt idx="16">
                  <c:v>197.94437611810167</c:v>
                </c:pt>
                <c:pt idx="17">
                  <c:v>179.77677672750434</c:v>
                </c:pt>
                <c:pt idx="18">
                  <c:v>184.39727759315323</c:v>
                </c:pt>
                <c:pt idx="19">
                  <c:v>188.4583803696417</c:v>
                </c:pt>
                <c:pt idx="20">
                  <c:v>186.34886070644708</c:v>
                </c:pt>
                <c:pt idx="21">
                  <c:v>178.00275714339466</c:v>
                </c:pt>
                <c:pt idx="22">
                  <c:v>184.39535616808843</c:v>
                </c:pt>
                <c:pt idx="23">
                  <c:v>175.03614592996655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'25 MAI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MAI 23 '!$F$9:$F$32</c:f>
              <c:numCache>
                <c:formatCode>General</c:formatCode>
                <c:ptCount val="24"/>
                <c:pt idx="0">
                  <c:v>142.6</c:v>
                </c:pt>
                <c:pt idx="1">
                  <c:v>148.87</c:v>
                </c:pt>
                <c:pt idx="2">
                  <c:v>149.12</c:v>
                </c:pt>
                <c:pt idx="3">
                  <c:v>136.91</c:v>
                </c:pt>
                <c:pt idx="4">
                  <c:v>144.36000000000001</c:v>
                </c:pt>
                <c:pt idx="5">
                  <c:v>142.15</c:v>
                </c:pt>
                <c:pt idx="6">
                  <c:v>126.63</c:v>
                </c:pt>
                <c:pt idx="7">
                  <c:v>93.57</c:v>
                </c:pt>
                <c:pt idx="8">
                  <c:v>95.59</c:v>
                </c:pt>
                <c:pt idx="9">
                  <c:v>92.73</c:v>
                </c:pt>
                <c:pt idx="10">
                  <c:v>121.37</c:v>
                </c:pt>
                <c:pt idx="11">
                  <c:v>95.39</c:v>
                </c:pt>
                <c:pt idx="12">
                  <c:v>97.58</c:v>
                </c:pt>
                <c:pt idx="13">
                  <c:v>107.6</c:v>
                </c:pt>
                <c:pt idx="14">
                  <c:v>134.25</c:v>
                </c:pt>
                <c:pt idx="15">
                  <c:v>150.08000000000001</c:v>
                </c:pt>
                <c:pt idx="16">
                  <c:v>149.05000000000001</c:v>
                </c:pt>
                <c:pt idx="17">
                  <c:v>163.32</c:v>
                </c:pt>
                <c:pt idx="18">
                  <c:v>193.64</c:v>
                </c:pt>
                <c:pt idx="19">
                  <c:v>197.05</c:v>
                </c:pt>
                <c:pt idx="20">
                  <c:v>187.64</c:v>
                </c:pt>
                <c:pt idx="21">
                  <c:v>192.56</c:v>
                </c:pt>
                <c:pt idx="22">
                  <c:v>191</c:v>
                </c:pt>
                <c:pt idx="23">
                  <c:v>178.77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'25 MAI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MAI 23 '!$G$9:$G$32</c:f>
              <c:numCache>
                <c:formatCode>0.00</c:formatCode>
                <c:ptCount val="24"/>
                <c:pt idx="0">
                  <c:v>98.150071091715873</c:v>
                </c:pt>
                <c:pt idx="1">
                  <c:v>99.886794043095719</c:v>
                </c:pt>
                <c:pt idx="2">
                  <c:v>93.592094540906132</c:v>
                </c:pt>
                <c:pt idx="3">
                  <c:v>92.095769851107818</c:v>
                </c:pt>
                <c:pt idx="4">
                  <c:v>97.787749852696578</c:v>
                </c:pt>
                <c:pt idx="5">
                  <c:v>92.923170566632436</c:v>
                </c:pt>
                <c:pt idx="6">
                  <c:v>90.601343343274976</c:v>
                </c:pt>
                <c:pt idx="7">
                  <c:v>80.82064247906132</c:v>
                </c:pt>
                <c:pt idx="8">
                  <c:v>82.279072678327765</c:v>
                </c:pt>
                <c:pt idx="9">
                  <c:v>79.903046026528457</c:v>
                </c:pt>
                <c:pt idx="10">
                  <c:v>90.176267037804735</c:v>
                </c:pt>
                <c:pt idx="11">
                  <c:v>79.733630004587184</c:v>
                </c:pt>
                <c:pt idx="12">
                  <c:v>87.316098676805325</c:v>
                </c:pt>
                <c:pt idx="13">
                  <c:v>96.844114569269223</c:v>
                </c:pt>
                <c:pt idx="14">
                  <c:v>108.02276741975216</c:v>
                </c:pt>
                <c:pt idx="15">
                  <c:v>112.36111345991493</c:v>
                </c:pt>
                <c:pt idx="16">
                  <c:v>110.23157302404562</c:v>
                </c:pt>
                <c:pt idx="17">
                  <c:v>114.87995820456219</c:v>
                </c:pt>
                <c:pt idx="18">
                  <c:v>134.41734362122364</c:v>
                </c:pt>
                <c:pt idx="19">
                  <c:v>133.62413455864518</c:v>
                </c:pt>
                <c:pt idx="20">
                  <c:v>128.13042773749629</c:v>
                </c:pt>
                <c:pt idx="21">
                  <c:v>127.72305923124833</c:v>
                </c:pt>
                <c:pt idx="22">
                  <c:v>127.65411964772598</c:v>
                </c:pt>
                <c:pt idx="23">
                  <c:v>119.7285974150338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'25 MAI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MAI 23 '!$H$9:$H$32</c:f>
              <c:numCache>
                <c:formatCode>0.00</c:formatCode>
                <c:ptCount val="24"/>
                <c:pt idx="0">
                  <c:v>58.014782414141244</c:v>
                </c:pt>
                <c:pt idx="1">
                  <c:v>62.588813678776518</c:v>
                </c:pt>
                <c:pt idx="2">
                  <c:v>63.044141615997987</c:v>
                </c:pt>
                <c:pt idx="3">
                  <c:v>58.50869113079132</c:v>
                </c:pt>
                <c:pt idx="4">
                  <c:v>59.983652623353954</c:v>
                </c:pt>
                <c:pt idx="5">
                  <c:v>58.949982733212316</c:v>
                </c:pt>
                <c:pt idx="6">
                  <c:v>49.793315588749962</c:v>
                </c:pt>
                <c:pt idx="7">
                  <c:v>27.312108695873285</c:v>
                </c:pt>
                <c:pt idx="8">
                  <c:v>27.310692341436344</c:v>
                </c:pt>
                <c:pt idx="9">
                  <c:v>26.411673377271683</c:v>
                </c:pt>
                <c:pt idx="10">
                  <c:v>24.60971057307335</c:v>
                </c:pt>
                <c:pt idx="11">
                  <c:v>28.816747528535096</c:v>
                </c:pt>
                <c:pt idx="12">
                  <c:v>23.74191580476343</c:v>
                </c:pt>
                <c:pt idx="13">
                  <c:v>23.91360330655576</c:v>
                </c:pt>
                <c:pt idx="14">
                  <c:v>38.703689871290592</c:v>
                </c:pt>
                <c:pt idx="15">
                  <c:v>50.269435932585601</c:v>
                </c:pt>
                <c:pt idx="16">
                  <c:v>51.715117172894892</c:v>
                </c:pt>
                <c:pt idx="17">
                  <c:v>61.140674672420545</c:v>
                </c:pt>
                <c:pt idx="18">
                  <c:v>70.771240354937746</c:v>
                </c:pt>
                <c:pt idx="19">
                  <c:v>74.844879967666571</c:v>
                </c:pt>
                <c:pt idx="20">
                  <c:v>71.209176566342364</c:v>
                </c:pt>
                <c:pt idx="21">
                  <c:v>76.349601078689986</c:v>
                </c:pt>
                <c:pt idx="22">
                  <c:v>74.917815668087727</c:v>
                </c:pt>
                <c:pt idx="23">
                  <c:v>71.395497223591931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'25 MAI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MAI 23 '!$I$9:$I$32</c:f>
              <c:numCache>
                <c:formatCode>0.00</c:formatCode>
                <c:ptCount val="24"/>
                <c:pt idx="0">
                  <c:v>-13.564853505857121</c:v>
                </c:pt>
                <c:pt idx="1">
                  <c:v>-13.60560772187223</c:v>
                </c:pt>
                <c:pt idx="2">
                  <c:v>-7.5162361569041192</c:v>
                </c:pt>
                <c:pt idx="3">
                  <c:v>-13.69446098189915</c:v>
                </c:pt>
                <c:pt idx="4">
                  <c:v>-13.411402476050521</c:v>
                </c:pt>
                <c:pt idx="5">
                  <c:v>-9.7231532998447339</c:v>
                </c:pt>
                <c:pt idx="6">
                  <c:v>-13.764658932024959</c:v>
                </c:pt>
                <c:pt idx="7">
                  <c:v>-14.562751174934609</c:v>
                </c:pt>
                <c:pt idx="8">
                  <c:v>-13.999765019764135</c:v>
                </c:pt>
                <c:pt idx="9">
                  <c:v>-13.584719403800149</c:v>
                </c:pt>
                <c:pt idx="10">
                  <c:v>6.5840223891219036</c:v>
                </c:pt>
                <c:pt idx="11">
                  <c:v>-13.160377533122288</c:v>
                </c:pt>
                <c:pt idx="12">
                  <c:v>-13.478014481568794</c:v>
                </c:pt>
                <c:pt idx="13">
                  <c:v>-13.157717875825016</c:v>
                </c:pt>
                <c:pt idx="14">
                  <c:v>-12.476457291042765</c:v>
                </c:pt>
                <c:pt idx="15">
                  <c:v>-12.550549392500544</c:v>
                </c:pt>
                <c:pt idx="16">
                  <c:v>-12.896690196940499</c:v>
                </c:pt>
                <c:pt idx="17">
                  <c:v>-12.700632876982768</c:v>
                </c:pt>
                <c:pt idx="18">
                  <c:v>-11.548583976161426</c:v>
                </c:pt>
                <c:pt idx="19">
                  <c:v>-11.419014526311758</c:v>
                </c:pt>
                <c:pt idx="20">
                  <c:v>-11.699604303838671</c:v>
                </c:pt>
                <c:pt idx="21">
                  <c:v>-11.512660309938328</c:v>
                </c:pt>
                <c:pt idx="22">
                  <c:v>-11.571935315813706</c:v>
                </c:pt>
                <c:pt idx="23">
                  <c:v>-12.354094638625741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'25 MAI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MAI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3.6</c:v>
                </c:pt>
                <c:pt idx="7">
                  <c:v>8.6</c:v>
                </c:pt>
                <c:pt idx="8">
                  <c:v>12.6</c:v>
                </c:pt>
                <c:pt idx="9">
                  <c:v>15.1</c:v>
                </c:pt>
                <c:pt idx="10">
                  <c:v>6.9</c:v>
                </c:pt>
                <c:pt idx="11">
                  <c:v>19.100000000000001</c:v>
                </c:pt>
                <c:pt idx="12">
                  <c:v>15.7</c:v>
                </c:pt>
                <c:pt idx="13">
                  <c:v>15.6</c:v>
                </c:pt>
                <c:pt idx="14">
                  <c:v>7.7</c:v>
                </c:pt>
                <c:pt idx="15">
                  <c:v>4.3</c:v>
                </c:pt>
                <c:pt idx="16">
                  <c:v>1.8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'25 MAI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MAI 23 '!$P$9:$P$32</c:f>
              <c:numCache>
                <c:formatCode>0.00</c:formatCode>
                <c:ptCount val="24"/>
                <c:pt idx="0">
                  <c:v>20.12</c:v>
                </c:pt>
                <c:pt idx="1">
                  <c:v>20.41</c:v>
                </c:pt>
                <c:pt idx="2">
                  <c:v>14.09</c:v>
                </c:pt>
                <c:pt idx="3">
                  <c:v>20.03</c:v>
                </c:pt>
                <c:pt idx="4">
                  <c:v>20.03</c:v>
                </c:pt>
                <c:pt idx="5">
                  <c:v>16.14</c:v>
                </c:pt>
                <c:pt idx="6">
                  <c:v>19.96</c:v>
                </c:pt>
                <c:pt idx="7">
                  <c:v>20.260000000000002</c:v>
                </c:pt>
                <c:pt idx="8">
                  <c:v>20.11</c:v>
                </c:pt>
                <c:pt idx="9">
                  <c:v>19.91</c:v>
                </c:pt>
                <c:pt idx="10">
                  <c:v>0</c:v>
                </c:pt>
                <c:pt idx="11">
                  <c:v>20.04</c:v>
                </c:pt>
                <c:pt idx="12">
                  <c:v>20.04</c:v>
                </c:pt>
                <c:pt idx="13">
                  <c:v>20.04</c:v>
                </c:pt>
                <c:pt idx="14">
                  <c:v>20.04</c:v>
                </c:pt>
                <c:pt idx="15">
                  <c:v>20.04</c:v>
                </c:pt>
                <c:pt idx="16">
                  <c:v>20.04</c:v>
                </c:pt>
                <c:pt idx="17">
                  <c:v>20.04</c:v>
                </c:pt>
                <c:pt idx="18">
                  <c:v>20.04</c:v>
                </c:pt>
                <c:pt idx="19">
                  <c:v>20.04</c:v>
                </c:pt>
                <c:pt idx="20">
                  <c:v>19.96</c:v>
                </c:pt>
                <c:pt idx="21">
                  <c:v>19.96</c:v>
                </c:pt>
                <c:pt idx="22">
                  <c:v>19.96</c:v>
                </c:pt>
                <c:pt idx="23">
                  <c:v>20.29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'25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'25 MAI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'25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'25 MAI 23 '!$AJ$9:$AJ$32</c:f>
              <c:numCache>
                <c:formatCode>0.00</c:formatCode>
                <c:ptCount val="24"/>
                <c:pt idx="0">
                  <c:v>98.150071091715873</c:v>
                </c:pt>
                <c:pt idx="1">
                  <c:v>99.886794043095719</c:v>
                </c:pt>
                <c:pt idx="2">
                  <c:v>93.592094540906132</c:v>
                </c:pt>
                <c:pt idx="3">
                  <c:v>92.095769851107818</c:v>
                </c:pt>
                <c:pt idx="4">
                  <c:v>97.787749852696578</c:v>
                </c:pt>
                <c:pt idx="5">
                  <c:v>93.423170566632436</c:v>
                </c:pt>
                <c:pt idx="6">
                  <c:v>94.201343343274971</c:v>
                </c:pt>
                <c:pt idx="7">
                  <c:v>89.420642479061314</c:v>
                </c:pt>
                <c:pt idx="8">
                  <c:v>94.879072678327759</c:v>
                </c:pt>
                <c:pt idx="9">
                  <c:v>95.003046026528452</c:v>
                </c:pt>
                <c:pt idx="10">
                  <c:v>97.07626703780474</c:v>
                </c:pt>
                <c:pt idx="11">
                  <c:v>98.833630004587178</c:v>
                </c:pt>
                <c:pt idx="12">
                  <c:v>103.01609867680533</c:v>
                </c:pt>
                <c:pt idx="13">
                  <c:v>112.44411456926922</c:v>
                </c:pt>
                <c:pt idx="14">
                  <c:v>115.72276741975216</c:v>
                </c:pt>
                <c:pt idx="15">
                  <c:v>116.66111345991493</c:v>
                </c:pt>
                <c:pt idx="16">
                  <c:v>112.03157302404561</c:v>
                </c:pt>
                <c:pt idx="17">
                  <c:v>114.87995820456219</c:v>
                </c:pt>
                <c:pt idx="18">
                  <c:v>134.41734362122364</c:v>
                </c:pt>
                <c:pt idx="19">
                  <c:v>133.62413455864518</c:v>
                </c:pt>
                <c:pt idx="20">
                  <c:v>128.13042773749629</c:v>
                </c:pt>
                <c:pt idx="21">
                  <c:v>127.72305923124833</c:v>
                </c:pt>
                <c:pt idx="22">
                  <c:v>127.65411964772598</c:v>
                </c:pt>
                <c:pt idx="23">
                  <c:v>119.7285974150338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'25 MAI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'25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'25 MAI 23 '!$AL$9:$AL$32</c:f>
              <c:numCache>
                <c:formatCode>0.00</c:formatCode>
                <c:ptCount val="24"/>
                <c:pt idx="0">
                  <c:v>58.014782414141244</c:v>
                </c:pt>
                <c:pt idx="1">
                  <c:v>62.588813678776518</c:v>
                </c:pt>
                <c:pt idx="2">
                  <c:v>63.044141615997987</c:v>
                </c:pt>
                <c:pt idx="3">
                  <c:v>58.50869113079132</c:v>
                </c:pt>
                <c:pt idx="4">
                  <c:v>59.983652623353954</c:v>
                </c:pt>
                <c:pt idx="5">
                  <c:v>59.239982733212315</c:v>
                </c:pt>
                <c:pt idx="6">
                  <c:v>52.853315588749965</c:v>
                </c:pt>
                <c:pt idx="7">
                  <c:v>45.022108695873285</c:v>
                </c:pt>
                <c:pt idx="8">
                  <c:v>50.020692341436344</c:v>
                </c:pt>
                <c:pt idx="9">
                  <c:v>55.341673377271682</c:v>
                </c:pt>
                <c:pt idx="10">
                  <c:v>59.819710573073351</c:v>
                </c:pt>
                <c:pt idx="11">
                  <c:v>65.546747528535093</c:v>
                </c:pt>
                <c:pt idx="12">
                  <c:v>53.321915804763428</c:v>
                </c:pt>
                <c:pt idx="13">
                  <c:v>52.00360330655576</c:v>
                </c:pt>
                <c:pt idx="14">
                  <c:v>65.973689871290588</c:v>
                </c:pt>
                <c:pt idx="15">
                  <c:v>63.159435932585602</c:v>
                </c:pt>
                <c:pt idx="16">
                  <c:v>59.025117172894895</c:v>
                </c:pt>
                <c:pt idx="17">
                  <c:v>61.140674672420545</c:v>
                </c:pt>
                <c:pt idx="18">
                  <c:v>70.771240354937746</c:v>
                </c:pt>
                <c:pt idx="19">
                  <c:v>74.844879967666571</c:v>
                </c:pt>
                <c:pt idx="20">
                  <c:v>71.209176566342364</c:v>
                </c:pt>
                <c:pt idx="21">
                  <c:v>76.349601078689986</c:v>
                </c:pt>
                <c:pt idx="22">
                  <c:v>74.917815668087727</c:v>
                </c:pt>
                <c:pt idx="23">
                  <c:v>71.395497223591931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34" zoomScale="85" zoomScaleNormal="85" zoomScaleSheetLayoutView="85" workbookViewId="0">
      <selection activeCell="AP9" sqref="AP9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7.710937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80" t="s">
        <v>102</v>
      </c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</row>
    <row r="2" spans="1:54" ht="20.25" x14ac:dyDescent="0.25">
      <c r="A2" s="181" t="s">
        <v>105</v>
      </c>
      <c r="B2" s="181"/>
      <c r="C2" s="181"/>
      <c r="D2" s="181"/>
      <c r="E2" s="181"/>
      <c r="F2" s="181"/>
      <c r="G2" s="181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2" t="s">
        <v>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208" t="s">
        <v>90</v>
      </c>
      <c r="AG4" s="209"/>
      <c r="AH4" s="209"/>
      <c r="AI4" s="209"/>
      <c r="AJ4" s="187" t="s">
        <v>103</v>
      </c>
      <c r="AK4" s="188"/>
      <c r="AL4" s="187" t="s">
        <v>104</v>
      </c>
      <c r="AM4" s="188"/>
      <c r="AN4" s="175" t="s">
        <v>68</v>
      </c>
      <c r="AO4" s="176"/>
      <c r="AP4" s="176"/>
      <c r="AQ4" s="176"/>
      <c r="AR4" s="176"/>
      <c r="AS4" s="177"/>
    </row>
    <row r="5" spans="1:54" ht="15.75" customHeight="1" thickBot="1" x14ac:dyDescent="0.3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210"/>
      <c r="AG5" s="211"/>
      <c r="AH5" s="211"/>
      <c r="AI5" s="211"/>
      <c r="AJ5" s="189"/>
      <c r="AK5" s="190"/>
      <c r="AL5" s="189"/>
      <c r="AM5" s="190"/>
      <c r="AN5" s="178"/>
      <c r="AO5" s="157"/>
      <c r="AP5" s="157"/>
      <c r="AQ5" s="157"/>
      <c r="AR5" s="157"/>
      <c r="AS5" s="179"/>
    </row>
    <row r="6" spans="1:54" ht="18.75" customHeight="1" thickBot="1" x14ac:dyDescent="0.3">
      <c r="B6" s="199" t="s">
        <v>1</v>
      </c>
      <c r="C6" s="200"/>
      <c r="D6" s="200"/>
      <c r="E6" s="200"/>
      <c r="F6" s="200"/>
      <c r="G6" s="200"/>
      <c r="H6" s="200"/>
      <c r="I6" s="201"/>
      <c r="J6" s="199" t="s">
        <v>73</v>
      </c>
      <c r="K6" s="202"/>
      <c r="L6" s="200"/>
      <c r="M6" s="200"/>
      <c r="N6" s="200"/>
      <c r="O6" s="200"/>
      <c r="P6" s="201"/>
      <c r="Q6" s="203"/>
      <c r="R6" s="193" t="s">
        <v>91</v>
      </c>
      <c r="S6" s="194"/>
      <c r="T6" s="194"/>
      <c r="U6" s="194"/>
      <c r="V6" s="194"/>
      <c r="W6" s="194"/>
      <c r="X6" s="194"/>
      <c r="Y6" s="194"/>
      <c r="Z6" s="193" t="s">
        <v>92</v>
      </c>
      <c r="AA6" s="194"/>
      <c r="AB6" s="194"/>
      <c r="AC6" s="194"/>
      <c r="AD6" s="194"/>
      <c r="AE6" s="194"/>
      <c r="AF6" s="195" t="s">
        <v>14</v>
      </c>
      <c r="AG6" s="196"/>
      <c r="AH6" s="204" t="s">
        <v>11</v>
      </c>
      <c r="AI6" s="205"/>
      <c r="AJ6" s="189"/>
      <c r="AK6" s="190"/>
      <c r="AL6" s="189"/>
      <c r="AM6" s="190"/>
      <c r="AN6" s="178"/>
      <c r="AO6" s="157"/>
      <c r="AP6" s="157"/>
      <c r="AQ6" s="157"/>
      <c r="AR6" s="157"/>
      <c r="AS6" s="179"/>
    </row>
    <row r="7" spans="1:54" ht="36.75" customHeight="1" thickBot="1" x14ac:dyDescent="0.3">
      <c r="B7" s="146" t="s">
        <v>12</v>
      </c>
      <c r="C7" s="147"/>
      <c r="D7" s="147"/>
      <c r="E7" s="148"/>
      <c r="F7" s="147" t="s">
        <v>13</v>
      </c>
      <c r="G7" s="147"/>
      <c r="H7" s="147"/>
      <c r="I7" s="149"/>
      <c r="J7" s="144" t="s">
        <v>7</v>
      </c>
      <c r="K7" s="145"/>
      <c r="L7" s="159" t="s">
        <v>8</v>
      </c>
      <c r="M7" s="145"/>
      <c r="N7" s="159" t="s">
        <v>9</v>
      </c>
      <c r="O7" s="145"/>
      <c r="P7" s="159" t="s">
        <v>10</v>
      </c>
      <c r="Q7" s="160"/>
      <c r="R7" s="144" t="s">
        <v>4</v>
      </c>
      <c r="S7" s="158"/>
      <c r="T7" s="158"/>
      <c r="U7" s="158"/>
      <c r="V7" s="158"/>
      <c r="W7" s="158"/>
      <c r="X7" s="159" t="s">
        <v>89</v>
      </c>
      <c r="Y7" s="160"/>
      <c r="Z7" s="144" t="s">
        <v>3</v>
      </c>
      <c r="AA7" s="158"/>
      <c r="AB7" s="158"/>
      <c r="AC7" s="145"/>
      <c r="AD7" s="150" t="s">
        <v>89</v>
      </c>
      <c r="AE7" s="150"/>
      <c r="AF7" s="197"/>
      <c r="AG7" s="198"/>
      <c r="AH7" s="206"/>
      <c r="AI7" s="207"/>
      <c r="AJ7" s="191"/>
      <c r="AK7" s="192"/>
      <c r="AL7" s="191"/>
      <c r="AM7" s="192"/>
      <c r="AN7" s="178"/>
      <c r="AO7" s="157"/>
      <c r="AP7" s="157"/>
      <c r="AQ7" s="157"/>
      <c r="AR7" s="157"/>
      <c r="AS7" s="179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144.49</v>
      </c>
      <c r="C9" s="51">
        <f t="shared" ref="C9:C32" si="0">AK9-AE9</f>
        <v>21.806397445298458</v>
      </c>
      <c r="D9" s="52">
        <f t="shared" ref="D9:D32" si="1">AM9-Y9</f>
        <v>114.94491608400392</v>
      </c>
      <c r="E9" s="59">
        <f t="shared" ref="E9:E32" si="2">(AG9+AI9)-Q9</f>
        <v>7.7386864706976439</v>
      </c>
      <c r="F9" s="76">
        <v>142.6</v>
      </c>
      <c r="G9" s="52">
        <f t="shared" ref="G9:G32" si="3">AJ9-AD9</f>
        <v>98.150071091715873</v>
      </c>
      <c r="H9" s="52">
        <f t="shared" ref="H9:H32" si="4">AL9-X9</f>
        <v>58.014782414141244</v>
      </c>
      <c r="I9" s="53">
        <f t="shared" ref="I9:I32" si="5">(AH9+AF9)-P9</f>
        <v>-13.564853505857121</v>
      </c>
      <c r="J9" s="58">
        <v>20.12</v>
      </c>
      <c r="K9" s="84">
        <v>0</v>
      </c>
      <c r="L9" s="67"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20.12</v>
      </c>
      <c r="Q9" s="82">
        <f>K9+M9+O9</f>
        <v>0</v>
      </c>
      <c r="R9" s="91">
        <v>0</v>
      </c>
      <c r="S9" s="84">
        <v>0</v>
      </c>
      <c r="T9" s="84">
        <v>0</v>
      </c>
      <c r="U9" s="84">
        <v>53.32</v>
      </c>
      <c r="V9" s="68">
        <v>0</v>
      </c>
      <c r="W9" s="90">
        <v>0</v>
      </c>
      <c r="X9" s="94">
        <f>R9+T9+V9</f>
        <v>0</v>
      </c>
      <c r="Y9" s="95">
        <f>S9+U9+W9</f>
        <v>53.32</v>
      </c>
      <c r="Z9" s="91">
        <v>0</v>
      </c>
      <c r="AA9" s="84">
        <v>0</v>
      </c>
      <c r="AB9" s="84">
        <v>0</v>
      </c>
      <c r="AC9" s="84">
        <v>72.19</v>
      </c>
      <c r="AD9" s="96">
        <f>Z9+AB9</f>
        <v>0</v>
      </c>
      <c r="AE9" s="52">
        <f>AA9+AC9</f>
        <v>72.19</v>
      </c>
      <c r="AF9" s="116">
        <v>0.38555672043010747</v>
      </c>
      <c r="AG9" s="117">
        <v>0.1837087365591398</v>
      </c>
      <c r="AH9" s="54">
        <f t="shared" ref="AH9:AH32" si="6">(F9+P9+X9+AD9)-(AJ9+AL9+AF9)</f>
        <v>6.1695897737127723</v>
      </c>
      <c r="AI9" s="63">
        <f t="shared" ref="AI9:AI32" si="7">(B9+Q9+Y9+AE9)-(AM9+AK9+AG9)</f>
        <v>7.5549777341385038</v>
      </c>
      <c r="AJ9" s="64">
        <v>98.150071091715873</v>
      </c>
      <c r="AK9" s="61">
        <v>93.996397445298456</v>
      </c>
      <c r="AL9" s="66">
        <v>58.014782414141244</v>
      </c>
      <c r="AM9" s="61">
        <v>168.26491608400391</v>
      </c>
      <c r="AS9" s="121"/>
      <c r="BA9" s="42"/>
      <c r="BB9" s="42"/>
    </row>
    <row r="10" spans="1:54" ht="15.75" x14ac:dyDescent="0.25">
      <c r="A10" s="25">
        <v>2</v>
      </c>
      <c r="B10" s="69">
        <v>135.29000000000002</v>
      </c>
      <c r="C10" s="51">
        <f t="shared" si="0"/>
        <v>19.130470443230962</v>
      </c>
      <c r="D10" s="52">
        <f t="shared" si="1"/>
        <v>108.68851862011611</v>
      </c>
      <c r="E10" s="59">
        <f t="shared" si="2"/>
        <v>7.4710109366529309</v>
      </c>
      <c r="F10" s="68">
        <v>148.87</v>
      </c>
      <c r="G10" s="52">
        <f t="shared" si="3"/>
        <v>99.886794043095719</v>
      </c>
      <c r="H10" s="52">
        <f t="shared" si="4"/>
        <v>62.588813678776518</v>
      </c>
      <c r="I10" s="53">
        <f t="shared" si="5"/>
        <v>-13.60560772187223</v>
      </c>
      <c r="J10" s="58">
        <v>20.41</v>
      </c>
      <c r="K10" s="81">
        <v>0</v>
      </c>
      <c r="L10" s="67"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20.41</v>
      </c>
      <c r="Q10" s="82">
        <f t="shared" ref="Q10:Q32" si="9">K10+M10+O10</f>
        <v>0</v>
      </c>
      <c r="R10" s="91">
        <v>0</v>
      </c>
      <c r="S10" s="84">
        <v>0</v>
      </c>
      <c r="T10" s="84">
        <v>0</v>
      </c>
      <c r="U10" s="84">
        <v>53.89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53.89</v>
      </c>
      <c r="Z10" s="91">
        <v>0</v>
      </c>
      <c r="AA10" s="84">
        <v>0</v>
      </c>
      <c r="AB10" s="84">
        <v>0</v>
      </c>
      <c r="AC10" s="84">
        <v>71.260000000000005</v>
      </c>
      <c r="AD10" s="96">
        <f t="shared" ref="AD10:AD32" si="12">Z10+AB10</f>
        <v>0</v>
      </c>
      <c r="AE10" s="52">
        <f t="shared" ref="AE10:AE32" si="13">AA10+AC10</f>
        <v>71.260000000000005</v>
      </c>
      <c r="AF10" s="118">
        <v>0.38555672043010747</v>
      </c>
      <c r="AG10" s="117">
        <v>0.1837087365591398</v>
      </c>
      <c r="AH10" s="54">
        <f t="shared" si="6"/>
        <v>6.4188355576976619</v>
      </c>
      <c r="AI10" s="63">
        <f t="shared" si="7"/>
        <v>7.2873022000937908</v>
      </c>
      <c r="AJ10" s="64">
        <v>99.886794043095719</v>
      </c>
      <c r="AK10" s="61">
        <v>90.390470443230967</v>
      </c>
      <c r="AL10" s="66">
        <v>62.588813678776518</v>
      </c>
      <c r="AM10" s="61">
        <v>162.57851862011611</v>
      </c>
      <c r="AS10" s="121"/>
      <c r="BA10" s="42"/>
      <c r="BB10" s="42"/>
    </row>
    <row r="11" spans="1:54" ht="15" customHeight="1" x14ac:dyDescent="0.25">
      <c r="A11" s="25">
        <v>3</v>
      </c>
      <c r="B11" s="69">
        <v>119.85999999999999</v>
      </c>
      <c r="C11" s="51">
        <f t="shared" si="0"/>
        <v>19.012101199285226</v>
      </c>
      <c r="D11" s="52">
        <f t="shared" si="1"/>
        <v>93.80695995848329</v>
      </c>
      <c r="E11" s="59">
        <f t="shared" si="2"/>
        <v>7.0409388422314692</v>
      </c>
      <c r="F11" s="68">
        <v>149.12</v>
      </c>
      <c r="G11" s="52">
        <f t="shared" si="3"/>
        <v>93.592094540906132</v>
      </c>
      <c r="H11" s="52">
        <f t="shared" si="4"/>
        <v>63.044141615997987</v>
      </c>
      <c r="I11" s="53">
        <f t="shared" si="5"/>
        <v>-7.5162361569041192</v>
      </c>
      <c r="J11" s="58">
        <v>14.09</v>
      </c>
      <c r="K11" s="81">
        <v>0</v>
      </c>
      <c r="L11" s="67"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14.09</v>
      </c>
      <c r="Q11" s="82">
        <f t="shared" si="9"/>
        <v>0</v>
      </c>
      <c r="R11" s="91">
        <v>0</v>
      </c>
      <c r="S11" s="84">
        <v>0</v>
      </c>
      <c r="T11" s="84">
        <v>0</v>
      </c>
      <c r="U11" s="84">
        <v>53.36</v>
      </c>
      <c r="V11" s="84">
        <v>0</v>
      </c>
      <c r="W11" s="84">
        <v>0</v>
      </c>
      <c r="X11" s="94">
        <f t="shared" si="10"/>
        <v>0</v>
      </c>
      <c r="Y11" s="95">
        <f t="shared" si="11"/>
        <v>53.36</v>
      </c>
      <c r="Z11" s="91">
        <v>0</v>
      </c>
      <c r="AA11" s="84">
        <v>0</v>
      </c>
      <c r="AB11" s="84">
        <v>0</v>
      </c>
      <c r="AC11" s="84">
        <v>71.86</v>
      </c>
      <c r="AD11" s="96">
        <f t="shared" si="12"/>
        <v>0</v>
      </c>
      <c r="AE11" s="52">
        <f t="shared" si="13"/>
        <v>71.86</v>
      </c>
      <c r="AF11" s="118">
        <v>0.38555672043010747</v>
      </c>
      <c r="AG11" s="117">
        <v>0.1837087365591398</v>
      </c>
      <c r="AH11" s="54">
        <f t="shared" si="6"/>
        <v>6.1882071226657729</v>
      </c>
      <c r="AI11" s="63">
        <f t="shared" si="7"/>
        <v>6.857230105672329</v>
      </c>
      <c r="AJ11" s="64">
        <v>93.592094540906132</v>
      </c>
      <c r="AK11" s="61">
        <v>90.872101199285225</v>
      </c>
      <c r="AL11" s="66">
        <v>63.044141615997987</v>
      </c>
      <c r="AM11" s="61">
        <v>147.16695995848329</v>
      </c>
      <c r="AS11" s="121"/>
      <c r="BA11" s="42"/>
      <c r="BB11" s="42"/>
    </row>
    <row r="12" spans="1:54" ht="15" customHeight="1" x14ac:dyDescent="0.25">
      <c r="A12" s="25">
        <v>4</v>
      </c>
      <c r="B12" s="69">
        <v>124.10999999999999</v>
      </c>
      <c r="C12" s="51">
        <f t="shared" si="0"/>
        <v>14.500423820159597</v>
      </c>
      <c r="D12" s="52">
        <f t="shared" si="1"/>
        <v>102.41884020132412</v>
      </c>
      <c r="E12" s="59">
        <f t="shared" si="2"/>
        <v>7.1907359785162726</v>
      </c>
      <c r="F12" s="68">
        <v>136.91</v>
      </c>
      <c r="G12" s="52">
        <f t="shared" si="3"/>
        <v>92.095769851107818</v>
      </c>
      <c r="H12" s="52">
        <f t="shared" si="4"/>
        <v>58.50869113079132</v>
      </c>
      <c r="I12" s="53">
        <f t="shared" si="5"/>
        <v>-13.69446098189915</v>
      </c>
      <c r="J12" s="58">
        <v>20.03</v>
      </c>
      <c r="K12" s="81">
        <v>0</v>
      </c>
      <c r="L12" s="67"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20.03</v>
      </c>
      <c r="Q12" s="82">
        <f t="shared" si="9"/>
        <v>0</v>
      </c>
      <c r="R12" s="91">
        <v>0</v>
      </c>
      <c r="S12" s="84">
        <v>0</v>
      </c>
      <c r="T12" s="84">
        <v>0</v>
      </c>
      <c r="U12" s="84">
        <v>53.9</v>
      </c>
      <c r="V12" s="84">
        <v>0</v>
      </c>
      <c r="W12" s="84">
        <v>0</v>
      </c>
      <c r="X12" s="94">
        <f t="shared" si="10"/>
        <v>0</v>
      </c>
      <c r="Y12" s="95">
        <f t="shared" si="11"/>
        <v>53.9</v>
      </c>
      <c r="Z12" s="91">
        <v>0</v>
      </c>
      <c r="AA12" s="84">
        <v>0</v>
      </c>
      <c r="AB12" s="84">
        <v>0</v>
      </c>
      <c r="AC12" s="84">
        <v>72.42</v>
      </c>
      <c r="AD12" s="96">
        <f t="shared" si="12"/>
        <v>0</v>
      </c>
      <c r="AE12" s="52">
        <f t="shared" si="13"/>
        <v>72.42</v>
      </c>
      <c r="AF12" s="118">
        <v>0.38555672043010747</v>
      </c>
      <c r="AG12" s="117">
        <v>0.1837087365591398</v>
      </c>
      <c r="AH12" s="54">
        <f t="shared" si="6"/>
        <v>5.9499822976707435</v>
      </c>
      <c r="AI12" s="63">
        <f t="shared" si="7"/>
        <v>7.0070272419571324</v>
      </c>
      <c r="AJ12" s="64">
        <v>92.095769851107818</v>
      </c>
      <c r="AK12" s="61">
        <v>86.920423820159598</v>
      </c>
      <c r="AL12" s="66">
        <v>58.50869113079132</v>
      </c>
      <c r="AM12" s="61">
        <v>156.31884020132412</v>
      </c>
      <c r="AS12" s="121"/>
      <c r="BA12" s="42"/>
      <c r="BB12" s="42"/>
    </row>
    <row r="13" spans="1:54" ht="15.75" x14ac:dyDescent="0.25">
      <c r="A13" s="25">
        <v>5</v>
      </c>
      <c r="B13" s="69">
        <v>135.51999999999998</v>
      </c>
      <c r="C13" s="51">
        <f t="shared" si="0"/>
        <v>15.285875465177881</v>
      </c>
      <c r="D13" s="52">
        <f t="shared" si="1"/>
        <v>112.7479938591551</v>
      </c>
      <c r="E13" s="59">
        <f t="shared" si="2"/>
        <v>7.4861306756670274</v>
      </c>
      <c r="F13" s="68">
        <v>144.36000000000001</v>
      </c>
      <c r="G13" s="52">
        <f t="shared" si="3"/>
        <v>97.787749852696578</v>
      </c>
      <c r="H13" s="52">
        <f t="shared" si="4"/>
        <v>59.983652623353954</v>
      </c>
      <c r="I13" s="53">
        <f t="shared" si="5"/>
        <v>-13.411402476050521</v>
      </c>
      <c r="J13" s="58">
        <v>20.03</v>
      </c>
      <c r="K13" s="81">
        <v>0</v>
      </c>
      <c r="L13" s="67"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20.03</v>
      </c>
      <c r="Q13" s="82">
        <f t="shared" si="9"/>
        <v>0</v>
      </c>
      <c r="R13" s="91">
        <v>0</v>
      </c>
      <c r="S13" s="84">
        <v>0</v>
      </c>
      <c r="T13" s="84">
        <v>0</v>
      </c>
      <c r="U13" s="84">
        <v>53.92</v>
      </c>
      <c r="V13" s="84">
        <v>0</v>
      </c>
      <c r="W13" s="84">
        <v>0</v>
      </c>
      <c r="X13" s="94">
        <f t="shared" si="10"/>
        <v>0</v>
      </c>
      <c r="Y13" s="95">
        <f t="shared" si="11"/>
        <v>53.92</v>
      </c>
      <c r="Z13" s="91">
        <v>0</v>
      </c>
      <c r="AA13" s="84">
        <v>0</v>
      </c>
      <c r="AB13" s="84">
        <v>0</v>
      </c>
      <c r="AC13" s="84">
        <v>71.540000000000006</v>
      </c>
      <c r="AD13" s="96">
        <f t="shared" si="12"/>
        <v>0</v>
      </c>
      <c r="AE13" s="52">
        <f t="shared" si="13"/>
        <v>71.540000000000006</v>
      </c>
      <c r="AF13" s="118">
        <v>0.38555672043010747</v>
      </c>
      <c r="AG13" s="117">
        <v>0.1837087365591398</v>
      </c>
      <c r="AH13" s="54">
        <f t="shared" si="6"/>
        <v>6.2330408035193727</v>
      </c>
      <c r="AI13" s="63">
        <f t="shared" si="7"/>
        <v>7.3024219391078873</v>
      </c>
      <c r="AJ13" s="64">
        <v>97.787749852696578</v>
      </c>
      <c r="AK13" s="61">
        <v>86.825875465177887</v>
      </c>
      <c r="AL13" s="66">
        <v>59.983652623353954</v>
      </c>
      <c r="AM13" s="61">
        <v>166.6679938591551</v>
      </c>
      <c r="AS13" s="121"/>
      <c r="BA13" s="42"/>
      <c r="BB13" s="42"/>
    </row>
    <row r="14" spans="1:54" ht="15.75" customHeight="1" x14ac:dyDescent="0.25">
      <c r="A14" s="25">
        <v>6</v>
      </c>
      <c r="B14" s="69">
        <v>115.94</v>
      </c>
      <c r="C14" s="51">
        <f t="shared" si="0"/>
        <v>14.141620500165544</v>
      </c>
      <c r="D14" s="52">
        <f t="shared" si="1"/>
        <v>94.834719130765336</v>
      </c>
      <c r="E14" s="59">
        <f t="shared" si="2"/>
        <v>6.9636603690691175</v>
      </c>
      <c r="F14" s="68">
        <v>142.15</v>
      </c>
      <c r="G14" s="52">
        <f t="shared" si="3"/>
        <v>92.923170566632436</v>
      </c>
      <c r="H14" s="52">
        <f t="shared" si="4"/>
        <v>58.949982733212316</v>
      </c>
      <c r="I14" s="53">
        <f t="shared" si="5"/>
        <v>-9.7231532998447339</v>
      </c>
      <c r="J14" s="58">
        <v>16.14</v>
      </c>
      <c r="K14" s="81">
        <v>0</v>
      </c>
      <c r="L14" s="67"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16.14</v>
      </c>
      <c r="Q14" s="82">
        <f t="shared" si="9"/>
        <v>0</v>
      </c>
      <c r="R14" s="91">
        <v>0.28999999999999998</v>
      </c>
      <c r="S14" s="84">
        <v>0</v>
      </c>
      <c r="T14" s="84">
        <v>0</v>
      </c>
      <c r="U14" s="84">
        <v>54.73</v>
      </c>
      <c r="V14" s="84">
        <v>0</v>
      </c>
      <c r="W14" s="84">
        <v>0</v>
      </c>
      <c r="X14" s="94">
        <f t="shared" si="10"/>
        <v>0.28999999999999998</v>
      </c>
      <c r="Y14" s="95">
        <f t="shared" si="11"/>
        <v>54.73</v>
      </c>
      <c r="Z14" s="91">
        <v>0.5</v>
      </c>
      <c r="AA14" s="84">
        <v>0</v>
      </c>
      <c r="AB14" s="84">
        <v>0</v>
      </c>
      <c r="AC14" s="84">
        <v>71.650000000000006</v>
      </c>
      <c r="AD14" s="96">
        <f t="shared" si="12"/>
        <v>0.5</v>
      </c>
      <c r="AE14" s="52">
        <f t="shared" si="13"/>
        <v>71.650000000000006</v>
      </c>
      <c r="AF14" s="118">
        <v>0.38555672043010747</v>
      </c>
      <c r="AG14" s="117">
        <v>0.1837087365591398</v>
      </c>
      <c r="AH14" s="54">
        <f t="shared" si="6"/>
        <v>6.0312899797251589</v>
      </c>
      <c r="AI14" s="63">
        <f t="shared" si="7"/>
        <v>6.7799516325099773</v>
      </c>
      <c r="AJ14" s="64">
        <v>93.423170566632436</v>
      </c>
      <c r="AK14" s="61">
        <v>85.79162050016555</v>
      </c>
      <c r="AL14" s="66">
        <v>59.239982733212315</v>
      </c>
      <c r="AM14" s="61">
        <v>149.56471913076533</v>
      </c>
      <c r="AS14" s="121"/>
      <c r="BA14" s="42"/>
      <c r="BB14" s="42"/>
    </row>
    <row r="15" spans="1:54" ht="15.75" x14ac:dyDescent="0.25">
      <c r="A15" s="25">
        <v>7</v>
      </c>
      <c r="B15" s="69">
        <v>124.2</v>
      </c>
      <c r="C15" s="51">
        <f t="shared" si="0"/>
        <v>24.790290083364795</v>
      </c>
      <c r="D15" s="52">
        <f t="shared" si="1"/>
        <v>92.241373517710727</v>
      </c>
      <c r="E15" s="59">
        <f t="shared" si="2"/>
        <v>7.1683363989244526</v>
      </c>
      <c r="F15" s="68">
        <v>126.63</v>
      </c>
      <c r="G15" s="52">
        <f t="shared" si="3"/>
        <v>90.601343343274976</v>
      </c>
      <c r="H15" s="52">
        <f t="shared" si="4"/>
        <v>49.793315588749962</v>
      </c>
      <c r="I15" s="53">
        <f t="shared" si="5"/>
        <v>-13.764658932024959</v>
      </c>
      <c r="J15" s="58">
        <v>19.96</v>
      </c>
      <c r="K15" s="81">
        <v>0</v>
      </c>
      <c r="L15" s="67"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19.96</v>
      </c>
      <c r="Q15" s="82">
        <f t="shared" si="9"/>
        <v>0</v>
      </c>
      <c r="R15" s="91">
        <v>3.06</v>
      </c>
      <c r="S15" s="84">
        <v>0</v>
      </c>
      <c r="T15" s="84">
        <v>0</v>
      </c>
      <c r="U15" s="84">
        <v>54.17</v>
      </c>
      <c r="V15" s="84">
        <v>0</v>
      </c>
      <c r="W15" s="84">
        <v>0</v>
      </c>
      <c r="X15" s="94">
        <f t="shared" si="10"/>
        <v>3.06</v>
      </c>
      <c r="Y15" s="95">
        <f t="shared" si="11"/>
        <v>54.17</v>
      </c>
      <c r="Z15" s="91">
        <v>3.6</v>
      </c>
      <c r="AA15" s="84">
        <v>0</v>
      </c>
      <c r="AB15" s="84">
        <v>0</v>
      </c>
      <c r="AC15" s="84">
        <v>71.260000000000005</v>
      </c>
      <c r="AD15" s="96">
        <f t="shared" si="12"/>
        <v>3.6</v>
      </c>
      <c r="AE15" s="52">
        <f t="shared" si="13"/>
        <v>71.260000000000005</v>
      </c>
      <c r="AF15" s="118">
        <v>0.38555672043010747</v>
      </c>
      <c r="AG15" s="117">
        <v>0.1837087365591398</v>
      </c>
      <c r="AH15" s="54">
        <f t="shared" si="6"/>
        <v>5.8097843475449338</v>
      </c>
      <c r="AI15" s="63">
        <f t="shared" si="7"/>
        <v>6.9846276623653125</v>
      </c>
      <c r="AJ15" s="64">
        <v>94.201343343274971</v>
      </c>
      <c r="AK15" s="61">
        <v>96.0502900833648</v>
      </c>
      <c r="AL15" s="66">
        <v>52.853315588749965</v>
      </c>
      <c r="AM15" s="61">
        <v>146.41137351771073</v>
      </c>
      <c r="AS15" s="121"/>
      <c r="BA15" s="42"/>
      <c r="BB15" s="42"/>
    </row>
    <row r="16" spans="1:54" ht="15.75" x14ac:dyDescent="0.25">
      <c r="A16" s="25">
        <v>8</v>
      </c>
      <c r="B16" s="69">
        <v>142.10000000000002</v>
      </c>
      <c r="C16" s="51">
        <f t="shared" si="0"/>
        <v>36.115012382645801</v>
      </c>
      <c r="D16" s="52">
        <f t="shared" si="1"/>
        <v>98.320499940727075</v>
      </c>
      <c r="E16" s="59">
        <f t="shared" si="2"/>
        <v>7.6644876766271182</v>
      </c>
      <c r="F16" s="68">
        <v>93.57</v>
      </c>
      <c r="G16" s="52">
        <f t="shared" si="3"/>
        <v>80.82064247906132</v>
      </c>
      <c r="H16" s="52">
        <f t="shared" si="4"/>
        <v>27.312108695873285</v>
      </c>
      <c r="I16" s="53">
        <f t="shared" si="5"/>
        <v>-14.562751174934609</v>
      </c>
      <c r="J16" s="58">
        <v>20.260000000000002</v>
      </c>
      <c r="K16" s="81">
        <v>0</v>
      </c>
      <c r="L16" s="67"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20.260000000000002</v>
      </c>
      <c r="Q16" s="82">
        <f t="shared" si="9"/>
        <v>0</v>
      </c>
      <c r="R16" s="91">
        <v>17.71</v>
      </c>
      <c r="S16" s="84">
        <v>0</v>
      </c>
      <c r="T16" s="84">
        <v>0</v>
      </c>
      <c r="U16" s="84">
        <v>54.13</v>
      </c>
      <c r="V16" s="84">
        <v>0</v>
      </c>
      <c r="W16" s="84">
        <v>0</v>
      </c>
      <c r="X16" s="94">
        <f t="shared" si="10"/>
        <v>17.71</v>
      </c>
      <c r="Y16" s="95">
        <f t="shared" si="11"/>
        <v>54.13</v>
      </c>
      <c r="Z16" s="91">
        <v>8.6</v>
      </c>
      <c r="AA16" s="84">
        <v>0</v>
      </c>
      <c r="AB16" s="84">
        <v>0</v>
      </c>
      <c r="AC16" s="84">
        <v>71.12</v>
      </c>
      <c r="AD16" s="96">
        <f t="shared" si="12"/>
        <v>8.6</v>
      </c>
      <c r="AE16" s="52">
        <f t="shared" si="13"/>
        <v>71.12</v>
      </c>
      <c r="AF16" s="118">
        <v>0.38555672043010747</v>
      </c>
      <c r="AG16" s="117">
        <v>0.1837087365591398</v>
      </c>
      <c r="AH16" s="54">
        <f t="shared" si="6"/>
        <v>5.3116921046352843</v>
      </c>
      <c r="AI16" s="63">
        <f t="shared" si="7"/>
        <v>7.4807789400679781</v>
      </c>
      <c r="AJ16" s="64">
        <v>89.420642479061314</v>
      </c>
      <c r="AK16" s="61">
        <v>107.23501238264581</v>
      </c>
      <c r="AL16" s="66">
        <v>45.022108695873285</v>
      </c>
      <c r="AM16" s="61">
        <v>152.45049994072707</v>
      </c>
      <c r="AS16" s="121"/>
      <c r="BA16" s="42"/>
      <c r="BB16" s="42"/>
    </row>
    <row r="17" spans="1:54" ht="15.75" x14ac:dyDescent="0.25">
      <c r="A17" s="25">
        <v>9</v>
      </c>
      <c r="B17" s="69">
        <v>168.12</v>
      </c>
      <c r="C17" s="51">
        <f t="shared" si="0"/>
        <v>46.911099767764924</v>
      </c>
      <c r="D17" s="52">
        <f t="shared" si="1"/>
        <v>112.84722302356994</v>
      </c>
      <c r="E17" s="59">
        <f t="shared" si="2"/>
        <v>8.3616772086651281</v>
      </c>
      <c r="F17" s="68">
        <v>95.59</v>
      </c>
      <c r="G17" s="52">
        <f t="shared" si="3"/>
        <v>82.279072678327765</v>
      </c>
      <c r="H17" s="52">
        <f t="shared" si="4"/>
        <v>27.310692341436344</v>
      </c>
      <c r="I17" s="53">
        <f t="shared" si="5"/>
        <v>-13.999765019764135</v>
      </c>
      <c r="J17" s="58">
        <v>20.11</v>
      </c>
      <c r="K17" s="81">
        <v>0</v>
      </c>
      <c r="L17" s="67"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20.11</v>
      </c>
      <c r="Q17" s="82">
        <f t="shared" si="9"/>
        <v>0</v>
      </c>
      <c r="R17" s="91">
        <v>22.71</v>
      </c>
      <c r="S17" s="84">
        <v>0</v>
      </c>
      <c r="T17" s="84">
        <v>0</v>
      </c>
      <c r="U17" s="84">
        <v>51.91</v>
      </c>
      <c r="V17" s="84">
        <v>0</v>
      </c>
      <c r="W17" s="84">
        <v>0</v>
      </c>
      <c r="X17" s="94">
        <f t="shared" si="10"/>
        <v>22.71</v>
      </c>
      <c r="Y17" s="95">
        <f t="shared" si="11"/>
        <v>51.91</v>
      </c>
      <c r="Z17" s="91">
        <v>12.6</v>
      </c>
      <c r="AA17" s="84">
        <v>0</v>
      </c>
      <c r="AB17" s="84">
        <v>0</v>
      </c>
      <c r="AC17" s="84">
        <v>72.22</v>
      </c>
      <c r="AD17" s="96">
        <f t="shared" si="12"/>
        <v>12.6</v>
      </c>
      <c r="AE17" s="52">
        <f t="shared" si="13"/>
        <v>72.22</v>
      </c>
      <c r="AF17" s="118">
        <v>0.38555672043010747</v>
      </c>
      <c r="AG17" s="117">
        <v>0.1837087365591398</v>
      </c>
      <c r="AH17" s="54">
        <f t="shared" si="6"/>
        <v>5.7246782598057564</v>
      </c>
      <c r="AI17" s="63">
        <f t="shared" si="7"/>
        <v>8.177968472105988</v>
      </c>
      <c r="AJ17" s="64">
        <v>94.879072678327759</v>
      </c>
      <c r="AK17" s="61">
        <v>119.13109976776492</v>
      </c>
      <c r="AL17" s="66">
        <v>50.020692341436344</v>
      </c>
      <c r="AM17" s="61">
        <v>164.75722302356994</v>
      </c>
      <c r="AS17" s="121"/>
      <c r="BA17" s="42"/>
      <c r="BB17" s="42"/>
    </row>
    <row r="18" spans="1:54" ht="15.75" x14ac:dyDescent="0.25">
      <c r="A18" s="25">
        <v>10</v>
      </c>
      <c r="B18" s="69">
        <v>189.73</v>
      </c>
      <c r="C18" s="51">
        <f t="shared" si="0"/>
        <v>47.329482926385751</v>
      </c>
      <c r="D18" s="52">
        <f t="shared" si="1"/>
        <v>133.49592685733111</v>
      </c>
      <c r="E18" s="59">
        <f t="shared" si="2"/>
        <v>8.9045902162831112</v>
      </c>
      <c r="F18" s="68">
        <v>92.73</v>
      </c>
      <c r="G18" s="52">
        <f t="shared" si="3"/>
        <v>79.903046026528457</v>
      </c>
      <c r="H18" s="52">
        <f t="shared" si="4"/>
        <v>26.411673377271683</v>
      </c>
      <c r="I18" s="53">
        <f t="shared" si="5"/>
        <v>-13.584719403800149</v>
      </c>
      <c r="J18" s="58">
        <v>19.91</v>
      </c>
      <c r="K18" s="81">
        <v>0</v>
      </c>
      <c r="L18" s="67"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19.91</v>
      </c>
      <c r="Q18" s="82">
        <f t="shared" si="9"/>
        <v>0</v>
      </c>
      <c r="R18" s="91">
        <v>28.93</v>
      </c>
      <c r="S18" s="84">
        <v>0</v>
      </c>
      <c r="T18" s="84">
        <v>0</v>
      </c>
      <c r="U18" s="84">
        <v>50.57</v>
      </c>
      <c r="V18" s="84">
        <v>0</v>
      </c>
      <c r="W18" s="84">
        <v>0</v>
      </c>
      <c r="X18" s="94">
        <f t="shared" si="10"/>
        <v>28.93</v>
      </c>
      <c r="Y18" s="95">
        <f t="shared" si="11"/>
        <v>50.57</v>
      </c>
      <c r="Z18" s="91">
        <v>15.1</v>
      </c>
      <c r="AA18" s="84">
        <v>0</v>
      </c>
      <c r="AB18" s="84">
        <v>0</v>
      </c>
      <c r="AC18" s="84">
        <v>71.34</v>
      </c>
      <c r="AD18" s="96">
        <f t="shared" si="12"/>
        <v>15.1</v>
      </c>
      <c r="AE18" s="52">
        <f t="shared" si="13"/>
        <v>71.34</v>
      </c>
      <c r="AF18" s="118">
        <v>0.38555672043010747</v>
      </c>
      <c r="AG18" s="117">
        <v>0.1837087365591398</v>
      </c>
      <c r="AH18" s="54">
        <f t="shared" si="6"/>
        <v>5.9397238757697437</v>
      </c>
      <c r="AI18" s="63">
        <f t="shared" si="7"/>
        <v>8.7208814797239711</v>
      </c>
      <c r="AJ18" s="64">
        <v>95.003046026528452</v>
      </c>
      <c r="AK18" s="61">
        <v>118.66948292638575</v>
      </c>
      <c r="AL18" s="66">
        <v>55.341673377271682</v>
      </c>
      <c r="AM18" s="61">
        <v>184.06592685733111</v>
      </c>
      <c r="AS18" s="121"/>
      <c r="BA18" s="42"/>
      <c r="BB18" s="42"/>
    </row>
    <row r="19" spans="1:54" ht="15.75" x14ac:dyDescent="0.25">
      <c r="A19" s="25">
        <v>11</v>
      </c>
      <c r="B19" s="69">
        <v>187.07999999999998</v>
      </c>
      <c r="C19" s="51">
        <f t="shared" si="0"/>
        <v>50.478874729637312</v>
      </c>
      <c r="D19" s="52">
        <f t="shared" si="1"/>
        <v>127.63073584282159</v>
      </c>
      <c r="E19" s="59">
        <f t="shared" si="2"/>
        <v>8.9703894275411358</v>
      </c>
      <c r="F19" s="68">
        <v>121.37</v>
      </c>
      <c r="G19" s="52">
        <f t="shared" si="3"/>
        <v>90.176267037804735</v>
      </c>
      <c r="H19" s="52">
        <f t="shared" si="4"/>
        <v>24.60971057307335</v>
      </c>
      <c r="I19" s="53">
        <f t="shared" si="5"/>
        <v>6.5840223891219036</v>
      </c>
      <c r="J19" s="58">
        <v>0</v>
      </c>
      <c r="K19" s="81">
        <v>0</v>
      </c>
      <c r="L19" s="67"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0</v>
      </c>
      <c r="R19" s="91">
        <v>35.21</v>
      </c>
      <c r="S19" s="84">
        <v>0</v>
      </c>
      <c r="T19" s="84">
        <v>0</v>
      </c>
      <c r="U19" s="84">
        <v>54.6</v>
      </c>
      <c r="V19" s="84">
        <v>0</v>
      </c>
      <c r="W19" s="84">
        <v>0</v>
      </c>
      <c r="X19" s="94">
        <f t="shared" si="10"/>
        <v>35.21</v>
      </c>
      <c r="Y19" s="95">
        <f t="shared" si="11"/>
        <v>54.6</v>
      </c>
      <c r="Z19" s="91">
        <v>6.9</v>
      </c>
      <c r="AA19" s="84">
        <v>0</v>
      </c>
      <c r="AB19" s="84">
        <v>0</v>
      </c>
      <c r="AC19" s="84">
        <v>72.31</v>
      </c>
      <c r="AD19" s="96">
        <f t="shared" si="12"/>
        <v>6.9</v>
      </c>
      <c r="AE19" s="52">
        <f t="shared" si="13"/>
        <v>72.31</v>
      </c>
      <c r="AF19" s="118">
        <v>0.38555672043010747</v>
      </c>
      <c r="AG19" s="117">
        <v>0.1837087365591398</v>
      </c>
      <c r="AH19" s="54">
        <f t="shared" si="6"/>
        <v>6.1984656686917958</v>
      </c>
      <c r="AI19" s="63">
        <f t="shared" si="7"/>
        <v>8.7866806909819957</v>
      </c>
      <c r="AJ19" s="64">
        <v>97.07626703780474</v>
      </c>
      <c r="AK19" s="61">
        <v>122.78887472963731</v>
      </c>
      <c r="AL19" s="66">
        <v>59.819710573073351</v>
      </c>
      <c r="AM19" s="61">
        <v>182.23073584282159</v>
      </c>
      <c r="AS19" s="121"/>
      <c r="BA19" s="42"/>
      <c r="BB19" s="42"/>
    </row>
    <row r="20" spans="1:54" ht="15.75" x14ac:dyDescent="0.25">
      <c r="A20" s="25">
        <v>12</v>
      </c>
      <c r="B20" s="69">
        <v>190.57999999999998</v>
      </c>
      <c r="C20" s="51">
        <f t="shared" si="0"/>
        <v>51.225129932718744</v>
      </c>
      <c r="D20" s="52">
        <f t="shared" si="1"/>
        <v>130.25008221463355</v>
      </c>
      <c r="E20" s="59">
        <f t="shared" si="2"/>
        <v>9.1047878526476893</v>
      </c>
      <c r="F20" s="68">
        <v>95.39</v>
      </c>
      <c r="G20" s="52">
        <f t="shared" si="3"/>
        <v>79.733630004587184</v>
      </c>
      <c r="H20" s="52">
        <f t="shared" si="4"/>
        <v>28.816747528535096</v>
      </c>
      <c r="I20" s="53">
        <f t="shared" si="5"/>
        <v>-13.160377533122288</v>
      </c>
      <c r="J20" s="58">
        <v>20.04</v>
      </c>
      <c r="K20" s="81">
        <v>0</v>
      </c>
      <c r="L20" s="67"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20.04</v>
      </c>
      <c r="Q20" s="82">
        <f t="shared" si="9"/>
        <v>0</v>
      </c>
      <c r="R20" s="91">
        <v>36.729999999999997</v>
      </c>
      <c r="S20" s="84">
        <v>0</v>
      </c>
      <c r="T20" s="84">
        <v>0</v>
      </c>
      <c r="U20" s="84">
        <v>54.1</v>
      </c>
      <c r="V20" s="84">
        <v>0</v>
      </c>
      <c r="W20" s="84">
        <v>0</v>
      </c>
      <c r="X20" s="94">
        <f t="shared" si="10"/>
        <v>36.729999999999997</v>
      </c>
      <c r="Y20" s="95">
        <f t="shared" si="11"/>
        <v>54.1</v>
      </c>
      <c r="Z20" s="91">
        <v>19.100000000000001</v>
      </c>
      <c r="AA20" s="84">
        <v>0</v>
      </c>
      <c r="AB20" s="84">
        <v>0</v>
      </c>
      <c r="AC20" s="84">
        <v>74.11</v>
      </c>
      <c r="AD20" s="96">
        <f t="shared" si="12"/>
        <v>19.100000000000001</v>
      </c>
      <c r="AE20" s="52">
        <f t="shared" si="13"/>
        <v>74.11</v>
      </c>
      <c r="AF20" s="118">
        <v>0.38555672043010747</v>
      </c>
      <c r="AG20" s="117">
        <v>0.1837087365591398</v>
      </c>
      <c r="AH20" s="54">
        <f t="shared" si="6"/>
        <v>6.4940657464476033</v>
      </c>
      <c r="AI20" s="63">
        <f t="shared" si="7"/>
        <v>8.9210791160885492</v>
      </c>
      <c r="AJ20" s="64">
        <v>98.833630004587178</v>
      </c>
      <c r="AK20" s="61">
        <v>125.33512993271874</v>
      </c>
      <c r="AL20" s="66">
        <v>65.546747528535093</v>
      </c>
      <c r="AM20" s="61">
        <v>184.35008221463355</v>
      </c>
      <c r="AS20" s="121"/>
      <c r="BA20" s="42"/>
      <c r="BB20" s="42"/>
    </row>
    <row r="21" spans="1:54" ht="15.75" x14ac:dyDescent="0.25">
      <c r="A21" s="25">
        <v>13</v>
      </c>
      <c r="B21" s="69">
        <v>183.47</v>
      </c>
      <c r="C21" s="51">
        <f t="shared" si="0"/>
        <v>45.393948948142977</v>
      </c>
      <c r="D21" s="52">
        <f t="shared" si="1"/>
        <v>129.18462067639507</v>
      </c>
      <c r="E21" s="59">
        <f t="shared" si="2"/>
        <v>8.8914303754619937</v>
      </c>
      <c r="F21" s="68">
        <v>97.58</v>
      </c>
      <c r="G21" s="52">
        <f t="shared" si="3"/>
        <v>87.316098676805325</v>
      </c>
      <c r="H21" s="52">
        <f t="shared" si="4"/>
        <v>23.74191580476343</v>
      </c>
      <c r="I21" s="53">
        <f t="shared" si="5"/>
        <v>-13.478014481568794</v>
      </c>
      <c r="J21" s="58">
        <v>20.04</v>
      </c>
      <c r="K21" s="81">
        <v>0</v>
      </c>
      <c r="L21" s="67"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20.04</v>
      </c>
      <c r="Q21" s="82">
        <f t="shared" si="9"/>
        <v>0</v>
      </c>
      <c r="R21" s="91">
        <v>29.58</v>
      </c>
      <c r="S21" s="84">
        <v>0</v>
      </c>
      <c r="T21" s="84">
        <v>0</v>
      </c>
      <c r="U21" s="84">
        <v>54.58</v>
      </c>
      <c r="V21" s="84">
        <v>0</v>
      </c>
      <c r="W21" s="84">
        <v>0</v>
      </c>
      <c r="X21" s="94">
        <f t="shared" si="10"/>
        <v>29.58</v>
      </c>
      <c r="Y21" s="95">
        <f t="shared" si="11"/>
        <v>54.58</v>
      </c>
      <c r="Z21" s="91">
        <v>15.7</v>
      </c>
      <c r="AA21" s="84">
        <v>0</v>
      </c>
      <c r="AB21" s="84">
        <v>0</v>
      </c>
      <c r="AC21" s="84">
        <v>73.12</v>
      </c>
      <c r="AD21" s="96">
        <f t="shared" si="12"/>
        <v>15.7</v>
      </c>
      <c r="AE21" s="52">
        <f t="shared" si="13"/>
        <v>73.12</v>
      </c>
      <c r="AF21" s="118">
        <v>0.38555672043010747</v>
      </c>
      <c r="AG21" s="117">
        <v>0.1837087365591398</v>
      </c>
      <c r="AH21" s="54">
        <f t="shared" si="6"/>
        <v>6.1764287980010977</v>
      </c>
      <c r="AI21" s="63">
        <f t="shared" si="7"/>
        <v>8.7077216389028536</v>
      </c>
      <c r="AJ21" s="64">
        <v>103.01609867680533</v>
      </c>
      <c r="AK21" s="61">
        <v>118.51394894814298</v>
      </c>
      <c r="AL21" s="66">
        <v>53.321915804763428</v>
      </c>
      <c r="AM21" s="61">
        <v>183.76462067639505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188.18</v>
      </c>
      <c r="C22" s="51">
        <f t="shared" si="0"/>
        <v>52.616667193488468</v>
      </c>
      <c r="D22" s="52">
        <f t="shared" si="1"/>
        <v>126.55010388617337</v>
      </c>
      <c r="E22" s="59">
        <f t="shared" si="2"/>
        <v>9.0132289203381788</v>
      </c>
      <c r="F22" s="68">
        <v>107.6</v>
      </c>
      <c r="G22" s="52">
        <f t="shared" si="3"/>
        <v>96.844114569269223</v>
      </c>
      <c r="H22" s="52">
        <f t="shared" si="4"/>
        <v>23.91360330655576</v>
      </c>
      <c r="I22" s="53">
        <f t="shared" si="5"/>
        <v>-13.157717875825016</v>
      </c>
      <c r="J22" s="58">
        <v>20.04</v>
      </c>
      <c r="K22" s="81">
        <v>0</v>
      </c>
      <c r="L22" s="67"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20.04</v>
      </c>
      <c r="Q22" s="82">
        <f t="shared" si="9"/>
        <v>0</v>
      </c>
      <c r="R22" s="91">
        <v>28.09</v>
      </c>
      <c r="S22" s="84">
        <v>0</v>
      </c>
      <c r="T22" s="84">
        <v>0</v>
      </c>
      <c r="U22" s="84">
        <v>54.36</v>
      </c>
      <c r="V22" s="84">
        <v>0</v>
      </c>
      <c r="W22" s="84">
        <v>0</v>
      </c>
      <c r="X22" s="94">
        <f t="shared" si="10"/>
        <v>28.09</v>
      </c>
      <c r="Y22" s="95">
        <f t="shared" si="11"/>
        <v>54.36</v>
      </c>
      <c r="Z22" s="91">
        <v>15.6</v>
      </c>
      <c r="AA22" s="84">
        <v>0</v>
      </c>
      <c r="AB22" s="84">
        <v>0</v>
      </c>
      <c r="AC22" s="84">
        <v>72.98</v>
      </c>
      <c r="AD22" s="96">
        <f t="shared" si="12"/>
        <v>15.6</v>
      </c>
      <c r="AE22" s="52">
        <f t="shared" si="13"/>
        <v>72.98</v>
      </c>
      <c r="AF22" s="118">
        <v>0.38555672043010747</v>
      </c>
      <c r="AG22" s="117">
        <v>0.1837087365591398</v>
      </c>
      <c r="AH22" s="54">
        <f t="shared" si="6"/>
        <v>6.4967254037448754</v>
      </c>
      <c r="AI22" s="63">
        <f t="shared" si="7"/>
        <v>8.8295201837790387</v>
      </c>
      <c r="AJ22" s="64">
        <v>112.44411456926922</v>
      </c>
      <c r="AK22" s="61">
        <v>125.59666719348847</v>
      </c>
      <c r="AL22" s="66">
        <v>52.00360330655576</v>
      </c>
      <c r="AM22" s="61">
        <v>180.91010388617337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202.53</v>
      </c>
      <c r="C23" s="51">
        <f t="shared" si="0"/>
        <v>63.249349954472635</v>
      </c>
      <c r="D23" s="52">
        <f t="shared" si="1"/>
        <v>129.92442501530289</v>
      </c>
      <c r="E23" s="59">
        <f t="shared" si="2"/>
        <v>9.3562250302244934</v>
      </c>
      <c r="F23" s="68">
        <v>134.25</v>
      </c>
      <c r="G23" s="52">
        <f t="shared" si="3"/>
        <v>108.02276741975216</v>
      </c>
      <c r="H23" s="52">
        <f t="shared" si="4"/>
        <v>38.703689871290592</v>
      </c>
      <c r="I23" s="53">
        <f t="shared" si="5"/>
        <v>-12.476457291042765</v>
      </c>
      <c r="J23" s="58">
        <v>20.04</v>
      </c>
      <c r="K23" s="81">
        <v>0</v>
      </c>
      <c r="L23" s="67"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20.04</v>
      </c>
      <c r="Q23" s="82">
        <f t="shared" si="9"/>
        <v>0</v>
      </c>
      <c r="R23" s="91">
        <v>27.27</v>
      </c>
      <c r="S23" s="84">
        <v>0</v>
      </c>
      <c r="T23" s="84">
        <v>0</v>
      </c>
      <c r="U23" s="84">
        <v>54.38</v>
      </c>
      <c r="V23" s="84">
        <v>0</v>
      </c>
      <c r="W23" s="84">
        <v>0</v>
      </c>
      <c r="X23" s="94">
        <f t="shared" si="10"/>
        <v>27.27</v>
      </c>
      <c r="Y23" s="95">
        <f t="shared" si="11"/>
        <v>54.38</v>
      </c>
      <c r="Z23" s="91">
        <v>7.7</v>
      </c>
      <c r="AA23" s="84">
        <v>0</v>
      </c>
      <c r="AB23" s="84">
        <v>0</v>
      </c>
      <c r="AC23" s="84">
        <v>70.86</v>
      </c>
      <c r="AD23" s="96">
        <f t="shared" si="12"/>
        <v>7.7</v>
      </c>
      <c r="AE23" s="52">
        <f t="shared" si="13"/>
        <v>70.86</v>
      </c>
      <c r="AF23" s="118">
        <v>0.38555672043010747</v>
      </c>
      <c r="AG23" s="117">
        <v>0.1837087365591398</v>
      </c>
      <c r="AH23" s="54">
        <f t="shared" si="6"/>
        <v>7.1779859885271264</v>
      </c>
      <c r="AI23" s="63">
        <f t="shared" si="7"/>
        <v>9.1725162936653533</v>
      </c>
      <c r="AJ23" s="64">
        <v>115.72276741975216</v>
      </c>
      <c r="AK23" s="61">
        <v>134.10934995447263</v>
      </c>
      <c r="AL23" s="66">
        <v>65.973689871290588</v>
      </c>
      <c r="AM23" s="61">
        <v>184.30442501530288</v>
      </c>
      <c r="AS23" s="121"/>
      <c r="BA23" s="42"/>
      <c r="BB23" s="42"/>
    </row>
    <row r="24" spans="1:54" ht="15.75" x14ac:dyDescent="0.25">
      <c r="A24" s="25">
        <v>16</v>
      </c>
      <c r="B24" s="69">
        <v>207.70999999999998</v>
      </c>
      <c r="C24" s="51">
        <f t="shared" si="0"/>
        <v>57.690931365171721</v>
      </c>
      <c r="D24" s="52">
        <f t="shared" si="1"/>
        <v>140.48252553526197</v>
      </c>
      <c r="E24" s="59">
        <f t="shared" si="2"/>
        <v>9.536543099566245</v>
      </c>
      <c r="F24" s="68">
        <v>150.08000000000001</v>
      </c>
      <c r="G24" s="52">
        <f t="shared" si="3"/>
        <v>112.36111345991493</v>
      </c>
      <c r="H24" s="52">
        <f t="shared" si="4"/>
        <v>50.269435932585601</v>
      </c>
      <c r="I24" s="53">
        <f t="shared" si="5"/>
        <v>-12.550549392500544</v>
      </c>
      <c r="J24" s="58">
        <v>20.04</v>
      </c>
      <c r="K24" s="81">
        <v>0</v>
      </c>
      <c r="L24" s="67"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20.04</v>
      </c>
      <c r="Q24" s="82">
        <f t="shared" si="9"/>
        <v>0</v>
      </c>
      <c r="R24" s="91">
        <v>12.89</v>
      </c>
      <c r="S24" s="84">
        <v>0</v>
      </c>
      <c r="T24" s="84">
        <v>0</v>
      </c>
      <c r="U24" s="84">
        <v>54.17</v>
      </c>
      <c r="V24" s="84">
        <v>0</v>
      </c>
      <c r="W24" s="84">
        <v>0</v>
      </c>
      <c r="X24" s="94">
        <f t="shared" si="10"/>
        <v>12.89</v>
      </c>
      <c r="Y24" s="95">
        <f t="shared" si="11"/>
        <v>54.17</v>
      </c>
      <c r="Z24" s="91">
        <v>4.3</v>
      </c>
      <c r="AA24" s="84">
        <v>0</v>
      </c>
      <c r="AB24" s="84">
        <v>0</v>
      </c>
      <c r="AC24" s="84">
        <v>72.33</v>
      </c>
      <c r="AD24" s="96">
        <f t="shared" si="12"/>
        <v>4.3</v>
      </c>
      <c r="AE24" s="52">
        <f t="shared" si="13"/>
        <v>72.33</v>
      </c>
      <c r="AF24" s="118">
        <v>0.38555672043010747</v>
      </c>
      <c r="AG24" s="117">
        <v>0.1837087365591398</v>
      </c>
      <c r="AH24" s="54">
        <f t="shared" si="6"/>
        <v>7.1038938870693471</v>
      </c>
      <c r="AI24" s="63">
        <f t="shared" si="7"/>
        <v>9.3528343630071049</v>
      </c>
      <c r="AJ24" s="64">
        <v>116.66111345991493</v>
      </c>
      <c r="AK24" s="61">
        <v>130.02093136517172</v>
      </c>
      <c r="AL24" s="66">
        <v>63.159435932585602</v>
      </c>
      <c r="AM24" s="61">
        <v>194.65252553526199</v>
      </c>
      <c r="AS24" s="121"/>
      <c r="BA24" s="42"/>
      <c r="BB24" s="42"/>
    </row>
    <row r="25" spans="1:54" ht="15.75" x14ac:dyDescent="0.25">
      <c r="A25" s="25">
        <v>17</v>
      </c>
      <c r="B25" s="69">
        <v>195.93</v>
      </c>
      <c r="C25" s="51">
        <f t="shared" si="0"/>
        <v>42.409199504611877</v>
      </c>
      <c r="D25" s="52">
        <f t="shared" si="1"/>
        <v>144.10437611810167</v>
      </c>
      <c r="E25" s="59">
        <f t="shared" si="2"/>
        <v>9.4164243772864324</v>
      </c>
      <c r="F25" s="68">
        <v>149.05000000000001</v>
      </c>
      <c r="G25" s="52">
        <f t="shared" si="3"/>
        <v>110.23157302404562</v>
      </c>
      <c r="H25" s="52">
        <f t="shared" si="4"/>
        <v>51.715117172894892</v>
      </c>
      <c r="I25" s="53">
        <f t="shared" si="5"/>
        <v>-12.896690196940499</v>
      </c>
      <c r="J25" s="58">
        <v>20.04</v>
      </c>
      <c r="K25" s="81">
        <v>0</v>
      </c>
      <c r="L25" s="67"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20.04</v>
      </c>
      <c r="Q25" s="82">
        <f t="shared" si="9"/>
        <v>0</v>
      </c>
      <c r="R25" s="91">
        <v>7.31</v>
      </c>
      <c r="S25" s="84">
        <v>0</v>
      </c>
      <c r="T25" s="84">
        <v>0</v>
      </c>
      <c r="U25" s="84">
        <v>53.84</v>
      </c>
      <c r="V25" s="84">
        <v>0</v>
      </c>
      <c r="W25" s="84">
        <v>0</v>
      </c>
      <c r="X25" s="94">
        <f t="shared" si="10"/>
        <v>7.31</v>
      </c>
      <c r="Y25" s="95">
        <f t="shared" si="11"/>
        <v>53.84</v>
      </c>
      <c r="Z25" s="91">
        <v>1.8</v>
      </c>
      <c r="AA25" s="84">
        <v>0</v>
      </c>
      <c r="AB25" s="84">
        <v>0</v>
      </c>
      <c r="AC25" s="84">
        <v>80.150000000000006</v>
      </c>
      <c r="AD25" s="96">
        <f t="shared" si="12"/>
        <v>1.8</v>
      </c>
      <c r="AE25" s="52">
        <f t="shared" si="13"/>
        <v>80.150000000000006</v>
      </c>
      <c r="AF25" s="118">
        <v>0.38555672043010747</v>
      </c>
      <c r="AG25" s="117">
        <v>0.1837087365591398</v>
      </c>
      <c r="AH25" s="54">
        <f t="shared" si="6"/>
        <v>6.7577530826293923</v>
      </c>
      <c r="AI25" s="63">
        <f t="shared" si="7"/>
        <v>9.2327156407272923</v>
      </c>
      <c r="AJ25" s="64">
        <v>112.03157302404561</v>
      </c>
      <c r="AK25" s="61">
        <v>122.55919950461188</v>
      </c>
      <c r="AL25" s="66">
        <v>59.025117172894895</v>
      </c>
      <c r="AM25" s="61">
        <v>197.94437611810167</v>
      </c>
      <c r="AS25" s="121"/>
      <c r="BA25" s="42"/>
      <c r="BB25" s="42"/>
    </row>
    <row r="26" spans="1:54" ht="15.75" x14ac:dyDescent="0.25">
      <c r="A26" s="25">
        <v>18</v>
      </c>
      <c r="B26" s="69">
        <v>160.01999999999998</v>
      </c>
      <c r="C26" s="51">
        <f t="shared" si="0"/>
        <v>26.212947935673242</v>
      </c>
      <c r="D26" s="52">
        <f t="shared" si="1"/>
        <v>125.30677672750434</v>
      </c>
      <c r="E26" s="59">
        <f t="shared" si="2"/>
        <v>8.5002753368224262</v>
      </c>
      <c r="F26" s="68">
        <v>163.32</v>
      </c>
      <c r="G26" s="52">
        <f t="shared" si="3"/>
        <v>114.87995820456219</v>
      </c>
      <c r="H26" s="52">
        <f t="shared" si="4"/>
        <v>61.140674672420545</v>
      </c>
      <c r="I26" s="53">
        <f t="shared" si="5"/>
        <v>-12.700632876982768</v>
      </c>
      <c r="J26" s="58">
        <v>20.04</v>
      </c>
      <c r="K26" s="81">
        <v>0</v>
      </c>
      <c r="L26" s="67"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20.04</v>
      </c>
      <c r="Q26" s="82">
        <f t="shared" si="9"/>
        <v>0</v>
      </c>
      <c r="R26" s="91">
        <v>0</v>
      </c>
      <c r="S26" s="84">
        <v>0</v>
      </c>
      <c r="T26" s="84">
        <v>0</v>
      </c>
      <c r="U26" s="84">
        <v>54.47</v>
      </c>
      <c r="V26" s="84">
        <v>0</v>
      </c>
      <c r="W26" s="84">
        <v>0</v>
      </c>
      <c r="X26" s="94">
        <f t="shared" si="10"/>
        <v>0</v>
      </c>
      <c r="Y26" s="95">
        <f t="shared" si="11"/>
        <v>54.47</v>
      </c>
      <c r="Z26" s="91">
        <v>0</v>
      </c>
      <c r="AA26" s="84">
        <v>0</v>
      </c>
      <c r="AB26" s="84">
        <v>0</v>
      </c>
      <c r="AC26" s="84">
        <v>82.71</v>
      </c>
      <c r="AD26" s="96">
        <f t="shared" si="12"/>
        <v>0</v>
      </c>
      <c r="AE26" s="52">
        <f t="shared" si="13"/>
        <v>82.71</v>
      </c>
      <c r="AF26" s="118">
        <v>0.38555672043010747</v>
      </c>
      <c r="AG26" s="117">
        <v>0.1837087365591398</v>
      </c>
      <c r="AH26" s="54">
        <f t="shared" si="6"/>
        <v>6.9538104025871235</v>
      </c>
      <c r="AI26" s="63">
        <f t="shared" si="7"/>
        <v>8.3165666002632861</v>
      </c>
      <c r="AJ26" s="64">
        <v>114.87995820456219</v>
      </c>
      <c r="AK26" s="61">
        <v>108.92294793567324</v>
      </c>
      <c r="AL26" s="128">
        <v>61.140674672420545</v>
      </c>
      <c r="AM26" s="61">
        <v>179.77677672750434</v>
      </c>
      <c r="AS26" s="121"/>
      <c r="BA26" s="42"/>
      <c r="BB26" s="42"/>
    </row>
    <row r="27" spans="1:54" ht="15.75" x14ac:dyDescent="0.25">
      <c r="A27" s="25">
        <v>19</v>
      </c>
      <c r="B27" s="69">
        <v>177.01999999999998</v>
      </c>
      <c r="C27" s="51">
        <f t="shared" si="0"/>
        <v>40.081893221919941</v>
      </c>
      <c r="D27" s="52">
        <f t="shared" si="1"/>
        <v>127.94727759315323</v>
      </c>
      <c r="E27" s="59">
        <f t="shared" si="2"/>
        <v>8.9908291849267812</v>
      </c>
      <c r="F27" s="68">
        <v>193.64</v>
      </c>
      <c r="G27" s="52">
        <f t="shared" si="3"/>
        <v>134.41734362122364</v>
      </c>
      <c r="H27" s="52">
        <f t="shared" si="4"/>
        <v>70.771240354937746</v>
      </c>
      <c r="I27" s="53">
        <f t="shared" si="5"/>
        <v>-11.548583976161426</v>
      </c>
      <c r="J27" s="58">
        <v>20.04</v>
      </c>
      <c r="K27" s="81">
        <v>0</v>
      </c>
      <c r="L27" s="67"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20.04</v>
      </c>
      <c r="Q27" s="82">
        <f t="shared" si="9"/>
        <v>0</v>
      </c>
      <c r="R27" s="91">
        <v>0</v>
      </c>
      <c r="S27" s="84">
        <v>0</v>
      </c>
      <c r="T27" s="84">
        <v>0</v>
      </c>
      <c r="U27" s="84">
        <v>56.45</v>
      </c>
      <c r="V27" s="84">
        <v>0</v>
      </c>
      <c r="W27" s="84">
        <v>0</v>
      </c>
      <c r="X27" s="94">
        <f t="shared" si="10"/>
        <v>0</v>
      </c>
      <c r="Y27" s="95">
        <f t="shared" si="11"/>
        <v>56.45</v>
      </c>
      <c r="Z27" s="91">
        <v>0</v>
      </c>
      <c r="AA27" s="84">
        <v>0</v>
      </c>
      <c r="AB27" s="84">
        <v>0</v>
      </c>
      <c r="AC27" s="84">
        <v>81.25</v>
      </c>
      <c r="AD27" s="96">
        <f t="shared" si="12"/>
        <v>0</v>
      </c>
      <c r="AE27" s="52">
        <f t="shared" si="13"/>
        <v>81.25</v>
      </c>
      <c r="AF27" s="118">
        <v>0.38555672043010747</v>
      </c>
      <c r="AG27" s="117">
        <v>0.1837087365591398</v>
      </c>
      <c r="AH27" s="54">
        <f t="shared" si="6"/>
        <v>8.1058593034084652</v>
      </c>
      <c r="AI27" s="63">
        <f t="shared" si="7"/>
        <v>8.8071204483676411</v>
      </c>
      <c r="AJ27" s="64">
        <v>134.41734362122364</v>
      </c>
      <c r="AK27" s="61">
        <v>121.33189322191994</v>
      </c>
      <c r="AL27" s="128">
        <v>70.771240354937746</v>
      </c>
      <c r="AM27" s="61">
        <v>184.39727759315323</v>
      </c>
      <c r="AS27" s="121"/>
      <c r="BA27" s="42"/>
      <c r="BB27" s="42"/>
    </row>
    <row r="28" spans="1:54" ht="15.75" x14ac:dyDescent="0.25">
      <c r="A28" s="25">
        <v>20</v>
      </c>
      <c r="B28" s="69">
        <v>161.56</v>
      </c>
      <c r="C28" s="51">
        <f t="shared" si="0"/>
        <v>36.529350933867107</v>
      </c>
      <c r="D28" s="52">
        <f t="shared" si="1"/>
        <v>115.99838036964171</v>
      </c>
      <c r="E28" s="59">
        <f t="shared" si="2"/>
        <v>9.0322686964911441</v>
      </c>
      <c r="F28" s="68">
        <v>197.05</v>
      </c>
      <c r="G28" s="52">
        <f t="shared" si="3"/>
        <v>133.62413455864518</v>
      </c>
      <c r="H28" s="52">
        <f t="shared" si="4"/>
        <v>74.844879967666571</v>
      </c>
      <c r="I28" s="53">
        <f t="shared" si="5"/>
        <v>-11.419014526311758</v>
      </c>
      <c r="J28" s="58">
        <v>20.04</v>
      </c>
      <c r="K28" s="81">
        <v>0</v>
      </c>
      <c r="L28" s="67"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20.04</v>
      </c>
      <c r="Q28" s="82">
        <f t="shared" si="9"/>
        <v>0</v>
      </c>
      <c r="R28" s="91">
        <v>0</v>
      </c>
      <c r="S28" s="84">
        <v>0</v>
      </c>
      <c r="T28" s="84">
        <v>0</v>
      </c>
      <c r="U28" s="84">
        <v>72.459999999999994</v>
      </c>
      <c r="V28" s="84">
        <v>0</v>
      </c>
      <c r="W28" s="84">
        <v>0</v>
      </c>
      <c r="X28" s="94">
        <f t="shared" si="10"/>
        <v>0</v>
      </c>
      <c r="Y28" s="95">
        <f t="shared" si="11"/>
        <v>72.459999999999994</v>
      </c>
      <c r="Z28" s="91">
        <v>0</v>
      </c>
      <c r="AA28" s="84">
        <v>0</v>
      </c>
      <c r="AB28" s="84">
        <v>0</v>
      </c>
      <c r="AC28" s="84">
        <v>82.18</v>
      </c>
      <c r="AD28" s="96">
        <f t="shared" si="12"/>
        <v>0</v>
      </c>
      <c r="AE28" s="52">
        <f t="shared" si="13"/>
        <v>82.18</v>
      </c>
      <c r="AF28" s="118">
        <v>0.38555672043010747</v>
      </c>
      <c r="AG28" s="117">
        <v>0.1837087365591398</v>
      </c>
      <c r="AH28" s="54">
        <f t="shared" si="6"/>
        <v>8.2354287532581338</v>
      </c>
      <c r="AI28" s="63">
        <f t="shared" si="7"/>
        <v>8.8485599599320039</v>
      </c>
      <c r="AJ28" s="64">
        <v>133.62413455864518</v>
      </c>
      <c r="AK28" s="61">
        <v>118.70935093386711</v>
      </c>
      <c r="AL28" s="128">
        <v>74.844879967666571</v>
      </c>
      <c r="AM28" s="61">
        <v>188.4583803696417</v>
      </c>
      <c r="AS28" s="121"/>
      <c r="BA28" s="42"/>
      <c r="BB28" s="42"/>
    </row>
    <row r="29" spans="1:54" ht="15.75" x14ac:dyDescent="0.25">
      <c r="A29" s="25">
        <v>21</v>
      </c>
      <c r="B29" s="69">
        <v>158.72999999999999</v>
      </c>
      <c r="C29" s="51">
        <f t="shared" si="0"/>
        <v>36.08010915499095</v>
      </c>
      <c r="D29" s="52">
        <f t="shared" si="1"/>
        <v>113.73886070644708</v>
      </c>
      <c r="E29" s="59">
        <f t="shared" si="2"/>
        <v>8.911030138561955</v>
      </c>
      <c r="F29" s="68">
        <v>187.64</v>
      </c>
      <c r="G29" s="52">
        <f t="shared" si="3"/>
        <v>128.13042773749629</v>
      </c>
      <c r="H29" s="52">
        <f t="shared" si="4"/>
        <v>71.209176566342364</v>
      </c>
      <c r="I29" s="53">
        <f t="shared" si="5"/>
        <v>-11.699604303838671</v>
      </c>
      <c r="J29" s="58">
        <v>19.96</v>
      </c>
      <c r="K29" s="81">
        <v>0</v>
      </c>
      <c r="L29" s="67"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19.96</v>
      </c>
      <c r="Q29" s="82">
        <f t="shared" si="9"/>
        <v>0</v>
      </c>
      <c r="R29" s="91">
        <v>0</v>
      </c>
      <c r="S29" s="84">
        <v>0</v>
      </c>
      <c r="T29" s="84">
        <v>0</v>
      </c>
      <c r="U29" s="84">
        <v>72.61</v>
      </c>
      <c r="V29" s="84">
        <v>0</v>
      </c>
      <c r="W29" s="84">
        <v>0</v>
      </c>
      <c r="X29" s="94">
        <f t="shared" si="10"/>
        <v>0</v>
      </c>
      <c r="Y29" s="95">
        <f t="shared" si="11"/>
        <v>72.61</v>
      </c>
      <c r="Z29" s="91">
        <v>0</v>
      </c>
      <c r="AA29" s="84">
        <v>0</v>
      </c>
      <c r="AB29" s="84">
        <v>0</v>
      </c>
      <c r="AC29" s="84">
        <v>80.53</v>
      </c>
      <c r="AD29" s="96">
        <f t="shared" si="12"/>
        <v>0</v>
      </c>
      <c r="AE29" s="52">
        <f t="shared" si="13"/>
        <v>80.53</v>
      </c>
      <c r="AF29" s="118">
        <v>0.38555672043010747</v>
      </c>
      <c r="AG29" s="117">
        <v>0.1837087365591398</v>
      </c>
      <c r="AH29" s="54">
        <f t="shared" si="6"/>
        <v>7.8748389757312225</v>
      </c>
      <c r="AI29" s="63">
        <f t="shared" si="7"/>
        <v>8.7273214020028149</v>
      </c>
      <c r="AJ29" s="64">
        <v>128.13042773749629</v>
      </c>
      <c r="AK29" s="61">
        <v>116.61010915499095</v>
      </c>
      <c r="AL29" s="128">
        <v>71.209176566342364</v>
      </c>
      <c r="AM29" s="61">
        <v>186.34886070644708</v>
      </c>
      <c r="AS29" s="121"/>
      <c r="BA29" s="42"/>
      <c r="BB29" s="42"/>
    </row>
    <row r="30" spans="1:54" ht="15.75" x14ac:dyDescent="0.25">
      <c r="A30" s="25">
        <v>22</v>
      </c>
      <c r="B30" s="69">
        <v>166.35</v>
      </c>
      <c r="C30" s="51">
        <f t="shared" si="0"/>
        <v>38.062771169322801</v>
      </c>
      <c r="D30" s="52">
        <f t="shared" si="1"/>
        <v>119.50275714339466</v>
      </c>
      <c r="E30" s="59">
        <f t="shared" si="2"/>
        <v>8.7844716872825757</v>
      </c>
      <c r="F30" s="68">
        <v>192.56</v>
      </c>
      <c r="G30" s="52">
        <f t="shared" si="3"/>
        <v>127.72305923124833</v>
      </c>
      <c r="H30" s="52">
        <f t="shared" si="4"/>
        <v>76.349601078689986</v>
      </c>
      <c r="I30" s="53">
        <f t="shared" si="5"/>
        <v>-11.512660309938328</v>
      </c>
      <c r="J30" s="58">
        <v>19.96</v>
      </c>
      <c r="K30" s="81">
        <v>0</v>
      </c>
      <c r="L30" s="67"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19.96</v>
      </c>
      <c r="Q30" s="82">
        <f t="shared" si="9"/>
        <v>0</v>
      </c>
      <c r="R30" s="91">
        <v>0</v>
      </c>
      <c r="S30" s="84">
        <v>0</v>
      </c>
      <c r="T30" s="84">
        <v>0</v>
      </c>
      <c r="U30" s="84">
        <v>58.5</v>
      </c>
      <c r="V30" s="84">
        <v>0</v>
      </c>
      <c r="W30" s="84">
        <v>0</v>
      </c>
      <c r="X30" s="94">
        <f t="shared" si="10"/>
        <v>0</v>
      </c>
      <c r="Y30" s="95">
        <f t="shared" si="11"/>
        <v>58.5</v>
      </c>
      <c r="Z30" s="91">
        <v>0</v>
      </c>
      <c r="AA30" s="84">
        <v>0</v>
      </c>
      <c r="AB30" s="84">
        <v>0</v>
      </c>
      <c r="AC30" s="84">
        <v>82.5</v>
      </c>
      <c r="AD30" s="96">
        <f t="shared" si="12"/>
        <v>0</v>
      </c>
      <c r="AE30" s="52">
        <f t="shared" si="13"/>
        <v>82.5</v>
      </c>
      <c r="AF30" s="118">
        <v>0.38555672043010747</v>
      </c>
      <c r="AG30" s="117">
        <v>0.1837087365591398</v>
      </c>
      <c r="AH30" s="54">
        <f t="shared" si="6"/>
        <v>8.0617829696315653</v>
      </c>
      <c r="AI30" s="63">
        <f t="shared" si="7"/>
        <v>8.6007629507234356</v>
      </c>
      <c r="AJ30" s="64">
        <v>127.72305923124833</v>
      </c>
      <c r="AK30" s="61">
        <v>120.5627711693228</v>
      </c>
      <c r="AL30" s="128">
        <v>76.349601078689986</v>
      </c>
      <c r="AM30" s="61">
        <v>178.00275714339466</v>
      </c>
      <c r="AS30" s="121"/>
      <c r="BA30" s="42"/>
      <c r="BB30" s="42"/>
    </row>
    <row r="31" spans="1:54" ht="15.75" x14ac:dyDescent="0.25">
      <c r="A31" s="25">
        <v>23</v>
      </c>
      <c r="B31" s="69">
        <v>166.68</v>
      </c>
      <c r="C31" s="51">
        <f t="shared" si="0"/>
        <v>33.328092787420118</v>
      </c>
      <c r="D31" s="52">
        <f t="shared" si="1"/>
        <v>124.51535616808843</v>
      </c>
      <c r="E31" s="59">
        <f t="shared" si="2"/>
        <v>8.8365510444915003</v>
      </c>
      <c r="F31" s="68">
        <v>191</v>
      </c>
      <c r="G31" s="52">
        <f t="shared" si="3"/>
        <v>127.65411964772598</v>
      </c>
      <c r="H31" s="52">
        <f t="shared" si="4"/>
        <v>74.917815668087727</v>
      </c>
      <c r="I31" s="53">
        <f t="shared" si="5"/>
        <v>-11.571935315813706</v>
      </c>
      <c r="J31" s="58">
        <v>19.96</v>
      </c>
      <c r="K31" s="81">
        <v>0</v>
      </c>
      <c r="L31" s="67"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19.96</v>
      </c>
      <c r="Q31" s="82">
        <f t="shared" si="9"/>
        <v>0</v>
      </c>
      <c r="R31" s="91">
        <v>0</v>
      </c>
      <c r="S31" s="84">
        <v>0</v>
      </c>
      <c r="T31" s="84">
        <v>0</v>
      </c>
      <c r="U31" s="84">
        <v>55.2</v>
      </c>
      <c r="V31" s="84">
        <v>0</v>
      </c>
      <c r="W31" s="84">
        <v>4.68</v>
      </c>
      <c r="X31" s="94">
        <f t="shared" si="10"/>
        <v>0</v>
      </c>
      <c r="Y31" s="95">
        <f t="shared" si="11"/>
        <v>59.88</v>
      </c>
      <c r="Z31" s="91">
        <v>0</v>
      </c>
      <c r="AA31" s="84">
        <v>0</v>
      </c>
      <c r="AB31" s="84">
        <v>0</v>
      </c>
      <c r="AC31" s="84">
        <v>82.65</v>
      </c>
      <c r="AD31" s="96">
        <f t="shared" si="12"/>
        <v>0</v>
      </c>
      <c r="AE31" s="52">
        <f t="shared" si="13"/>
        <v>82.65</v>
      </c>
      <c r="AF31" s="118">
        <v>0.38555672043010747</v>
      </c>
      <c r="AG31" s="117">
        <v>0.1837087365591398</v>
      </c>
      <c r="AH31" s="54">
        <f t="shared" si="6"/>
        <v>8.0025079637561873</v>
      </c>
      <c r="AI31" s="63">
        <f t="shared" si="7"/>
        <v>8.6528423079323602</v>
      </c>
      <c r="AJ31" s="64">
        <v>127.65411964772598</v>
      </c>
      <c r="AK31" s="61">
        <v>115.97809278742012</v>
      </c>
      <c r="AL31" s="128">
        <v>74.917815668087727</v>
      </c>
      <c r="AM31" s="61">
        <v>184.39535616808843</v>
      </c>
      <c r="AS31" s="121"/>
      <c r="BA31" s="42"/>
      <c r="BB31" s="42"/>
    </row>
    <row r="32" spans="1:54" ht="16.5" thickBot="1" x14ac:dyDescent="0.3">
      <c r="A32" s="26">
        <v>24</v>
      </c>
      <c r="B32" s="70">
        <v>168.93</v>
      </c>
      <c r="C32" s="55">
        <f t="shared" si="0"/>
        <v>31.559258524582944</v>
      </c>
      <c r="D32" s="52">
        <f t="shared" si="1"/>
        <v>128.88614592996655</v>
      </c>
      <c r="E32" s="59">
        <f t="shared" si="2"/>
        <v>8.4845955454504747</v>
      </c>
      <c r="F32" s="71">
        <v>178.77</v>
      </c>
      <c r="G32" s="56">
        <f t="shared" si="3"/>
        <v>119.7285974150338</v>
      </c>
      <c r="H32" s="52">
        <f t="shared" si="4"/>
        <v>71.395497223591931</v>
      </c>
      <c r="I32" s="53">
        <f t="shared" si="5"/>
        <v>-12.354094638625741</v>
      </c>
      <c r="J32" s="58">
        <v>20.29</v>
      </c>
      <c r="K32" s="81">
        <v>0</v>
      </c>
      <c r="L32" s="67"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20.29</v>
      </c>
      <c r="Q32" s="82">
        <f t="shared" si="9"/>
        <v>0</v>
      </c>
      <c r="R32" s="91">
        <v>0</v>
      </c>
      <c r="S32" s="84">
        <v>0</v>
      </c>
      <c r="T32" s="84">
        <v>0</v>
      </c>
      <c r="U32" s="84">
        <v>41.6</v>
      </c>
      <c r="V32" s="84">
        <v>0</v>
      </c>
      <c r="W32" s="84">
        <v>4.55</v>
      </c>
      <c r="X32" s="94">
        <f t="shared" si="10"/>
        <v>0</v>
      </c>
      <c r="Y32" s="95">
        <f t="shared" si="11"/>
        <v>46.15</v>
      </c>
      <c r="Z32" s="92">
        <v>0</v>
      </c>
      <c r="AA32" s="93">
        <v>0</v>
      </c>
      <c r="AB32" s="93">
        <v>0</v>
      </c>
      <c r="AC32" s="93">
        <v>81.56</v>
      </c>
      <c r="AD32" s="96">
        <f t="shared" si="12"/>
        <v>0</v>
      </c>
      <c r="AE32" s="52">
        <f t="shared" si="13"/>
        <v>81.56</v>
      </c>
      <c r="AF32" s="118">
        <v>0.38555672043010747</v>
      </c>
      <c r="AG32" s="117">
        <v>0.1837087365591398</v>
      </c>
      <c r="AH32" s="54">
        <f t="shared" si="6"/>
        <v>7.5503486409441507</v>
      </c>
      <c r="AI32" s="63">
        <f t="shared" si="7"/>
        <v>8.3008868088913346</v>
      </c>
      <c r="AJ32" s="65">
        <v>119.7285974150338</v>
      </c>
      <c r="AK32" s="62">
        <v>113.11925852458295</v>
      </c>
      <c r="AL32" s="129">
        <v>71.395497223591931</v>
      </c>
      <c r="AM32" s="62">
        <v>175.03614592996655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207.70999999999998</v>
      </c>
      <c r="C33" s="40">
        <f t="shared" ref="C33:AE33" si="14">MAX(C9:C32)</f>
        <v>63.249349954472635</v>
      </c>
      <c r="D33" s="40">
        <f t="shared" si="14"/>
        <v>144.10437611810167</v>
      </c>
      <c r="E33" s="40">
        <f t="shared" si="14"/>
        <v>9.536543099566245</v>
      </c>
      <c r="F33" s="40">
        <f t="shared" si="14"/>
        <v>197.05</v>
      </c>
      <c r="G33" s="40">
        <f t="shared" si="14"/>
        <v>134.41734362122364</v>
      </c>
      <c r="H33" s="40">
        <f t="shared" si="14"/>
        <v>76.349601078689986</v>
      </c>
      <c r="I33" s="40">
        <f t="shared" si="14"/>
        <v>6.5840223891219036</v>
      </c>
      <c r="J33" s="40">
        <f t="shared" si="14"/>
        <v>20.41</v>
      </c>
      <c r="K33" s="40">
        <f t="shared" si="14"/>
        <v>0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20.41</v>
      </c>
      <c r="Q33" s="40">
        <f t="shared" si="14"/>
        <v>0</v>
      </c>
      <c r="R33" s="40">
        <f t="shared" si="14"/>
        <v>36.729999999999997</v>
      </c>
      <c r="S33" s="40">
        <f t="shared" si="14"/>
        <v>0</v>
      </c>
      <c r="T33" s="40">
        <f t="shared" si="14"/>
        <v>0</v>
      </c>
      <c r="U33" s="40">
        <f t="shared" si="14"/>
        <v>72.61</v>
      </c>
      <c r="V33" s="40">
        <f t="shared" si="14"/>
        <v>0</v>
      </c>
      <c r="W33" s="40">
        <f t="shared" si="14"/>
        <v>4.68</v>
      </c>
      <c r="X33" s="40">
        <f t="shared" si="14"/>
        <v>36.729999999999997</v>
      </c>
      <c r="Y33" s="40">
        <f t="shared" si="14"/>
        <v>72.61</v>
      </c>
      <c r="Z33" s="40">
        <f t="shared" si="14"/>
        <v>19.100000000000001</v>
      </c>
      <c r="AA33" s="40">
        <f t="shared" si="14"/>
        <v>0</v>
      </c>
      <c r="AB33" s="40">
        <f t="shared" si="14"/>
        <v>0</v>
      </c>
      <c r="AC33" s="40">
        <f t="shared" si="14"/>
        <v>82.71</v>
      </c>
      <c r="AD33" s="40">
        <f t="shared" si="14"/>
        <v>19.100000000000001</v>
      </c>
      <c r="AE33" s="40">
        <f t="shared" si="14"/>
        <v>82.71</v>
      </c>
      <c r="AF33" s="40">
        <f t="shared" ref="AF33:AM33" si="15">MAX(AF9:AF32)</f>
        <v>0.38555672043010747</v>
      </c>
      <c r="AG33" s="40">
        <f t="shared" si="15"/>
        <v>0.1837087365591398</v>
      </c>
      <c r="AH33" s="40">
        <f t="shared" si="15"/>
        <v>8.2354287532581338</v>
      </c>
      <c r="AI33" s="40">
        <f t="shared" si="15"/>
        <v>9.3528343630071049</v>
      </c>
      <c r="AJ33" s="40">
        <f t="shared" si="15"/>
        <v>134.41734362122364</v>
      </c>
      <c r="AK33" s="40">
        <f t="shared" si="15"/>
        <v>134.10934995447263</v>
      </c>
      <c r="AL33" s="40">
        <f t="shared" si="15"/>
        <v>76.349601078689986</v>
      </c>
      <c r="AM33" s="130">
        <f t="shared" si="15"/>
        <v>197.94437611810167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163.99938775510205</v>
      </c>
      <c r="C34" s="41">
        <f t="shared" ref="C34:AE34" si="16">AVERAGE(C9:C33,C9:C32)</f>
        <v>36.55371323945861</v>
      </c>
      <c r="D34" s="41">
        <f t="shared" si="16"/>
        <v>119.20088094608668</v>
      </c>
      <c r="E34" s="41">
        <f t="shared" si="16"/>
        <v>8.4321460016412413</v>
      </c>
      <c r="F34" s="41">
        <f t="shared" si="16"/>
        <v>144.0961224489796</v>
      </c>
      <c r="G34" s="41">
        <f t="shared" si="16"/>
        <v>103.92210738334992</v>
      </c>
      <c r="H34" s="41">
        <f t="shared" si="16"/>
        <v>51.938439202464693</v>
      </c>
      <c r="I34" s="41">
        <f t="shared" si="16"/>
        <v>-11.350118686038417</v>
      </c>
      <c r="J34" s="41">
        <f t="shared" si="16"/>
        <v>18.848775510204078</v>
      </c>
      <c r="K34" s="41">
        <f t="shared" si="16"/>
        <v>0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18.848775510204078</v>
      </c>
      <c r="Q34" s="41">
        <f t="shared" si="16"/>
        <v>0</v>
      </c>
      <c r="R34" s="41">
        <f t="shared" si="16"/>
        <v>10.944693877551018</v>
      </c>
      <c r="S34" s="41">
        <f t="shared" si="16"/>
        <v>0</v>
      </c>
      <c r="T34" s="41">
        <f t="shared" si="16"/>
        <v>0</v>
      </c>
      <c r="U34" s="41">
        <f t="shared" si="16"/>
        <v>55.57244897959184</v>
      </c>
      <c r="V34" s="41">
        <f t="shared" si="16"/>
        <v>0</v>
      </c>
      <c r="W34" s="41">
        <f t="shared" si="16"/>
        <v>0.47224489795918367</v>
      </c>
      <c r="X34" s="41">
        <f t="shared" si="16"/>
        <v>10.944693877551018</v>
      </c>
      <c r="Y34" s="41">
        <f t="shared" si="16"/>
        <v>55.949183673469399</v>
      </c>
      <c r="Z34" s="41">
        <f>AVERAGE(Z9:Z33,Z9:Z32)</f>
        <v>4.9408163265306113</v>
      </c>
      <c r="AA34" s="41">
        <f>AVERAGE(AA9:AA33,AA9:AA32)</f>
        <v>0</v>
      </c>
      <c r="AB34" s="41">
        <f>AVERAGE(AB9:AB33,AB9:AB32)</f>
        <v>0</v>
      </c>
      <c r="AC34" s="41">
        <f t="shared" si="16"/>
        <v>75.406326530612262</v>
      </c>
      <c r="AD34" s="41">
        <f t="shared" si="16"/>
        <v>4.9408163265306113</v>
      </c>
      <c r="AE34" s="41">
        <f t="shared" si="16"/>
        <v>75.406326530612262</v>
      </c>
      <c r="AF34" s="41">
        <f t="shared" ref="AF34:AM34" si="17">AVERAGE(AF9:AF33,AF9:AF32)</f>
        <v>0.38555672043010741</v>
      </c>
      <c r="AG34" s="41">
        <f t="shared" si="17"/>
        <v>0.18370873655913991</v>
      </c>
      <c r="AH34" s="41">
        <f t="shared" si="17"/>
        <v>6.7381401666858904</v>
      </c>
      <c r="AI34" s="41">
        <f t="shared" si="17"/>
        <v>8.2484372650821012</v>
      </c>
      <c r="AJ34" s="41">
        <f t="shared" si="17"/>
        <v>108.47312779151318</v>
      </c>
      <c r="AK34" s="41">
        <f t="shared" si="17"/>
        <v>111.71820303537699</v>
      </c>
      <c r="AL34" s="41">
        <f t="shared" si="17"/>
        <v>62.133541243281016</v>
      </c>
      <c r="AM34" s="131">
        <f t="shared" si="17"/>
        <v>174.76700339506627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1" t="s">
        <v>15</v>
      </c>
      <c r="B36" s="152"/>
      <c r="C36" s="152"/>
      <c r="D36" s="152"/>
      <c r="E36" s="152"/>
      <c r="F36" s="153"/>
      <c r="G36" s="114"/>
      <c r="H36" s="136" t="s">
        <v>95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8"/>
      <c r="W36" s="136" t="s">
        <v>96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8"/>
      <c r="AL36" s="136" t="s">
        <v>97</v>
      </c>
      <c r="AM36" s="137"/>
      <c r="AN36" s="137"/>
      <c r="AO36" s="137"/>
      <c r="AP36" s="137"/>
      <c r="AQ36" s="137"/>
      <c r="AR36" s="137"/>
      <c r="AS36" s="138"/>
    </row>
    <row r="37" spans="1:45" ht="23.25" customHeight="1" x14ac:dyDescent="0.25">
      <c r="A37" s="141" t="s">
        <v>94</v>
      </c>
      <c r="B37" s="142"/>
      <c r="C37" s="142"/>
      <c r="D37" s="141" t="s">
        <v>101</v>
      </c>
      <c r="E37" s="142"/>
      <c r="F37" s="143"/>
      <c r="G37" s="115"/>
      <c r="H37" s="140" t="s">
        <v>19</v>
      </c>
      <c r="I37" s="134"/>
      <c r="J37" s="134"/>
      <c r="K37" s="134"/>
      <c r="L37" s="139"/>
      <c r="M37" s="133" t="s">
        <v>17</v>
      </c>
      <c r="N37" s="134"/>
      <c r="O37" s="134"/>
      <c r="P37" s="134"/>
      <c r="Q37" s="139"/>
      <c r="R37" s="133" t="s">
        <v>18</v>
      </c>
      <c r="S37" s="134"/>
      <c r="T37" s="134"/>
      <c r="U37" s="134"/>
      <c r="V37" s="135"/>
      <c r="W37" s="140" t="s">
        <v>98</v>
      </c>
      <c r="X37" s="134"/>
      <c r="Y37" s="134"/>
      <c r="Z37" s="134"/>
      <c r="AA37" s="139"/>
      <c r="AB37" s="133" t="s">
        <v>16</v>
      </c>
      <c r="AC37" s="134"/>
      <c r="AD37" s="134"/>
      <c r="AE37" s="134"/>
      <c r="AF37" s="139"/>
      <c r="AG37" s="133" t="s">
        <v>74</v>
      </c>
      <c r="AH37" s="134"/>
      <c r="AI37" s="134"/>
      <c r="AJ37" s="134"/>
      <c r="AK37" s="135"/>
      <c r="AL37" s="140" t="s">
        <v>93</v>
      </c>
      <c r="AM37" s="134"/>
      <c r="AN37" s="134"/>
      <c r="AO37" s="139"/>
      <c r="AP37" s="133" t="s">
        <v>99</v>
      </c>
      <c r="AQ37" s="134"/>
      <c r="AR37" s="134"/>
      <c r="AS37" s="135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3">
        <v>450</v>
      </c>
      <c r="K38" s="21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3">
        <v>248.1</v>
      </c>
      <c r="Z38" s="212"/>
      <c r="AA38" s="8" t="s">
        <v>21</v>
      </c>
      <c r="AB38" s="5" t="s">
        <v>23</v>
      </c>
      <c r="AC38" s="30"/>
      <c r="AD38" s="213">
        <v>1386.6</v>
      </c>
      <c r="AE38" s="212"/>
      <c r="AF38" s="7" t="s">
        <v>21</v>
      </c>
      <c r="AG38" s="5" t="s">
        <v>24</v>
      </c>
      <c r="AH38" s="6"/>
      <c r="AI38" s="213">
        <v>4.88</v>
      </c>
      <c r="AJ38" s="212"/>
      <c r="AK38" s="100" t="s">
        <v>21</v>
      </c>
      <c r="AL38" s="99" t="s">
        <v>24</v>
      </c>
      <c r="AM38" s="212">
        <v>102.8373</v>
      </c>
      <c r="AN38" s="214"/>
      <c r="AO38" s="8" t="s">
        <v>21</v>
      </c>
      <c r="AP38" s="5" t="s">
        <v>24</v>
      </c>
      <c r="AQ38" s="212">
        <v>1774</v>
      </c>
      <c r="AR38" s="212"/>
      <c r="AS38" s="110" t="s">
        <v>21</v>
      </c>
    </row>
    <row r="39" spans="1:45" ht="15.75" thickBot="1" x14ac:dyDescent="0.3">
      <c r="A39" s="9" t="s">
        <v>22</v>
      </c>
      <c r="B39" s="10">
        <v>3393.59</v>
      </c>
      <c r="C39" s="11" t="s">
        <v>21</v>
      </c>
      <c r="D39" s="9" t="s">
        <v>71</v>
      </c>
      <c r="E39" s="10">
        <v>3693</v>
      </c>
      <c r="F39" s="12" t="s">
        <v>21</v>
      </c>
      <c r="G39" s="98"/>
      <c r="H39" s="101" t="s">
        <v>25</v>
      </c>
      <c r="I39" s="102"/>
      <c r="J39" s="103">
        <v>20.41</v>
      </c>
      <c r="K39" s="104" t="s">
        <v>62</v>
      </c>
      <c r="L39" s="105">
        <v>144.083333333345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36.729999999999997</v>
      </c>
      <c r="Z39" s="102" t="s">
        <v>62</v>
      </c>
      <c r="AA39" s="108">
        <v>144.500000000011</v>
      </c>
      <c r="AB39" s="106" t="s">
        <v>25</v>
      </c>
      <c r="AC39" s="109"/>
      <c r="AD39" s="103">
        <v>75.58</v>
      </c>
      <c r="AE39" s="104" t="s">
        <v>72</v>
      </c>
      <c r="AF39" s="108">
        <v>0.88888888888888884</v>
      </c>
      <c r="AG39" s="106" t="s">
        <v>25</v>
      </c>
      <c r="AH39" s="102"/>
      <c r="AI39" s="103">
        <v>4.68</v>
      </c>
      <c r="AJ39" s="102" t="s">
        <v>77</v>
      </c>
      <c r="AK39" s="107">
        <v>144.958333333345</v>
      </c>
      <c r="AL39" s="101" t="s">
        <v>25</v>
      </c>
      <c r="AM39" s="102">
        <v>19.100000000000001</v>
      </c>
      <c r="AN39" s="103" t="s">
        <v>77</v>
      </c>
      <c r="AO39" s="111">
        <v>144.500000000011</v>
      </c>
      <c r="AP39" s="106" t="s">
        <v>25</v>
      </c>
      <c r="AQ39" s="102">
        <v>82.71</v>
      </c>
      <c r="AR39" s="104"/>
      <c r="AS39" s="107">
        <v>144.750000000011</v>
      </c>
    </row>
    <row r="40" spans="1:45" ht="16.5" thickTop="1" thickBot="1" x14ac:dyDescent="0.3">
      <c r="AM40" s="132"/>
    </row>
    <row r="41" spans="1:45" ht="24" customHeight="1" thickTop="1" thickBot="1" x14ac:dyDescent="0.3">
      <c r="A41" s="161" t="s">
        <v>26</v>
      </c>
      <c r="B41" s="161"/>
      <c r="C41" s="161"/>
      <c r="D41" s="162"/>
      <c r="E41" s="163" t="s">
        <v>27</v>
      </c>
      <c r="F41" s="164"/>
      <c r="G41" s="165"/>
    </row>
    <row r="42" spans="1:45" ht="25.5" customHeight="1" thickTop="1" thickBot="1" x14ac:dyDescent="0.3">
      <c r="A42" s="166" t="s">
        <v>28</v>
      </c>
      <c r="B42" s="167"/>
      <c r="C42" s="167"/>
      <c r="D42" s="168"/>
      <c r="E42" s="43">
        <v>533.29000000000008</v>
      </c>
      <c r="F42" s="44" t="s">
        <v>69</v>
      </c>
      <c r="G42" s="47">
        <v>144.833333333345</v>
      </c>
    </row>
    <row r="43" spans="1:45" ht="32.25" customHeight="1" thickBot="1" x14ac:dyDescent="0.3">
      <c r="A43" s="169" t="s">
        <v>70</v>
      </c>
      <c r="B43" s="170"/>
      <c r="C43" s="170"/>
      <c r="D43" s="171"/>
      <c r="E43" s="77" t="s">
        <v>75</v>
      </c>
      <c r="F43" s="78"/>
      <c r="G43" s="79">
        <v>72.459999999999994</v>
      </c>
    </row>
    <row r="44" spans="1:45" ht="32.25" customHeight="1" thickBot="1" x14ac:dyDescent="0.3">
      <c r="A44" s="169" t="s">
        <v>29</v>
      </c>
      <c r="B44" s="170"/>
      <c r="C44" s="170"/>
      <c r="D44" s="171"/>
      <c r="E44" s="77" t="s">
        <v>76</v>
      </c>
      <c r="F44" s="78"/>
      <c r="G44" s="79">
        <v>82.18</v>
      </c>
    </row>
    <row r="45" spans="1:45" ht="29.25" customHeight="1" thickBot="1" x14ac:dyDescent="0.3">
      <c r="A45" s="172" t="s">
        <v>30</v>
      </c>
      <c r="B45" s="173"/>
      <c r="C45" s="173"/>
      <c r="D45" s="174"/>
      <c r="E45" s="45">
        <v>271.94</v>
      </c>
      <c r="F45" s="83" t="s">
        <v>72</v>
      </c>
      <c r="G45" s="48">
        <v>144.833333333345</v>
      </c>
    </row>
    <row r="46" spans="1:45" ht="34.5" customHeight="1" thickBot="1" x14ac:dyDescent="0.3">
      <c r="A46" s="154" t="s">
        <v>31</v>
      </c>
      <c r="B46" s="155"/>
      <c r="C46" s="155"/>
      <c r="D46" s="156"/>
      <c r="E46" s="46">
        <v>264.88</v>
      </c>
      <c r="F46" s="80" t="s">
        <v>72</v>
      </c>
      <c r="G46" s="60">
        <v>144.791666666678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106</v>
      </c>
    </row>
    <row r="57" spans="1:44" x14ac:dyDescent="0.25">
      <c r="A57" s="37" t="s">
        <v>65</v>
      </c>
      <c r="B57" t="s">
        <v>107</v>
      </c>
    </row>
    <row r="58" spans="1:44" x14ac:dyDescent="0.25">
      <c r="A58" s="37" t="s">
        <v>66</v>
      </c>
      <c r="B58" t="s">
        <v>108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7"/>
      <c r="AN80" s="157"/>
      <c r="AO80" s="157"/>
    </row>
    <row r="81" spans="39:41" x14ac:dyDescent="0.25">
      <c r="AM81" s="157"/>
      <c r="AN81" s="157"/>
      <c r="AO81" s="157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25 MAI 23 </vt:lpstr>
      <vt:lpstr>'25 MAI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2023-05-26T07:31:44Z</dcterms:modified>
</cp:coreProperties>
</file>