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7-JUILLET 2023\"/>
    </mc:Choice>
  </mc:AlternateContent>
  <xr:revisionPtr revIDLastSave="0" documentId="13_ncr:1_{12034B17-1A09-4191-8883-74A58D824E2C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28 JUI 23 " sheetId="3" r:id="rId1"/>
  </sheets>
  <externalReferences>
    <externalReference r:id="rId2"/>
    <externalReference r:id="rId3"/>
  </externalReferences>
  <definedNames>
    <definedName name="_xlnm.Print_Area" localSheetId="0">'28 JUI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3" l="1"/>
  <c r="AS39" i="3"/>
  <c r="AQ39" i="3"/>
  <c r="AQ38" i="3"/>
  <c r="AO39" i="3"/>
  <c r="AM39" i="3"/>
  <c r="AM3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AE10" i="3"/>
  <c r="AD11" i="3"/>
  <c r="AE11" i="3"/>
  <c r="AD12" i="3"/>
  <c r="AE12" i="3"/>
  <c r="AD13" i="3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Y10" i="3"/>
  <c r="X11" i="3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X33" i="3" l="1"/>
  <c r="X34" i="3" s="1"/>
  <c r="Y33" i="3"/>
  <c r="Y34" i="3" s="1"/>
  <c r="AE33" i="3"/>
  <c r="AE34" i="3" s="1"/>
  <c r="AD33" i="3"/>
  <c r="AD34" i="3" s="1"/>
  <c r="H32" i="3" l="1"/>
  <c r="H31" i="3"/>
  <c r="H30" i="3"/>
  <c r="H29" i="3"/>
  <c r="H28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H14" i="3" l="1"/>
  <c r="Q14" i="3"/>
  <c r="Q33" i="3" s="1"/>
  <c r="Q34" i="3" s="1"/>
  <c r="K33" i="3"/>
  <c r="K34" i="3" s="1"/>
  <c r="D17" i="3" l="1"/>
  <c r="D21" i="3"/>
  <c r="D13" i="3" l="1"/>
  <c r="D12" i="3"/>
  <c r="D11" i="3"/>
  <c r="D10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D20" i="3"/>
  <c r="D19" i="3"/>
  <c r="D18" i="3"/>
  <c r="D16" i="3"/>
  <c r="D15" i="3"/>
  <c r="D14" i="3"/>
  <c r="AM33" i="3"/>
  <c r="AM34" i="3" s="1"/>
  <c r="D33" i="3" l="1"/>
  <c r="D34" i="3" s="1"/>
  <c r="H11" i="3" l="1"/>
  <c r="H10" i="3" l="1"/>
  <c r="AI11" i="3" l="1"/>
  <c r="E11" i="3" s="1"/>
  <c r="AI15" i="3"/>
  <c r="E15" i="3" s="1"/>
  <c r="AI26" i="3"/>
  <c r="E26" i="3" s="1"/>
  <c r="C26" i="3"/>
  <c r="G12" i="3"/>
  <c r="C22" i="3"/>
  <c r="C30" i="3"/>
  <c r="H27" i="3"/>
  <c r="AH27" i="3"/>
  <c r="I27" i="3" s="1"/>
  <c r="G27" i="3"/>
  <c r="AH21" i="3"/>
  <c r="I21" i="3" s="1"/>
  <c r="AH23" i="3"/>
  <c r="I23" i="3" s="1"/>
  <c r="G23" i="3"/>
  <c r="C15" i="3"/>
  <c r="G20" i="3"/>
  <c r="AJ33" i="3"/>
  <c r="C9" i="3"/>
  <c r="AI9" i="3"/>
  <c r="H26" i="3"/>
  <c r="G16" i="3"/>
  <c r="AI13" i="3"/>
  <c r="E13" i="3" s="1"/>
  <c r="C31" i="3"/>
  <c r="AI31" i="3"/>
  <c r="E31" i="3" s="1"/>
  <c r="AI32" i="3"/>
  <c r="E32" i="3" s="1"/>
  <c r="C13" i="3"/>
  <c r="AI21" i="3"/>
  <c r="E21" i="3" s="1"/>
  <c r="C21" i="3"/>
  <c r="G10" i="3"/>
  <c r="G13" i="3"/>
  <c r="H24" i="3"/>
  <c r="C16" i="3"/>
  <c r="C18" i="3"/>
  <c r="C32" i="3"/>
  <c r="C27" i="3"/>
  <c r="AI16" i="3"/>
  <c r="E16" i="3" s="1"/>
  <c r="AH29" i="3"/>
  <c r="I29" i="3" s="1"/>
  <c r="AH25" i="3"/>
  <c r="I25" i="3" s="1"/>
  <c r="G25" i="3"/>
  <c r="AI14" i="3"/>
  <c r="E14" i="3" s="1"/>
  <c r="AH26" i="3"/>
  <c r="I26" i="3" s="1"/>
  <c r="G30" i="3"/>
  <c r="AH30" i="3"/>
  <c r="I30" i="3" s="1"/>
  <c r="AI24" i="3"/>
  <c r="E24" i="3" s="1"/>
  <c r="AI18" i="3"/>
  <c r="E18" i="3" s="1"/>
  <c r="C11" i="3"/>
  <c r="AH28" i="3"/>
  <c r="I28" i="3" s="1"/>
  <c r="AI17" i="3"/>
  <c r="E17" i="3" s="1"/>
  <c r="C17" i="3"/>
  <c r="G19" i="3"/>
  <c r="AH19" i="3"/>
  <c r="I19" i="3" s="1"/>
  <c r="AH17" i="3"/>
  <c r="I17" i="3" s="1"/>
  <c r="AI27" i="3"/>
  <c r="E27" i="3" s="1"/>
  <c r="G22" i="3"/>
  <c r="G31" i="3"/>
  <c r="AH31" i="3"/>
  <c r="I31" i="3" s="1"/>
  <c r="H25" i="3"/>
  <c r="C28" i="3"/>
  <c r="AI28" i="3"/>
  <c r="E28" i="3" s="1"/>
  <c r="AI23" i="3"/>
  <c r="E23" i="3" s="1"/>
  <c r="G26" i="3"/>
  <c r="G14" i="3"/>
  <c r="C29" i="3"/>
  <c r="AI29" i="3"/>
  <c r="E29" i="3" s="1"/>
  <c r="AH24" i="3"/>
  <c r="I24" i="3" s="1"/>
  <c r="G24" i="3"/>
  <c r="C25" i="3"/>
  <c r="AH11" i="3"/>
  <c r="I11" i="3" s="1"/>
  <c r="G11" i="3"/>
  <c r="C10" i="3"/>
  <c r="AH32" i="3"/>
  <c r="I32" i="3" s="1"/>
  <c r="G32" i="3"/>
  <c r="C19" i="3"/>
  <c r="AI20" i="3"/>
  <c r="E20" i="3" s="1"/>
  <c r="C20" i="3"/>
  <c r="AH18" i="3"/>
  <c r="I18" i="3" s="1"/>
  <c r="C12" i="3"/>
  <c r="AI12" i="3"/>
  <c r="E12" i="3" s="1"/>
  <c r="AH22" i="3"/>
  <c r="I22" i="3" s="1"/>
  <c r="AH15" i="3"/>
  <c r="I15" i="3" s="1"/>
  <c r="G15" i="3"/>
  <c r="E9" i="3" l="1"/>
  <c r="G17" i="3"/>
  <c r="G28" i="3"/>
  <c r="C24" i="3"/>
  <c r="AH9" i="3"/>
  <c r="AL33" i="3"/>
  <c r="AL34" i="3" s="1"/>
  <c r="AJ34" i="3"/>
  <c r="G9" i="3"/>
  <c r="AI22" i="3"/>
  <c r="E22" i="3" s="1"/>
  <c r="AH14" i="3"/>
  <c r="I14" i="3" s="1"/>
  <c r="H9" i="3"/>
  <c r="AI25" i="3"/>
  <c r="E25" i="3" s="1"/>
  <c r="G18" i="3"/>
  <c r="AI19" i="3"/>
  <c r="E19" i="3" s="1"/>
  <c r="AH13" i="3"/>
  <c r="I13" i="3" s="1"/>
  <c r="AH20" i="3"/>
  <c r="I20" i="3" s="1"/>
  <c r="AH16" i="3"/>
  <c r="I16" i="3" s="1"/>
  <c r="C14" i="3"/>
  <c r="AI30" i="3"/>
  <c r="E30" i="3" s="1"/>
  <c r="AK33" i="3"/>
  <c r="AK34" i="3" s="1"/>
  <c r="AH10" i="3"/>
  <c r="I10" i="3" s="1"/>
  <c r="AH12" i="3"/>
  <c r="I12" i="3" s="1"/>
  <c r="G21" i="3"/>
  <c r="G29" i="3"/>
  <c r="AI10" i="3"/>
  <c r="E10" i="3" s="1"/>
  <c r="C23" i="3"/>
  <c r="C33" i="3" l="1"/>
  <c r="C34" i="3" s="1"/>
  <c r="H33" i="3"/>
  <c r="H34" i="3" s="1"/>
  <c r="G33" i="3"/>
  <c r="G34" i="3" s="1"/>
  <c r="AH33" i="3"/>
  <c r="AH34" i="3" s="1"/>
  <c r="I9" i="3"/>
  <c r="E33" i="3"/>
  <c r="E34" i="3" s="1"/>
  <c r="AI33" i="3"/>
  <c r="AI34" i="3" s="1"/>
  <c r="I33" i="3" l="1"/>
  <c r="I34" i="3" s="1"/>
</calcChain>
</file>

<file path=xl/sharedStrings.xml><?xml version="1.0" encoding="utf-8"?>
<sst xmlns="http://schemas.openxmlformats.org/spreadsheetml/2006/main" count="140" uniqueCount="107">
  <si>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</si>
  <si>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</si>
  <si>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</si>
  <si>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</si>
  <si>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</si>
  <si>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</si>
  <si>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</si>
  <si>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</si>
  <si>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</si>
  <si>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</si>
  <si>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</si>
  <si>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</si>
  <si>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</si>
  <si>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</si>
  <si>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</si>
  <si>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</si>
  <si>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</si>
  <si>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</si>
  <si>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</si>
  <si>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</si>
  <si>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</si>
  <si>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</si>
  <si>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</si>
  <si>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</si>
  <si>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</si>
  <si>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</si>
  <si>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</si>
  <si>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</si>
  <si>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</si>
  <si>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</si>
  <si>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</si>
  <si>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</si>
  <si>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</si>
  <si>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</si>
  <si>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</si>
  <si>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</si>
  <si>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</si>
  <si>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</si>
  <si>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</si>
  <si>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</si>
  <si>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</si>
  <si>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</si>
  <si>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</si>
  <si>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</si>
  <si>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</si>
  <si>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</si>
  <si>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</si>
  <si>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</si>
  <si>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</si>
  <si>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</si>
  <si>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</si>
  <si>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</si>
  <si>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</si>
  <si>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</si>
  <si>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</si>
  <si>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</si>
  <si>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</si>
  <si>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</si>
  <si>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</si>
  <si>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</si>
  <si>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</si>
  <si>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</si>
  <si>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</si>
  <si>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</si>
  <si>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</si>
  <si>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</si>
  <si>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</si>
  <si>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</si>
  <si>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</si>
  <si>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</si>
  <si>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</si>
  <si>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</si>
  <si>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</si>
  <si>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</si>
  <si>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</si>
  <si>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</si>
  <si>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</si>
  <si>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</si>
  <si>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</si>
  <si>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</si>
  <si>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</si>
  <si>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</si>
  <si>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</si>
  <si>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</si>
  <si>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</si>
  <si>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</si>
  <si>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</si>
  <si>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</si>
  <si>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</si>
  <si>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</si>
  <si>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</si>
  <si>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</si>
  <si>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</si>
  <si>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</si>
  <si>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</si>
  <si>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</si>
  <si>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</si>
  <si>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</si>
  <si>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</si>
  <si>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</si>
  <si>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</si>
  <si>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</si>
  <si>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</si>
  <si>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</si>
  <si>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</si>
  <si>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TAGBA ET BOKO</t>
  </si>
  <si>
    <t>TETE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</si>
</sst>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'28 JUI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'!$B$9:$B$32</c:f>
              <c:numCache>
                <c:formatCode>General</c:formatCode>
                <c:ptCount val="24"/>
                <c:pt idx="0">
                  <c:v>132.57999999999998</c:v>
                </c:pt>
                <c:pt idx="1">
                  <c:v>124.22</c:v>
                </c:pt>
                <c:pt idx="2">
                  <c:v>118.11</c:v>
                </c:pt>
                <c:pt idx="3">
                  <c:v>115.04</c:v>
                </c:pt>
                <c:pt idx="4">
                  <c:v>114.06</c:v>
                </c:pt>
                <c:pt idx="5">
                  <c:v>112.71000000000001</c:v>
                </c:pt>
                <c:pt idx="6">
                  <c:v>122.13999999999999</c:v>
                </c:pt>
                <c:pt idx="7">
                  <c:v>146.15</c:v>
                </c:pt>
                <c:pt idx="8">
                  <c:v>128.68</c:v>
                </c:pt>
                <c:pt idx="9">
                  <c:v>142.02000000000001</c:v>
                </c:pt>
                <c:pt idx="10">
                  <c:v>144.9</c:v>
                </c:pt>
                <c:pt idx="11">
                  <c:v>153.07999999999998</c:v>
                </c:pt>
                <c:pt idx="12">
                  <c:v>155.76999999999998</c:v>
                </c:pt>
                <c:pt idx="13">
                  <c:v>151.51</c:v>
                </c:pt>
                <c:pt idx="14">
                  <c:v>160.04000000000002</c:v>
                </c:pt>
                <c:pt idx="15">
                  <c:v>171.15</c:v>
                </c:pt>
                <c:pt idx="16">
                  <c:v>149.05000000000001</c:v>
                </c:pt>
                <c:pt idx="17">
                  <c:v>162.12</c:v>
                </c:pt>
                <c:pt idx="18">
                  <c:v>135.76</c:v>
                </c:pt>
                <c:pt idx="19">
                  <c:v>119.9</c:v>
                </c:pt>
                <c:pt idx="20">
                  <c:v>141.6</c:v>
                </c:pt>
                <c:pt idx="21">
                  <c:v>142.37</c:v>
                </c:pt>
                <c:pt idx="22">
                  <c:v>133.84</c:v>
                </c:pt>
                <c:pt idx="23">
                  <c:v>125.25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'28 JUI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'!$C$9:$C$32</c:f>
              <c:numCache>
                <c:formatCode>General</c:formatCode>
                <c:ptCount val="24"/>
                <c:pt idx="0">
                  <c:v>49.33449458414178</c:v>
                </c:pt>
                <c:pt idx="1">
                  <c:v>46.672270626377433</c:v>
                </c:pt>
                <c:pt idx="2">
                  <c:v>44.770535639582249</c:v>
                </c:pt>
                <c:pt idx="3">
                  <c:v>22.920845446538308</c:v>
                </c:pt>
                <c:pt idx="4">
                  <c:v>41.284994664610572</c:v>
                </c:pt>
                <c:pt idx="5">
                  <c:v>42.480167281064098</c:v>
                </c:pt>
                <c:pt idx="6">
                  <c:v>50.707973217995587</c:v>
                </c:pt>
                <c:pt idx="7">
                  <c:v>64.333946357249374</c:v>
                </c:pt>
                <c:pt idx="8">
                  <c:v>53.221831303102476</c:v>
                </c:pt>
                <c:pt idx="9">
                  <c:v>50.392006984104782</c:v>
                </c:pt>
                <c:pt idx="10">
                  <c:v>52.11921854531704</c:v>
                </c:pt>
                <c:pt idx="11">
                  <c:v>44.02271375444758</c:v>
                </c:pt>
                <c:pt idx="12">
                  <c:v>58.479654264952622</c:v>
                </c:pt>
                <c:pt idx="13">
                  <c:v>64.531004590552115</c:v>
                </c:pt>
                <c:pt idx="14">
                  <c:v>71.124705117152075</c:v>
                </c:pt>
                <c:pt idx="15">
                  <c:v>75.080779827559141</c:v>
                </c:pt>
                <c:pt idx="16">
                  <c:v>68.460119354814964</c:v>
                </c:pt>
                <c:pt idx="17">
                  <c:v>62.189978131474476</c:v>
                </c:pt>
                <c:pt idx="18">
                  <c:v>75.720680891467808</c:v>
                </c:pt>
                <c:pt idx="19">
                  <c:v>72.871378901411347</c:v>
                </c:pt>
                <c:pt idx="20">
                  <c:v>72.039206122653866</c:v>
                </c:pt>
                <c:pt idx="21">
                  <c:v>67.542977530540895</c:v>
                </c:pt>
                <c:pt idx="22">
                  <c:v>58.132115816780015</c:v>
                </c:pt>
                <c:pt idx="23">
                  <c:v>50.838012964457917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'28 JUI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'!$D$9:$D$32</c:f>
              <c:numCache>
                <c:formatCode>0.00</c:formatCode>
                <c:ptCount val="24"/>
                <c:pt idx="0">
                  <c:v>97.936510528413152</c:v>
                </c:pt>
                <c:pt idx="1">
                  <c:v>92.496232119597892</c:v>
                </c:pt>
                <c:pt idx="2">
                  <c:v>88.472189382511502</c:v>
                </c:pt>
                <c:pt idx="3">
                  <c:v>87.851574443744141</c:v>
                </c:pt>
                <c:pt idx="4">
                  <c:v>87.643559726673885</c:v>
                </c:pt>
                <c:pt idx="5">
                  <c:v>85.306341142331604</c:v>
                </c:pt>
                <c:pt idx="6">
                  <c:v>86.291484721474774</c:v>
                </c:pt>
                <c:pt idx="7">
                  <c:v>96.013928891807097</c:v>
                </c:pt>
                <c:pt idx="8">
                  <c:v>89.849228287442358</c:v>
                </c:pt>
                <c:pt idx="9">
                  <c:v>105.6507232818323</c:v>
                </c:pt>
                <c:pt idx="10">
                  <c:v>107.1296815851838</c:v>
                </c:pt>
                <c:pt idx="11">
                  <c:v>123.87892822601867</c:v>
                </c:pt>
                <c:pt idx="12">
                  <c:v>111.92730730470925</c:v>
                </c:pt>
                <c:pt idx="13">
                  <c:v>101.50100722498587</c:v>
                </c:pt>
                <c:pt idx="14">
                  <c:v>103.25827832037663</c:v>
                </c:pt>
                <c:pt idx="15">
                  <c:v>110.12382352689205</c:v>
                </c:pt>
                <c:pt idx="16">
                  <c:v>95.214243186869339</c:v>
                </c:pt>
                <c:pt idx="17">
                  <c:v>115.02166605167649</c:v>
                </c:pt>
                <c:pt idx="18">
                  <c:v>75.510621592266432</c:v>
                </c:pt>
                <c:pt idx="19">
                  <c:v>62.832049841786592</c:v>
                </c:pt>
                <c:pt idx="20">
                  <c:v>84.038494818020752</c:v>
                </c:pt>
                <c:pt idx="21">
                  <c:v>89.725774473117582</c:v>
                </c:pt>
                <c:pt idx="22">
                  <c:v>90.727337180129183</c:v>
                </c:pt>
                <c:pt idx="23">
                  <c:v>89.672498827140188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'28 JUI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'!$E$9:$E$32</c:f>
              <c:numCache>
                <c:formatCode>0.00</c:formatCode>
                <c:ptCount val="24"/>
                <c:pt idx="0">
                  <c:v>-14.691005112554961</c:v>
                </c:pt>
                <c:pt idx="1">
                  <c:v>-14.94850274597534</c:v>
                </c:pt>
                <c:pt idx="2">
                  <c:v>-15.132725022093815</c:v>
                </c:pt>
                <c:pt idx="3">
                  <c:v>4.2675801097175476</c:v>
                </c:pt>
                <c:pt idx="4">
                  <c:v>-14.868554391284462</c:v>
                </c:pt>
                <c:pt idx="5">
                  <c:v>-15.076508423395701</c:v>
                </c:pt>
                <c:pt idx="6">
                  <c:v>-14.85945793947041</c:v>
                </c:pt>
                <c:pt idx="7">
                  <c:v>-14.197875249056516</c:v>
                </c:pt>
                <c:pt idx="8">
                  <c:v>-14.391059590544806</c:v>
                </c:pt>
                <c:pt idx="9">
                  <c:v>-14.022730265937057</c:v>
                </c:pt>
                <c:pt idx="10">
                  <c:v>-14.348900130500855</c:v>
                </c:pt>
                <c:pt idx="11">
                  <c:v>-14.82164198046631</c:v>
                </c:pt>
                <c:pt idx="12">
                  <c:v>-14.636961569661921</c:v>
                </c:pt>
                <c:pt idx="13">
                  <c:v>-14.522011815538011</c:v>
                </c:pt>
                <c:pt idx="14">
                  <c:v>-14.342983437528673</c:v>
                </c:pt>
                <c:pt idx="15">
                  <c:v>-14.054603354451203</c:v>
                </c:pt>
                <c:pt idx="16">
                  <c:v>-14.624362541684249</c:v>
                </c:pt>
                <c:pt idx="17">
                  <c:v>-15.091644183150962</c:v>
                </c:pt>
                <c:pt idx="18">
                  <c:v>-15.471302483734288</c:v>
                </c:pt>
                <c:pt idx="19">
                  <c:v>-15.803428743197959</c:v>
                </c:pt>
                <c:pt idx="20">
                  <c:v>-14.477700940674669</c:v>
                </c:pt>
                <c:pt idx="21">
                  <c:v>-14.898752003658441</c:v>
                </c:pt>
                <c:pt idx="22">
                  <c:v>-15.019452996909205</c:v>
                </c:pt>
                <c:pt idx="23">
                  <c:v>-15.260511791598116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'28 JUI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'!$Q$9:$Q$32</c:f>
              <c:numCache>
                <c:formatCode>0.00</c:formatCode>
                <c:ptCount val="24"/>
                <c:pt idx="0">
                  <c:v>22.21</c:v>
                </c:pt>
                <c:pt idx="1">
                  <c:v>22.22</c:v>
                </c:pt>
                <c:pt idx="2">
                  <c:v>22.22</c:v>
                </c:pt>
                <c:pt idx="3">
                  <c:v>2.2200000000000002</c:v>
                </c:pt>
                <c:pt idx="4">
                  <c:v>21.85</c:v>
                </c:pt>
                <c:pt idx="5">
                  <c:v>22</c:v>
                </c:pt>
                <c:pt idx="6">
                  <c:v>22.08</c:v>
                </c:pt>
                <c:pt idx="7">
                  <c:v>22.08</c:v>
                </c:pt>
                <c:pt idx="8">
                  <c:v>22.08</c:v>
                </c:pt>
                <c:pt idx="9">
                  <c:v>22.1</c:v>
                </c:pt>
                <c:pt idx="10">
                  <c:v>22.56</c:v>
                </c:pt>
                <c:pt idx="11">
                  <c:v>22.79</c:v>
                </c:pt>
                <c:pt idx="12">
                  <c:v>22.6</c:v>
                </c:pt>
                <c:pt idx="13">
                  <c:v>22.62</c:v>
                </c:pt>
                <c:pt idx="14">
                  <c:v>22.6</c:v>
                </c:pt>
                <c:pt idx="15">
                  <c:v>22.6</c:v>
                </c:pt>
                <c:pt idx="16">
                  <c:v>22.6</c:v>
                </c:pt>
                <c:pt idx="17">
                  <c:v>22.6</c:v>
                </c:pt>
                <c:pt idx="18">
                  <c:v>22.74</c:v>
                </c:pt>
                <c:pt idx="19">
                  <c:v>22.73</c:v>
                </c:pt>
                <c:pt idx="20">
                  <c:v>22.7</c:v>
                </c:pt>
                <c:pt idx="21">
                  <c:v>22.74</c:v>
                </c:pt>
                <c:pt idx="22">
                  <c:v>22.63</c:v>
                </c:pt>
                <c:pt idx="23">
                  <c:v>22.63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'28 JUI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'!$AE$9:$AE$32</c:f>
              <c:numCache>
                <c:formatCode>0.00</c:formatCode>
                <c:ptCount val="24"/>
                <c:pt idx="0">
                  <c:v>56.3</c:v>
                </c:pt>
                <c:pt idx="1">
                  <c:v>55.88</c:v>
                </c:pt>
                <c:pt idx="2">
                  <c:v>55.39</c:v>
                </c:pt>
                <c:pt idx="3">
                  <c:v>56.16</c:v>
                </c:pt>
                <c:pt idx="4">
                  <c:v>55.04</c:v>
                </c:pt>
                <c:pt idx="5">
                  <c:v>54.28</c:v>
                </c:pt>
                <c:pt idx="6">
                  <c:v>55.22</c:v>
                </c:pt>
                <c:pt idx="7">
                  <c:v>54.77</c:v>
                </c:pt>
                <c:pt idx="8">
                  <c:v>65.790000000000006</c:v>
                </c:pt>
                <c:pt idx="9">
                  <c:v>71.239999999999995</c:v>
                </c:pt>
                <c:pt idx="10">
                  <c:v>72.680000000000007</c:v>
                </c:pt>
                <c:pt idx="11">
                  <c:v>53.44</c:v>
                </c:pt>
                <c:pt idx="12">
                  <c:v>54.24</c:v>
                </c:pt>
                <c:pt idx="13">
                  <c:v>58.14</c:v>
                </c:pt>
                <c:pt idx="14">
                  <c:v>54.85</c:v>
                </c:pt>
                <c:pt idx="15">
                  <c:v>54.55</c:v>
                </c:pt>
                <c:pt idx="16">
                  <c:v>55.13</c:v>
                </c:pt>
                <c:pt idx="17">
                  <c:v>55.41</c:v>
                </c:pt>
                <c:pt idx="18">
                  <c:v>56.39</c:v>
                </c:pt>
                <c:pt idx="19">
                  <c:v>55.89</c:v>
                </c:pt>
                <c:pt idx="20">
                  <c:v>55.08</c:v>
                </c:pt>
                <c:pt idx="21">
                  <c:v>55.84</c:v>
                </c:pt>
                <c:pt idx="22">
                  <c:v>56.2</c:v>
                </c:pt>
                <c:pt idx="23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'28 JUI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'!$AK$9:$AK$32</c:f>
              <c:numCache>
                <c:formatCode>0.00</c:formatCode>
                <c:ptCount val="24"/>
                <c:pt idx="0">
                  <c:v>105.63449458414178</c:v>
                </c:pt>
                <c:pt idx="1">
                  <c:v>102.55227062637744</c:v>
                </c:pt>
                <c:pt idx="2">
                  <c:v>100.16053563958225</c:v>
                </c:pt>
                <c:pt idx="3">
                  <c:v>79.080845446538305</c:v>
                </c:pt>
                <c:pt idx="4">
                  <c:v>96.324994664610571</c:v>
                </c:pt>
                <c:pt idx="5">
                  <c:v>96.760167281064099</c:v>
                </c:pt>
                <c:pt idx="6">
                  <c:v>105.92797321799559</c:v>
                </c:pt>
                <c:pt idx="7">
                  <c:v>119.10394635724938</c:v>
                </c:pt>
                <c:pt idx="8">
                  <c:v>119.01183130310248</c:v>
                </c:pt>
                <c:pt idx="9">
                  <c:v>121.63200698410478</c:v>
                </c:pt>
                <c:pt idx="10">
                  <c:v>124.79921854531705</c:v>
                </c:pt>
                <c:pt idx="11">
                  <c:v>97.462713754447577</c:v>
                </c:pt>
                <c:pt idx="12">
                  <c:v>112.71965426495262</c:v>
                </c:pt>
                <c:pt idx="13">
                  <c:v>122.67100459055212</c:v>
                </c:pt>
                <c:pt idx="14">
                  <c:v>125.97470511715208</c:v>
                </c:pt>
                <c:pt idx="15">
                  <c:v>129.63077982755914</c:v>
                </c:pt>
                <c:pt idx="16">
                  <c:v>123.59011935481496</c:v>
                </c:pt>
                <c:pt idx="17">
                  <c:v>117.59997813147447</c:v>
                </c:pt>
                <c:pt idx="18">
                  <c:v>132.11068089146781</c:v>
                </c:pt>
                <c:pt idx="19">
                  <c:v>128.76137890141135</c:v>
                </c:pt>
                <c:pt idx="20">
                  <c:v>127.11920612265386</c:v>
                </c:pt>
                <c:pt idx="21">
                  <c:v>123.3829775305409</c:v>
                </c:pt>
                <c:pt idx="22">
                  <c:v>114.33211581678002</c:v>
                </c:pt>
                <c:pt idx="23">
                  <c:v>107.03801296445792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'28 JUI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'!$AM$9:$AM$32</c:f>
              <c:numCache>
                <c:formatCode>0.00</c:formatCode>
                <c:ptCount val="24"/>
                <c:pt idx="0">
                  <c:v>141.37651052841315</c:v>
                </c:pt>
                <c:pt idx="1">
                  <c:v>135.8662321195979</c:v>
                </c:pt>
                <c:pt idx="2">
                  <c:v>131.8621893825115</c:v>
                </c:pt>
                <c:pt idx="3">
                  <c:v>132.12157444374415</c:v>
                </c:pt>
                <c:pt idx="4">
                  <c:v>132.02355972667388</c:v>
                </c:pt>
                <c:pt idx="5">
                  <c:v>129.57634114233161</c:v>
                </c:pt>
                <c:pt idx="6">
                  <c:v>130.72148472147478</c:v>
                </c:pt>
                <c:pt idx="7">
                  <c:v>140.5139288918071</c:v>
                </c:pt>
                <c:pt idx="8">
                  <c:v>133.89922828744236</c:v>
                </c:pt>
                <c:pt idx="9">
                  <c:v>144.7607232818323</c:v>
                </c:pt>
                <c:pt idx="10">
                  <c:v>146.2396815851838</c:v>
                </c:pt>
                <c:pt idx="11">
                  <c:v>165.14892822601868</c:v>
                </c:pt>
                <c:pt idx="12">
                  <c:v>149.70730730470925</c:v>
                </c:pt>
                <c:pt idx="13">
                  <c:v>144.44100722498587</c:v>
                </c:pt>
                <c:pt idx="14">
                  <c:v>146.65827832037664</c:v>
                </c:pt>
                <c:pt idx="15">
                  <c:v>153.01382352689205</c:v>
                </c:pt>
                <c:pt idx="16">
                  <c:v>139.27424318686934</c:v>
                </c:pt>
                <c:pt idx="17">
                  <c:v>129.04166605167649</c:v>
                </c:pt>
                <c:pt idx="18">
                  <c:v>106.21062159226643</c:v>
                </c:pt>
                <c:pt idx="19">
                  <c:v>97.682049841786593</c:v>
                </c:pt>
                <c:pt idx="20">
                  <c:v>144.30849481802076</c:v>
                </c:pt>
                <c:pt idx="21">
                  <c:v>134.81577447311759</c:v>
                </c:pt>
                <c:pt idx="22">
                  <c:v>135.85733718012918</c:v>
                </c:pt>
                <c:pt idx="23">
                  <c:v>134.78249882714019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'28 JUI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'!$F$9:$F$32</c:f>
              <c:numCache>
                <c:formatCode>General</c:formatCode>
                <c:ptCount val="24"/>
                <c:pt idx="0">
                  <c:v>172.69</c:v>
                </c:pt>
                <c:pt idx="1">
                  <c:v>168.35</c:v>
                </c:pt>
                <c:pt idx="2">
                  <c:v>165.31</c:v>
                </c:pt>
                <c:pt idx="3">
                  <c:v>164.97</c:v>
                </c:pt>
                <c:pt idx="4">
                  <c:v>164.32</c:v>
                </c:pt>
                <c:pt idx="5">
                  <c:v>153.43</c:v>
                </c:pt>
                <c:pt idx="6">
                  <c:v>154.91999999999999</c:v>
                </c:pt>
                <c:pt idx="7">
                  <c:v>160.03</c:v>
                </c:pt>
                <c:pt idx="8">
                  <c:v>150.24</c:v>
                </c:pt>
                <c:pt idx="9">
                  <c:v>137.58000000000001</c:v>
                </c:pt>
                <c:pt idx="10">
                  <c:v>145.69</c:v>
                </c:pt>
                <c:pt idx="11">
                  <c:v>130.22</c:v>
                </c:pt>
                <c:pt idx="12">
                  <c:v>121.86</c:v>
                </c:pt>
                <c:pt idx="13">
                  <c:v>151.99</c:v>
                </c:pt>
                <c:pt idx="14">
                  <c:v>150.44</c:v>
                </c:pt>
                <c:pt idx="15">
                  <c:v>176.1</c:v>
                </c:pt>
                <c:pt idx="16">
                  <c:v>179.38</c:v>
                </c:pt>
                <c:pt idx="17">
                  <c:v>191.11</c:v>
                </c:pt>
                <c:pt idx="18">
                  <c:v>225.61</c:v>
                </c:pt>
                <c:pt idx="19">
                  <c:v>221.96</c:v>
                </c:pt>
                <c:pt idx="20">
                  <c:v>214.78</c:v>
                </c:pt>
                <c:pt idx="21">
                  <c:v>208.63</c:v>
                </c:pt>
                <c:pt idx="22">
                  <c:v>196.12</c:v>
                </c:pt>
                <c:pt idx="23">
                  <c:v>186.65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'28 JUI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'!$G$9:$G$32</c:f>
              <c:numCache>
                <c:formatCode>0.00</c:formatCode>
                <c:ptCount val="24"/>
                <c:pt idx="0">
                  <c:v>84.382108686120958</c:v>
                </c:pt>
                <c:pt idx="1">
                  <c:v>82.515572861567023</c:v>
                </c:pt>
                <c:pt idx="2">
                  <c:v>79.265785372404579</c:v>
                </c:pt>
                <c:pt idx="3">
                  <c:v>78.323812572142657</c:v>
                </c:pt>
                <c:pt idx="4">
                  <c:v>79.880358748091254</c:v>
                </c:pt>
                <c:pt idx="5">
                  <c:v>78.458293000780529</c:v>
                </c:pt>
                <c:pt idx="6">
                  <c:v>74.83895338311423</c:v>
                </c:pt>
                <c:pt idx="7">
                  <c:v>83.23601433242014</c:v>
                </c:pt>
                <c:pt idx="8">
                  <c:v>77.978098330509027</c:v>
                </c:pt>
                <c:pt idx="9">
                  <c:v>65.940260018044896</c:v>
                </c:pt>
                <c:pt idx="10">
                  <c:v>70.05678620104753</c:v>
                </c:pt>
                <c:pt idx="11">
                  <c:v>73.878763188718921</c:v>
                </c:pt>
                <c:pt idx="12">
                  <c:v>70.857002819918577</c:v>
                </c:pt>
                <c:pt idx="13">
                  <c:v>80.626979646997242</c:v>
                </c:pt>
                <c:pt idx="14">
                  <c:v>77.898240138790172</c:v>
                </c:pt>
                <c:pt idx="15">
                  <c:v>86.104296830788385</c:v>
                </c:pt>
                <c:pt idx="16">
                  <c:v>92.0857440899305</c:v>
                </c:pt>
                <c:pt idx="17">
                  <c:v>95.991187988450022</c:v>
                </c:pt>
                <c:pt idx="18">
                  <c:v>112.94192962782749</c:v>
                </c:pt>
                <c:pt idx="19">
                  <c:v>109.39344035794055</c:v>
                </c:pt>
                <c:pt idx="20">
                  <c:v>106.74724349440947</c:v>
                </c:pt>
                <c:pt idx="21">
                  <c:v>103.48622306087546</c:v>
                </c:pt>
                <c:pt idx="22">
                  <c:v>96.358578775572113</c:v>
                </c:pt>
                <c:pt idx="23">
                  <c:v>91.212312522529515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'28 JUI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'!$H$9:$H$32</c:f>
              <c:numCache>
                <c:formatCode>0.00</c:formatCode>
                <c:ptCount val="24"/>
                <c:pt idx="0">
                  <c:v>81.585389594132209</c:v>
                </c:pt>
                <c:pt idx="1">
                  <c:v>79.276841431990022</c:v>
                </c:pt>
                <c:pt idx="2">
                  <c:v>79.602146003834534</c:v>
                </c:pt>
                <c:pt idx="3">
                  <c:v>80.217038471125747</c:v>
                </c:pt>
                <c:pt idx="4">
                  <c:v>78.035191654776384</c:v>
                </c:pt>
                <c:pt idx="5">
                  <c:v>68.946486891530924</c:v>
                </c:pt>
                <c:pt idx="6">
                  <c:v>73.889771274366112</c:v>
                </c:pt>
                <c:pt idx="7">
                  <c:v>70.245519734662196</c:v>
                </c:pt>
                <c:pt idx="8">
                  <c:v>65.125969114651483</c:v>
                </c:pt>
                <c:pt idx="9">
                  <c:v>65.208691074275961</c:v>
                </c:pt>
                <c:pt idx="10">
                  <c:v>68.792154823491245</c:v>
                </c:pt>
                <c:pt idx="11">
                  <c:v>49.81823024268202</c:v>
                </c:pt>
                <c:pt idx="12">
                  <c:v>44.622106967361475</c:v>
                </c:pt>
                <c:pt idx="13">
                  <c:v>64.096750466169425</c:v>
                </c:pt>
                <c:pt idx="14">
                  <c:v>65.191511642126116</c:v>
                </c:pt>
                <c:pt idx="15">
                  <c:v>82.918669375696808</c:v>
                </c:pt>
                <c:pt idx="16">
                  <c:v>80.223301987488057</c:v>
                </c:pt>
                <c:pt idx="17">
                  <c:v>87.696365195415822</c:v>
                </c:pt>
                <c:pt idx="18">
                  <c:v>103.93464491753092</c:v>
                </c:pt>
                <c:pt idx="19">
                  <c:v>103.97183224178251</c:v>
                </c:pt>
                <c:pt idx="20">
                  <c:v>99.710865084872523</c:v>
                </c:pt>
                <c:pt idx="21">
                  <c:v>97.055581854510436</c:v>
                </c:pt>
                <c:pt idx="22">
                  <c:v>92.148597977198008</c:v>
                </c:pt>
                <c:pt idx="23">
                  <c:v>88.184717322888105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'28 JUI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'!$I$9:$I$32</c:f>
              <c:numCache>
                <c:formatCode>0.00</c:formatCode>
                <c:ptCount val="24"/>
                <c:pt idx="0">
                  <c:v>6.7225017197468437</c:v>
                </c:pt>
                <c:pt idx="1">
                  <c:v>6.557585706442949</c:v>
                </c:pt>
                <c:pt idx="2">
                  <c:v>6.4420686237608882</c:v>
                </c:pt>
                <c:pt idx="3">
                  <c:v>6.4291489567316082</c:v>
                </c:pt>
                <c:pt idx="4">
                  <c:v>6.4044495971323547</c:v>
                </c:pt>
                <c:pt idx="5">
                  <c:v>6.0252201076885674</c:v>
                </c:pt>
                <c:pt idx="6">
                  <c:v>6.1912753425196732</c:v>
                </c:pt>
                <c:pt idx="7">
                  <c:v>6.54846593291765</c:v>
                </c:pt>
                <c:pt idx="8">
                  <c:v>7.1359325548394841</c:v>
                </c:pt>
                <c:pt idx="9">
                  <c:v>6.431048907679183</c:v>
                </c:pt>
                <c:pt idx="10">
                  <c:v>6.8410589754612365</c:v>
                </c:pt>
                <c:pt idx="11">
                  <c:v>6.523006568599043</c:v>
                </c:pt>
                <c:pt idx="12">
                  <c:v>6.3808902127199465</c:v>
                </c:pt>
                <c:pt idx="13">
                  <c:v>7.2662698868333271</c:v>
                </c:pt>
                <c:pt idx="14">
                  <c:v>7.3502482190837375</c:v>
                </c:pt>
                <c:pt idx="15">
                  <c:v>7.0770337935147714</c:v>
                </c:pt>
                <c:pt idx="16">
                  <c:v>7.0709539225814231</c:v>
                </c:pt>
                <c:pt idx="17">
                  <c:v>7.4224468161341681</c:v>
                </c:pt>
                <c:pt idx="18">
                  <c:v>8.733425454641603</c:v>
                </c:pt>
                <c:pt idx="19">
                  <c:v>8.59472740027695</c:v>
                </c:pt>
                <c:pt idx="20">
                  <c:v>8.3218914207180017</c:v>
                </c:pt>
                <c:pt idx="21">
                  <c:v>8.0881950846140835</c:v>
                </c:pt>
                <c:pt idx="22">
                  <c:v>7.6128232472298683</c:v>
                </c:pt>
                <c:pt idx="23">
                  <c:v>7.2529701545823846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'28 JUI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  <c:pt idx="6">
                  <c:v>1.8</c:v>
                </c:pt>
                <c:pt idx="7">
                  <c:v>4.2</c:v>
                </c:pt>
                <c:pt idx="8">
                  <c:v>9.1</c:v>
                </c:pt>
                <c:pt idx="9">
                  <c:v>6.8</c:v>
                </c:pt>
                <c:pt idx="10">
                  <c:v>14</c:v>
                </c:pt>
                <c:pt idx="11">
                  <c:v>8.3000000000000007</c:v>
                </c:pt>
                <c:pt idx="12">
                  <c:v>5.4</c:v>
                </c:pt>
                <c:pt idx="13">
                  <c:v>12.7</c:v>
                </c:pt>
                <c:pt idx="14">
                  <c:v>8</c:v>
                </c:pt>
                <c:pt idx="15">
                  <c:v>5.5</c:v>
                </c:pt>
                <c:pt idx="16">
                  <c:v>2.2000000000000002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'28 JUI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JUI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'28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'28 JUI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'28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JUI 23 '!$AJ$9:$AJ$32</c:f>
              <c:numCache>
                <c:formatCode>0.00</c:formatCode>
                <c:ptCount val="24"/>
                <c:pt idx="0">
                  <c:v>84.382108686120958</c:v>
                </c:pt>
                <c:pt idx="1">
                  <c:v>82.515572861567023</c:v>
                </c:pt>
                <c:pt idx="2">
                  <c:v>79.265785372404579</c:v>
                </c:pt>
                <c:pt idx="3">
                  <c:v>78.323812572142657</c:v>
                </c:pt>
                <c:pt idx="4">
                  <c:v>79.880358748091254</c:v>
                </c:pt>
                <c:pt idx="5">
                  <c:v>79.058293000780523</c:v>
                </c:pt>
                <c:pt idx="6">
                  <c:v>76.638953383114227</c:v>
                </c:pt>
                <c:pt idx="7">
                  <c:v>87.436014332420143</c:v>
                </c:pt>
                <c:pt idx="8">
                  <c:v>87.078098330509022</c:v>
                </c:pt>
                <c:pt idx="9">
                  <c:v>72.740260018044893</c:v>
                </c:pt>
                <c:pt idx="10">
                  <c:v>84.05678620104753</c:v>
                </c:pt>
                <c:pt idx="11">
                  <c:v>82.178763188718918</c:v>
                </c:pt>
                <c:pt idx="12">
                  <c:v>76.257002819918583</c:v>
                </c:pt>
                <c:pt idx="13">
                  <c:v>93.326979646997245</c:v>
                </c:pt>
                <c:pt idx="14">
                  <c:v>85.898240138790172</c:v>
                </c:pt>
                <c:pt idx="15">
                  <c:v>91.604296830788385</c:v>
                </c:pt>
                <c:pt idx="16">
                  <c:v>94.285744089930503</c:v>
                </c:pt>
                <c:pt idx="17">
                  <c:v>95.991187988450022</c:v>
                </c:pt>
                <c:pt idx="18">
                  <c:v>112.94192962782749</c:v>
                </c:pt>
                <c:pt idx="19">
                  <c:v>109.39344035794055</c:v>
                </c:pt>
                <c:pt idx="20">
                  <c:v>106.74724349440947</c:v>
                </c:pt>
                <c:pt idx="21">
                  <c:v>103.48622306087546</c:v>
                </c:pt>
                <c:pt idx="22">
                  <c:v>96.358578775572113</c:v>
                </c:pt>
                <c:pt idx="23">
                  <c:v>91.212312522529515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'28 JUI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'28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JUI 23 '!$AL$9:$AL$32</c:f>
              <c:numCache>
                <c:formatCode>0.00</c:formatCode>
                <c:ptCount val="24"/>
                <c:pt idx="0">
                  <c:v>81.585389594132209</c:v>
                </c:pt>
                <c:pt idx="1">
                  <c:v>79.276841431990022</c:v>
                </c:pt>
                <c:pt idx="2">
                  <c:v>79.602146003834534</c:v>
                </c:pt>
                <c:pt idx="3">
                  <c:v>80.217038471125747</c:v>
                </c:pt>
                <c:pt idx="4">
                  <c:v>78.035191654776384</c:v>
                </c:pt>
                <c:pt idx="5">
                  <c:v>69.256486891530926</c:v>
                </c:pt>
                <c:pt idx="6">
                  <c:v>75.879771274366107</c:v>
                </c:pt>
                <c:pt idx="7">
                  <c:v>74.125519734662191</c:v>
                </c:pt>
                <c:pt idx="8">
                  <c:v>89.355969114651487</c:v>
                </c:pt>
                <c:pt idx="9">
                  <c:v>85.848691074275962</c:v>
                </c:pt>
                <c:pt idx="10">
                  <c:v>84.91215482349125</c:v>
                </c:pt>
                <c:pt idx="11">
                  <c:v>78.738230242682022</c:v>
                </c:pt>
                <c:pt idx="12">
                  <c:v>81.062106967361473</c:v>
                </c:pt>
                <c:pt idx="13">
                  <c:v>86.406750466169427</c:v>
                </c:pt>
                <c:pt idx="14">
                  <c:v>95.961511642126112</c:v>
                </c:pt>
                <c:pt idx="15">
                  <c:v>83.33866937569681</c:v>
                </c:pt>
                <c:pt idx="16">
                  <c:v>80.503301987488058</c:v>
                </c:pt>
                <c:pt idx="17">
                  <c:v>87.696365195415822</c:v>
                </c:pt>
                <c:pt idx="18">
                  <c:v>103.93464491753092</c:v>
                </c:pt>
                <c:pt idx="19">
                  <c:v>103.97183224178251</c:v>
                </c:pt>
                <c:pt idx="20">
                  <c:v>99.710865084872523</c:v>
                </c:pt>
                <c:pt idx="21">
                  <c:v>97.055581854510436</c:v>
                </c:pt>
                <c:pt idx="22">
                  <c:v>92.148597977198008</c:v>
                </c:pt>
                <c:pt idx="23">
                  <c:v>88.184717322888105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Brouillon%20rap%20Journalier\07%20Brouillon%20rap%20Journalier%20de%20JUILLET%202023.xlsm" TargetMode="External"/><Relationship Id="rId1" Type="http://schemas.openxmlformats.org/officeDocument/2006/relationships/externalLinkPath" Target="/RELEVES_DISPATCHING/RELEVE_2023/RELEVES%20DES%20BILANS%20JOURNALIERS/Brouillon%20rap%20Journalier/07%20Brouillon%20rap%20Journalier%20de%20JUILLET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JUILLET 2023"/>
      <sheetName val="2 JUILLET 2023"/>
      <sheetName val="3 JUILLET 2023"/>
      <sheetName val="4 JUILLET 2023"/>
      <sheetName val="5 JUILLET 2023"/>
      <sheetName val="6 JUILLET 2023"/>
      <sheetName val="7 JUILLET 2023"/>
      <sheetName val="8 JUILLET 2023"/>
      <sheetName val="9 JUILLET 2023"/>
      <sheetName val="10 JUILLET 2023"/>
      <sheetName val="11 JUILLET 2023"/>
      <sheetName val="12 JUILLET 2023"/>
      <sheetName val="13 JUILLET 2023"/>
      <sheetName val="14 JUILLET 2023"/>
      <sheetName val="15 JUILLET 2023"/>
      <sheetName val="16 JUILLET 2023"/>
      <sheetName val="17 JUILLET 2023"/>
      <sheetName val="18 JUILLET 2023"/>
      <sheetName val="19 JUILLET 2023"/>
      <sheetName val="20 JUILLET 2023"/>
      <sheetName val="21 JUILLET 2023"/>
      <sheetName val="22 JUILLET 2023"/>
      <sheetName val="23 JUILLET 2023"/>
      <sheetName val="24 JUILLET 2023"/>
      <sheetName val="25 JUILLET 2023"/>
      <sheetName val="26 JUILLET 2023"/>
      <sheetName val="27 JUILLET 2023"/>
      <sheetName val="28 JUILLET 2023"/>
      <sheetName val="29 JUILLET 2023"/>
      <sheetName val="30 JUILLET 2023"/>
      <sheetName val="31 JUILLET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F6">
            <v>55.08</v>
          </cell>
        </row>
        <row r="14">
          <cell r="K14">
            <v>1344.2</v>
          </cell>
        </row>
        <row r="15">
          <cell r="K15">
            <v>72.680000000000007</v>
          </cell>
          <cell r="L15">
            <v>208.45833333335</v>
          </cell>
        </row>
        <row r="29">
          <cell r="K29">
            <v>72.734099999999998</v>
          </cell>
        </row>
        <row r="30">
          <cell r="K30">
            <v>14</v>
          </cell>
          <cell r="L30">
            <v>208.45833333335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W6" zoomScaleNormal="85" zoomScaleSheetLayoutView="100" workbookViewId="0">
      <selection activeCell="AH21" sqref="AH21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" customWidth="1"/>
    <col min="9" max="9" width="7.85546875" customWidth="1"/>
    <col min="10" max="10" width="5.7109375" customWidth="1"/>
    <col min="11" max="11" width="6.42578125" customWidth="1"/>
    <col min="12" max="14" width="5.7109375" customWidth="1"/>
    <col min="15" max="15" width="5.85546875" customWidth="1"/>
    <col min="16" max="16" width="6" customWidth="1"/>
    <col min="17" max="17" width="6.140625" bestFit="1" customWidth="1"/>
    <col min="18" max="18" width="6.5703125" customWidth="1"/>
    <col min="19" max="20" width="5.7109375" customWidth="1"/>
    <col min="21" max="21" width="8.28515625" bestFit="1" customWidth="1"/>
    <col min="22" max="23" width="5.7109375" customWidth="1"/>
    <col min="24" max="24" width="6.140625" bestFit="1" customWidth="1"/>
    <col min="25" max="25" width="6.7109375" customWidth="1"/>
    <col min="26" max="26" width="8.28515625" bestFit="1" customWidth="1"/>
    <col min="27" max="28" width="5.7109375" customWidth="1"/>
    <col min="29" max="29" width="6.85546875" customWidth="1"/>
    <col min="30" max="30" width="6.140625" bestFit="1" customWidth="1"/>
    <col min="31" max="31" width="6.85546875" customWidth="1"/>
    <col min="32" max="33" width="5.7109375" customWidth="1"/>
    <col min="34" max="34" width="6.42578125" customWidth="1"/>
    <col min="35" max="37" width="7.140625" customWidth="1"/>
    <col min="38" max="38" width="8.42578125" customWidth="1"/>
    <col min="39" max="39" width="7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45135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132.57999999999998</v>
      </c>
      <c r="C9" s="51">
        <f t="shared" ref="C9:C32" si="0">AK9-AE9</f>
        <v>49.33449458414178</v>
      </c>
      <c r="D9" s="52">
        <f t="shared" ref="D9:D32" si="1">AM9-Y9</f>
        <v>97.936510528413152</v>
      </c>
      <c r="E9" s="59">
        <f t="shared" ref="E9:E32" si="2">(AG9+AI9)-Q9</f>
        <v>-14.691005112554961</v>
      </c>
      <c r="F9" s="76">
        <v>172.69</v>
      </c>
      <c r="G9" s="52">
        <f t="shared" ref="G9:G32" si="3">AJ9-AD9</f>
        <v>84.382108686120958</v>
      </c>
      <c r="H9" s="52">
        <f t="shared" ref="H9:H32" si="4">AL9-X9</f>
        <v>81.585389594132209</v>
      </c>
      <c r="I9" s="53">
        <f t="shared" ref="I9:I32" si="5">(AH9+AF9)-P9</f>
        <v>6.7225017197468437</v>
      </c>
      <c r="J9" s="58">
        <v>0</v>
      </c>
      <c r="K9" s="84">
        <v>22.21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22.21</v>
      </c>
      <c r="R9" s="91">
        <v>0</v>
      </c>
      <c r="S9" s="84">
        <v>0</v>
      </c>
      <c r="T9" s="84">
        <v>0</v>
      </c>
      <c r="U9" s="84">
        <v>43.44</v>
      </c>
      <c r="V9" s="68">
        <v>0</v>
      </c>
      <c r="W9" s="90">
        <v>0</v>
      </c>
      <c r="X9" s="94">
        <f>R9+T9+V9</f>
        <v>0</v>
      </c>
      <c r="Y9" s="95">
        <f>S9+U9+W9</f>
        <v>43.44</v>
      </c>
      <c r="Z9" s="91">
        <v>0</v>
      </c>
      <c r="AA9" s="84">
        <v>0</v>
      </c>
      <c r="AB9" s="84">
        <v>0</v>
      </c>
      <c r="AC9" s="84">
        <v>56.3</v>
      </c>
      <c r="AD9" s="96">
        <f>Z9+AB9</f>
        <v>0</v>
      </c>
      <c r="AE9" s="52">
        <f>AA9+AC9</f>
        <v>56.3</v>
      </c>
      <c r="AF9" s="116">
        <v>0.16645241935483901</v>
      </c>
      <c r="AG9" s="117">
        <v>0.40281303763440901</v>
      </c>
      <c r="AH9" s="54">
        <f t="shared" ref="AH9:AH32" si="6">(F9+P9+X9+AD9)-(AJ9+AL9+AF9)</f>
        <v>6.5560493003920044</v>
      </c>
      <c r="AI9" s="63">
        <f t="shared" ref="AI9:AI32" si="7">(B9+Q9+Y9+AE9)-(AM9+AK9+AG9)</f>
        <v>7.11618184981063</v>
      </c>
      <c r="AJ9" s="64">
        <v>84.382108686120958</v>
      </c>
      <c r="AK9" s="61">
        <v>105.63449458414178</v>
      </c>
      <c r="AL9" s="66">
        <v>81.585389594132209</v>
      </c>
      <c r="AM9" s="61">
        <v>141.37651052841315</v>
      </c>
      <c r="AS9" s="121"/>
      <c r="BA9" s="42"/>
      <c r="BB9" s="42"/>
    </row>
    <row r="10" spans="1:54" ht="15.75" x14ac:dyDescent="0.25">
      <c r="A10" s="25">
        <v>2</v>
      </c>
      <c r="B10" s="69">
        <v>124.22</v>
      </c>
      <c r="C10" s="51">
        <f t="shared" si="0"/>
        <v>46.672270626377433</v>
      </c>
      <c r="D10" s="52">
        <f t="shared" si="1"/>
        <v>92.496232119597892</v>
      </c>
      <c r="E10" s="59">
        <f t="shared" si="2"/>
        <v>-14.94850274597534</v>
      </c>
      <c r="F10" s="68">
        <v>168.35</v>
      </c>
      <c r="G10" s="52">
        <f t="shared" si="3"/>
        <v>82.515572861567023</v>
      </c>
      <c r="H10" s="52">
        <f t="shared" si="4"/>
        <v>79.276841431990022</v>
      </c>
      <c r="I10" s="53">
        <f t="shared" si="5"/>
        <v>6.557585706442949</v>
      </c>
      <c r="J10" s="58">
        <v>0</v>
      </c>
      <c r="K10" s="81">
        <v>22.22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22.22</v>
      </c>
      <c r="R10" s="91">
        <v>0</v>
      </c>
      <c r="S10" s="84">
        <v>0</v>
      </c>
      <c r="T10" s="84">
        <v>0</v>
      </c>
      <c r="U10" s="84">
        <v>43.37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43.37</v>
      </c>
      <c r="Z10" s="91">
        <v>0</v>
      </c>
      <c r="AA10" s="84">
        <v>0</v>
      </c>
      <c r="AB10" s="84">
        <v>0</v>
      </c>
      <c r="AC10" s="84">
        <v>55.88</v>
      </c>
      <c r="AD10" s="96">
        <f t="shared" ref="AD10:AD32" si="12">Z10+AB10</f>
        <v>0</v>
      </c>
      <c r="AE10" s="52">
        <f t="shared" ref="AE10:AE32" si="13">AA10+AC10</f>
        <v>55.88</v>
      </c>
      <c r="AF10" s="118">
        <v>0.16645241935483901</v>
      </c>
      <c r="AG10" s="117">
        <v>0.40281303763440901</v>
      </c>
      <c r="AH10" s="54">
        <f t="shared" si="6"/>
        <v>6.3911332870881097</v>
      </c>
      <c r="AI10" s="63">
        <f t="shared" si="7"/>
        <v>6.8686842163902497</v>
      </c>
      <c r="AJ10" s="64">
        <v>82.515572861567023</v>
      </c>
      <c r="AK10" s="61">
        <v>102.55227062637744</v>
      </c>
      <c r="AL10" s="66">
        <v>79.276841431990022</v>
      </c>
      <c r="AM10" s="61">
        <v>135.8662321195979</v>
      </c>
      <c r="AS10" s="121"/>
      <c r="BA10" s="42"/>
      <c r="BB10" s="42"/>
    </row>
    <row r="11" spans="1:54" ht="15" customHeight="1" x14ac:dyDescent="0.25">
      <c r="A11" s="25">
        <v>3</v>
      </c>
      <c r="B11" s="69">
        <v>118.11</v>
      </c>
      <c r="C11" s="51">
        <f t="shared" si="0"/>
        <v>44.770535639582249</v>
      </c>
      <c r="D11" s="52">
        <f t="shared" si="1"/>
        <v>88.472189382511502</v>
      </c>
      <c r="E11" s="59">
        <f t="shared" si="2"/>
        <v>-15.132725022093815</v>
      </c>
      <c r="F11" s="68">
        <v>165.31</v>
      </c>
      <c r="G11" s="52">
        <f t="shared" si="3"/>
        <v>79.265785372404579</v>
      </c>
      <c r="H11" s="52">
        <f t="shared" si="4"/>
        <v>79.602146003834534</v>
      </c>
      <c r="I11" s="53">
        <f t="shared" si="5"/>
        <v>6.4420686237608882</v>
      </c>
      <c r="J11" s="58">
        <v>0</v>
      </c>
      <c r="K11" s="81">
        <v>22.22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22.22</v>
      </c>
      <c r="R11" s="91">
        <v>0</v>
      </c>
      <c r="S11" s="84">
        <v>0</v>
      </c>
      <c r="T11" s="84">
        <v>0</v>
      </c>
      <c r="U11" s="84">
        <v>43.39</v>
      </c>
      <c r="V11" s="84">
        <v>0</v>
      </c>
      <c r="W11" s="84">
        <v>0</v>
      </c>
      <c r="X11" s="94">
        <f t="shared" si="10"/>
        <v>0</v>
      </c>
      <c r="Y11" s="95">
        <f t="shared" si="11"/>
        <v>43.39</v>
      </c>
      <c r="Z11" s="91">
        <v>0</v>
      </c>
      <c r="AA11" s="84">
        <v>0</v>
      </c>
      <c r="AB11" s="84">
        <v>0</v>
      </c>
      <c r="AC11" s="84">
        <v>55.39</v>
      </c>
      <c r="AD11" s="96">
        <f t="shared" si="12"/>
        <v>0</v>
      </c>
      <c r="AE11" s="52">
        <f t="shared" si="13"/>
        <v>55.39</v>
      </c>
      <c r="AF11" s="118">
        <v>0.16645241935483901</v>
      </c>
      <c r="AG11" s="117">
        <v>0.40281303763440901</v>
      </c>
      <c r="AH11" s="54">
        <f t="shared" si="6"/>
        <v>6.2756162044060488</v>
      </c>
      <c r="AI11" s="63">
        <f t="shared" si="7"/>
        <v>6.684461940271774</v>
      </c>
      <c r="AJ11" s="64">
        <v>79.265785372404579</v>
      </c>
      <c r="AK11" s="61">
        <v>100.16053563958225</v>
      </c>
      <c r="AL11" s="66">
        <v>79.602146003834534</v>
      </c>
      <c r="AM11" s="61">
        <v>131.8621893825115</v>
      </c>
      <c r="AS11" s="121"/>
      <c r="BA11" s="42"/>
      <c r="BB11" s="42"/>
    </row>
    <row r="12" spans="1:54" ht="15" customHeight="1" x14ac:dyDescent="0.25">
      <c r="A12" s="25">
        <v>4</v>
      </c>
      <c r="B12" s="69">
        <v>115.04</v>
      </c>
      <c r="C12" s="51">
        <f t="shared" si="0"/>
        <v>22.920845446538308</v>
      </c>
      <c r="D12" s="52">
        <f t="shared" si="1"/>
        <v>87.851574443744141</v>
      </c>
      <c r="E12" s="59">
        <f t="shared" si="2"/>
        <v>4.2675801097175476</v>
      </c>
      <c r="F12" s="68">
        <v>164.97</v>
      </c>
      <c r="G12" s="52">
        <f t="shared" si="3"/>
        <v>78.323812572142657</v>
      </c>
      <c r="H12" s="52">
        <f t="shared" si="4"/>
        <v>80.217038471125747</v>
      </c>
      <c r="I12" s="53">
        <f t="shared" si="5"/>
        <v>6.4291489567316082</v>
      </c>
      <c r="J12" s="58">
        <v>0</v>
      </c>
      <c r="K12" s="81">
        <v>2.2200000000000002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2.2200000000000002</v>
      </c>
      <c r="R12" s="91">
        <v>0</v>
      </c>
      <c r="S12" s="84">
        <v>0</v>
      </c>
      <c r="T12" s="84">
        <v>0</v>
      </c>
      <c r="U12" s="84">
        <v>44.27</v>
      </c>
      <c r="V12" s="84">
        <v>0</v>
      </c>
      <c r="W12" s="84">
        <v>0</v>
      </c>
      <c r="X12" s="94">
        <f t="shared" si="10"/>
        <v>0</v>
      </c>
      <c r="Y12" s="95">
        <f t="shared" si="11"/>
        <v>44.27</v>
      </c>
      <c r="Z12" s="91">
        <v>0</v>
      </c>
      <c r="AA12" s="84">
        <v>0</v>
      </c>
      <c r="AB12" s="84">
        <v>0</v>
      </c>
      <c r="AC12" s="84">
        <v>56.16</v>
      </c>
      <c r="AD12" s="96">
        <f t="shared" si="12"/>
        <v>0</v>
      </c>
      <c r="AE12" s="52">
        <f t="shared" si="13"/>
        <v>56.16</v>
      </c>
      <c r="AF12" s="118">
        <v>0.16645241935483901</v>
      </c>
      <c r="AG12" s="117">
        <v>0.40281303763440901</v>
      </c>
      <c r="AH12" s="54">
        <f t="shared" si="6"/>
        <v>6.2626965373767689</v>
      </c>
      <c r="AI12" s="63">
        <f t="shared" si="7"/>
        <v>6.0847670720831388</v>
      </c>
      <c r="AJ12" s="64">
        <v>78.323812572142657</v>
      </c>
      <c r="AK12" s="61">
        <v>79.080845446538305</v>
      </c>
      <c r="AL12" s="66">
        <v>80.217038471125747</v>
      </c>
      <c r="AM12" s="61">
        <v>132.12157444374415</v>
      </c>
      <c r="AS12" s="121"/>
      <c r="BA12" s="42"/>
      <c r="BB12" s="42"/>
    </row>
    <row r="13" spans="1:54" ht="15.75" x14ac:dyDescent="0.25">
      <c r="A13" s="25">
        <v>5</v>
      </c>
      <c r="B13" s="69">
        <v>114.06</v>
      </c>
      <c r="C13" s="51">
        <f t="shared" si="0"/>
        <v>41.284994664610572</v>
      </c>
      <c r="D13" s="52">
        <f t="shared" si="1"/>
        <v>87.643559726673885</v>
      </c>
      <c r="E13" s="59">
        <f t="shared" si="2"/>
        <v>-14.868554391284462</v>
      </c>
      <c r="F13" s="68">
        <v>164.32</v>
      </c>
      <c r="G13" s="52">
        <f t="shared" si="3"/>
        <v>79.880358748091254</v>
      </c>
      <c r="H13" s="52">
        <f t="shared" si="4"/>
        <v>78.035191654776384</v>
      </c>
      <c r="I13" s="53">
        <f t="shared" si="5"/>
        <v>6.4044495971323547</v>
      </c>
      <c r="J13" s="58">
        <v>0</v>
      </c>
      <c r="K13" s="81">
        <v>21.85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21.85</v>
      </c>
      <c r="R13" s="91">
        <v>0</v>
      </c>
      <c r="S13" s="84">
        <v>0</v>
      </c>
      <c r="T13" s="84">
        <v>0</v>
      </c>
      <c r="U13" s="84">
        <v>44.38</v>
      </c>
      <c r="V13" s="84">
        <v>0</v>
      </c>
      <c r="W13" s="84">
        <v>0</v>
      </c>
      <c r="X13" s="94">
        <f t="shared" si="10"/>
        <v>0</v>
      </c>
      <c r="Y13" s="95">
        <f t="shared" si="11"/>
        <v>44.38</v>
      </c>
      <c r="Z13" s="91">
        <v>0</v>
      </c>
      <c r="AA13" s="84">
        <v>0</v>
      </c>
      <c r="AB13" s="84">
        <v>0</v>
      </c>
      <c r="AC13" s="84">
        <v>55.04</v>
      </c>
      <c r="AD13" s="96">
        <f t="shared" si="12"/>
        <v>0</v>
      </c>
      <c r="AE13" s="52">
        <f t="shared" si="13"/>
        <v>55.04</v>
      </c>
      <c r="AF13" s="118">
        <v>0.16645241935483901</v>
      </c>
      <c r="AG13" s="117">
        <v>0.40281303763440901</v>
      </c>
      <c r="AH13" s="54">
        <f t="shared" si="6"/>
        <v>6.2379971777775154</v>
      </c>
      <c r="AI13" s="63">
        <f t="shared" si="7"/>
        <v>6.5786325710811298</v>
      </c>
      <c r="AJ13" s="64">
        <v>79.880358748091254</v>
      </c>
      <c r="AK13" s="61">
        <v>96.324994664610571</v>
      </c>
      <c r="AL13" s="66">
        <v>78.035191654776384</v>
      </c>
      <c r="AM13" s="61">
        <v>132.02355972667388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112.71000000000001</v>
      </c>
      <c r="C14" s="51">
        <f t="shared" si="0"/>
        <v>42.480167281064098</v>
      </c>
      <c r="D14" s="52">
        <f t="shared" si="1"/>
        <v>85.306341142331604</v>
      </c>
      <c r="E14" s="59">
        <f t="shared" si="2"/>
        <v>-15.076508423395701</v>
      </c>
      <c r="F14" s="68">
        <v>153.43</v>
      </c>
      <c r="G14" s="52">
        <f t="shared" si="3"/>
        <v>78.458293000780529</v>
      </c>
      <c r="H14" s="52">
        <f t="shared" si="4"/>
        <v>68.946486891530924</v>
      </c>
      <c r="I14" s="53">
        <f t="shared" si="5"/>
        <v>6.0252201076885674</v>
      </c>
      <c r="J14" s="58">
        <v>0</v>
      </c>
      <c r="K14" s="81">
        <v>22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22</v>
      </c>
      <c r="R14" s="91">
        <v>0.31</v>
      </c>
      <c r="S14" s="84">
        <v>0</v>
      </c>
      <c r="T14" s="84">
        <v>0</v>
      </c>
      <c r="U14" s="84">
        <v>44.27</v>
      </c>
      <c r="V14" s="84">
        <v>0</v>
      </c>
      <c r="W14" s="84">
        <v>0</v>
      </c>
      <c r="X14" s="94">
        <f t="shared" si="10"/>
        <v>0.31</v>
      </c>
      <c r="Y14" s="95">
        <f t="shared" si="11"/>
        <v>44.27</v>
      </c>
      <c r="Z14" s="91">
        <v>0.6</v>
      </c>
      <c r="AA14" s="84">
        <v>0</v>
      </c>
      <c r="AB14" s="84">
        <v>0</v>
      </c>
      <c r="AC14" s="84">
        <v>54.28</v>
      </c>
      <c r="AD14" s="96">
        <f t="shared" si="12"/>
        <v>0.6</v>
      </c>
      <c r="AE14" s="52">
        <f t="shared" si="13"/>
        <v>54.28</v>
      </c>
      <c r="AF14" s="118">
        <v>0.16645241935483901</v>
      </c>
      <c r="AG14" s="117">
        <v>0.40281303763440901</v>
      </c>
      <c r="AH14" s="54">
        <f t="shared" si="6"/>
        <v>5.8587676883337281</v>
      </c>
      <c r="AI14" s="63">
        <f t="shared" si="7"/>
        <v>6.5206785389698894</v>
      </c>
      <c r="AJ14" s="64">
        <v>79.058293000780523</v>
      </c>
      <c r="AK14" s="61">
        <v>96.760167281064099</v>
      </c>
      <c r="AL14" s="66">
        <v>69.256486891530926</v>
      </c>
      <c r="AM14" s="61">
        <v>129.57634114233161</v>
      </c>
      <c r="AS14" s="121"/>
      <c r="BA14" s="42"/>
      <c r="BB14" s="42"/>
    </row>
    <row r="15" spans="1:54" ht="15.75" x14ac:dyDescent="0.25">
      <c r="A15" s="25">
        <v>7</v>
      </c>
      <c r="B15" s="69">
        <v>122.13999999999999</v>
      </c>
      <c r="C15" s="51">
        <f t="shared" si="0"/>
        <v>50.707973217995587</v>
      </c>
      <c r="D15" s="52">
        <f t="shared" si="1"/>
        <v>86.291484721474774</v>
      </c>
      <c r="E15" s="59">
        <f t="shared" si="2"/>
        <v>-14.85945793947041</v>
      </c>
      <c r="F15" s="68">
        <v>154.91999999999999</v>
      </c>
      <c r="G15" s="52">
        <f t="shared" si="3"/>
        <v>74.83895338311423</v>
      </c>
      <c r="H15" s="52">
        <f t="shared" si="4"/>
        <v>73.889771274366112</v>
      </c>
      <c r="I15" s="53">
        <f t="shared" si="5"/>
        <v>6.1912753425196732</v>
      </c>
      <c r="J15" s="58">
        <v>0</v>
      </c>
      <c r="K15" s="81">
        <v>22.08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22.08</v>
      </c>
      <c r="R15" s="91">
        <v>1.99</v>
      </c>
      <c r="S15" s="84">
        <v>0</v>
      </c>
      <c r="T15" s="84">
        <v>0</v>
      </c>
      <c r="U15" s="84">
        <v>44.43</v>
      </c>
      <c r="V15" s="84">
        <v>0</v>
      </c>
      <c r="W15" s="84">
        <v>0</v>
      </c>
      <c r="X15" s="94">
        <f t="shared" si="10"/>
        <v>1.99</v>
      </c>
      <c r="Y15" s="95">
        <f t="shared" si="11"/>
        <v>44.43</v>
      </c>
      <c r="Z15" s="91">
        <v>1.8</v>
      </c>
      <c r="AA15" s="84">
        <v>0</v>
      </c>
      <c r="AB15" s="84">
        <v>0</v>
      </c>
      <c r="AC15" s="84">
        <v>55.22</v>
      </c>
      <c r="AD15" s="96">
        <f t="shared" si="12"/>
        <v>1.8</v>
      </c>
      <c r="AE15" s="52">
        <f t="shared" si="13"/>
        <v>55.22</v>
      </c>
      <c r="AF15" s="118">
        <v>0.16645241935483901</v>
      </c>
      <c r="AG15" s="117">
        <v>0.40281303763440901</v>
      </c>
      <c r="AH15" s="54">
        <f t="shared" si="6"/>
        <v>6.0248229231648338</v>
      </c>
      <c r="AI15" s="63">
        <f t="shared" si="7"/>
        <v>6.817729022895179</v>
      </c>
      <c r="AJ15" s="64">
        <v>76.638953383114227</v>
      </c>
      <c r="AK15" s="61">
        <v>105.92797321799559</v>
      </c>
      <c r="AL15" s="66">
        <v>75.879771274366107</v>
      </c>
      <c r="AM15" s="61">
        <v>130.72148472147478</v>
      </c>
      <c r="AS15" s="121"/>
      <c r="BA15" s="42"/>
      <c r="BB15" s="42"/>
    </row>
    <row r="16" spans="1:54" ht="15.75" x14ac:dyDescent="0.25">
      <c r="A16" s="25">
        <v>8</v>
      </c>
      <c r="B16" s="69">
        <v>146.15</v>
      </c>
      <c r="C16" s="51">
        <f t="shared" si="0"/>
        <v>64.333946357249374</v>
      </c>
      <c r="D16" s="52">
        <f t="shared" si="1"/>
        <v>96.013928891807097</v>
      </c>
      <c r="E16" s="59">
        <f t="shared" si="2"/>
        <v>-14.197875249056516</v>
      </c>
      <c r="F16" s="68">
        <v>160.03</v>
      </c>
      <c r="G16" s="52">
        <f t="shared" si="3"/>
        <v>83.23601433242014</v>
      </c>
      <c r="H16" s="52">
        <f t="shared" si="4"/>
        <v>70.245519734662196</v>
      </c>
      <c r="I16" s="53">
        <f t="shared" si="5"/>
        <v>6.54846593291765</v>
      </c>
      <c r="J16" s="58">
        <v>0</v>
      </c>
      <c r="K16" s="81">
        <v>22.08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22.08</v>
      </c>
      <c r="R16" s="91">
        <v>3.88</v>
      </c>
      <c r="S16" s="84">
        <v>0</v>
      </c>
      <c r="T16" s="84">
        <v>0</v>
      </c>
      <c r="U16" s="84">
        <v>44.5</v>
      </c>
      <c r="V16" s="84">
        <v>0</v>
      </c>
      <c r="W16" s="84">
        <v>0</v>
      </c>
      <c r="X16" s="94">
        <f t="shared" si="10"/>
        <v>3.88</v>
      </c>
      <c r="Y16" s="95">
        <f t="shared" si="11"/>
        <v>44.5</v>
      </c>
      <c r="Z16" s="91">
        <v>4.2</v>
      </c>
      <c r="AA16" s="84">
        <v>0</v>
      </c>
      <c r="AB16" s="84">
        <v>0</v>
      </c>
      <c r="AC16" s="84">
        <v>54.77</v>
      </c>
      <c r="AD16" s="96">
        <f t="shared" si="12"/>
        <v>4.2</v>
      </c>
      <c r="AE16" s="52">
        <f t="shared" si="13"/>
        <v>54.77</v>
      </c>
      <c r="AF16" s="118">
        <v>0.16645241935483901</v>
      </c>
      <c r="AG16" s="117">
        <v>0.40281303763440901</v>
      </c>
      <c r="AH16" s="54">
        <f t="shared" si="6"/>
        <v>6.3820135135628107</v>
      </c>
      <c r="AI16" s="63">
        <f t="shared" si="7"/>
        <v>7.4793117133090732</v>
      </c>
      <c r="AJ16" s="64">
        <v>87.436014332420143</v>
      </c>
      <c r="AK16" s="61">
        <v>119.10394635724938</v>
      </c>
      <c r="AL16" s="66">
        <v>74.125519734662191</v>
      </c>
      <c r="AM16" s="61">
        <v>140.5139288918071</v>
      </c>
      <c r="AS16" s="121"/>
      <c r="BA16" s="42"/>
      <c r="BB16" s="42"/>
    </row>
    <row r="17" spans="1:54" ht="15.75" x14ac:dyDescent="0.25">
      <c r="A17" s="25">
        <v>9</v>
      </c>
      <c r="B17" s="69">
        <v>128.68</v>
      </c>
      <c r="C17" s="51">
        <f t="shared" si="0"/>
        <v>53.221831303102476</v>
      </c>
      <c r="D17" s="52">
        <f t="shared" si="1"/>
        <v>89.849228287442358</v>
      </c>
      <c r="E17" s="59">
        <f t="shared" si="2"/>
        <v>-14.391059590544806</v>
      </c>
      <c r="F17" s="68">
        <v>150.24</v>
      </c>
      <c r="G17" s="52">
        <f t="shared" si="3"/>
        <v>77.978098330509027</v>
      </c>
      <c r="H17" s="52">
        <f t="shared" si="4"/>
        <v>65.125969114651483</v>
      </c>
      <c r="I17" s="53">
        <f t="shared" si="5"/>
        <v>7.1359325548394841</v>
      </c>
      <c r="J17" s="58">
        <v>0</v>
      </c>
      <c r="K17" s="81">
        <v>22.08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22.08</v>
      </c>
      <c r="R17" s="91">
        <v>24.23</v>
      </c>
      <c r="S17" s="84">
        <v>0</v>
      </c>
      <c r="T17" s="84">
        <v>0</v>
      </c>
      <c r="U17" s="84">
        <v>44.05</v>
      </c>
      <c r="V17" s="84">
        <v>0</v>
      </c>
      <c r="W17" s="84">
        <v>0</v>
      </c>
      <c r="X17" s="94">
        <f t="shared" si="10"/>
        <v>24.23</v>
      </c>
      <c r="Y17" s="95">
        <f t="shared" si="11"/>
        <v>44.05</v>
      </c>
      <c r="Z17" s="91">
        <v>9.1</v>
      </c>
      <c r="AA17" s="84">
        <v>0</v>
      </c>
      <c r="AB17" s="84">
        <v>0</v>
      </c>
      <c r="AC17" s="84">
        <v>65.790000000000006</v>
      </c>
      <c r="AD17" s="96">
        <f t="shared" si="12"/>
        <v>9.1</v>
      </c>
      <c r="AE17" s="52">
        <f t="shared" si="13"/>
        <v>65.790000000000006</v>
      </c>
      <c r="AF17" s="118">
        <v>0.16645241935483901</v>
      </c>
      <c r="AG17" s="117">
        <v>0.40281303763440901</v>
      </c>
      <c r="AH17" s="54">
        <f t="shared" si="6"/>
        <v>6.9694801354846447</v>
      </c>
      <c r="AI17" s="63">
        <f t="shared" si="7"/>
        <v>7.2861273718207826</v>
      </c>
      <c r="AJ17" s="64">
        <v>87.078098330509022</v>
      </c>
      <c r="AK17" s="61">
        <v>119.01183130310248</v>
      </c>
      <c r="AL17" s="66">
        <v>89.355969114651487</v>
      </c>
      <c r="AM17" s="61">
        <v>133.89922828744236</v>
      </c>
      <c r="AS17" s="121"/>
      <c r="BA17" s="42"/>
      <c r="BB17" s="42"/>
    </row>
    <row r="18" spans="1:54" ht="15.75" x14ac:dyDescent="0.25">
      <c r="A18" s="25">
        <v>10</v>
      </c>
      <c r="B18" s="69">
        <v>142.02000000000001</v>
      </c>
      <c r="C18" s="51">
        <f t="shared" si="0"/>
        <v>50.392006984104782</v>
      </c>
      <c r="D18" s="52">
        <f t="shared" si="1"/>
        <v>105.6507232818323</v>
      </c>
      <c r="E18" s="59">
        <f t="shared" si="2"/>
        <v>-14.022730265937057</v>
      </c>
      <c r="F18" s="68">
        <v>137.58000000000001</v>
      </c>
      <c r="G18" s="52">
        <f t="shared" si="3"/>
        <v>65.940260018044896</v>
      </c>
      <c r="H18" s="52">
        <f t="shared" si="4"/>
        <v>65.208691074275961</v>
      </c>
      <c r="I18" s="53">
        <f t="shared" si="5"/>
        <v>6.431048907679183</v>
      </c>
      <c r="J18" s="58">
        <v>0</v>
      </c>
      <c r="K18" s="81">
        <v>22.1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22.1</v>
      </c>
      <c r="R18" s="91">
        <v>20.64</v>
      </c>
      <c r="S18" s="84">
        <v>0</v>
      </c>
      <c r="T18" s="84">
        <v>0</v>
      </c>
      <c r="U18" s="84">
        <v>39.11</v>
      </c>
      <c r="V18" s="84">
        <v>0</v>
      </c>
      <c r="W18" s="84">
        <v>0</v>
      </c>
      <c r="X18" s="94">
        <f t="shared" si="10"/>
        <v>20.64</v>
      </c>
      <c r="Y18" s="95">
        <f t="shared" si="11"/>
        <v>39.11</v>
      </c>
      <c r="Z18" s="91">
        <v>6.8</v>
      </c>
      <c r="AA18" s="84">
        <v>0</v>
      </c>
      <c r="AB18" s="84">
        <v>0</v>
      </c>
      <c r="AC18" s="84">
        <v>71.239999999999995</v>
      </c>
      <c r="AD18" s="96">
        <f t="shared" si="12"/>
        <v>6.8</v>
      </c>
      <c r="AE18" s="52">
        <f t="shared" si="13"/>
        <v>71.239999999999995</v>
      </c>
      <c r="AF18" s="118">
        <v>0.16645241935483901</v>
      </c>
      <c r="AG18" s="117">
        <v>0.40281303763440901</v>
      </c>
      <c r="AH18" s="54">
        <f t="shared" si="6"/>
        <v>6.2645964883243437</v>
      </c>
      <c r="AI18" s="63">
        <f t="shared" si="7"/>
        <v>7.6744566964285355</v>
      </c>
      <c r="AJ18" s="64">
        <v>72.740260018044893</v>
      </c>
      <c r="AK18" s="61">
        <v>121.63200698410478</v>
      </c>
      <c r="AL18" s="66">
        <v>85.848691074275962</v>
      </c>
      <c r="AM18" s="61">
        <v>144.7607232818323</v>
      </c>
      <c r="AS18" s="121"/>
      <c r="BA18" s="42"/>
      <c r="BB18" s="42"/>
    </row>
    <row r="19" spans="1:54" ht="15.75" x14ac:dyDescent="0.25">
      <c r="A19" s="25">
        <v>11</v>
      </c>
      <c r="B19" s="69">
        <v>144.9</v>
      </c>
      <c r="C19" s="51">
        <f t="shared" si="0"/>
        <v>52.11921854531704</v>
      </c>
      <c r="D19" s="52">
        <f t="shared" si="1"/>
        <v>107.1296815851838</v>
      </c>
      <c r="E19" s="59">
        <f t="shared" si="2"/>
        <v>-14.348900130500855</v>
      </c>
      <c r="F19" s="68">
        <v>145.69</v>
      </c>
      <c r="G19" s="52">
        <f t="shared" si="3"/>
        <v>70.05678620104753</v>
      </c>
      <c r="H19" s="52">
        <f t="shared" si="4"/>
        <v>68.792154823491245</v>
      </c>
      <c r="I19" s="53">
        <f t="shared" si="5"/>
        <v>6.8410589754612365</v>
      </c>
      <c r="J19" s="58">
        <v>0</v>
      </c>
      <c r="K19" s="81">
        <v>22.56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22.56</v>
      </c>
      <c r="R19" s="91">
        <v>16.12</v>
      </c>
      <c r="S19" s="84">
        <v>0</v>
      </c>
      <c r="T19" s="84">
        <v>0</v>
      </c>
      <c r="U19" s="84">
        <v>39.11</v>
      </c>
      <c r="V19" s="84">
        <v>0</v>
      </c>
      <c r="W19" s="84">
        <v>0</v>
      </c>
      <c r="X19" s="94">
        <f t="shared" si="10"/>
        <v>16.12</v>
      </c>
      <c r="Y19" s="95">
        <f t="shared" si="11"/>
        <v>39.11</v>
      </c>
      <c r="Z19" s="91">
        <v>14</v>
      </c>
      <c r="AA19" s="84">
        <v>0</v>
      </c>
      <c r="AB19" s="84">
        <v>0</v>
      </c>
      <c r="AC19" s="84">
        <v>72.680000000000007</v>
      </c>
      <c r="AD19" s="96">
        <f t="shared" si="12"/>
        <v>14</v>
      </c>
      <c r="AE19" s="52">
        <f t="shared" si="13"/>
        <v>72.680000000000007</v>
      </c>
      <c r="AF19" s="118">
        <v>0.16645241935483901</v>
      </c>
      <c r="AG19" s="117">
        <v>0.40281303763440901</v>
      </c>
      <c r="AH19" s="54">
        <f t="shared" si="6"/>
        <v>6.6746065561063972</v>
      </c>
      <c r="AI19" s="63">
        <f t="shared" si="7"/>
        <v>7.8082868318647343</v>
      </c>
      <c r="AJ19" s="64">
        <v>84.05678620104753</v>
      </c>
      <c r="AK19" s="61">
        <v>124.79921854531705</v>
      </c>
      <c r="AL19" s="66">
        <v>84.91215482349125</v>
      </c>
      <c r="AM19" s="61">
        <v>146.2396815851838</v>
      </c>
      <c r="AS19" s="121"/>
      <c r="BA19" s="42"/>
      <c r="BB19" s="42"/>
    </row>
    <row r="20" spans="1:54" ht="15.75" x14ac:dyDescent="0.25">
      <c r="A20" s="25">
        <v>12</v>
      </c>
      <c r="B20" s="69">
        <v>153.07999999999998</v>
      </c>
      <c r="C20" s="51">
        <f t="shared" si="0"/>
        <v>44.02271375444758</v>
      </c>
      <c r="D20" s="52">
        <f t="shared" si="1"/>
        <v>123.87892822601867</v>
      </c>
      <c r="E20" s="59">
        <f t="shared" si="2"/>
        <v>-14.82164198046631</v>
      </c>
      <c r="F20" s="68">
        <v>130.22</v>
      </c>
      <c r="G20" s="52">
        <f t="shared" si="3"/>
        <v>73.878763188718921</v>
      </c>
      <c r="H20" s="52">
        <f t="shared" si="4"/>
        <v>49.81823024268202</v>
      </c>
      <c r="I20" s="53">
        <f t="shared" si="5"/>
        <v>6.523006568599043</v>
      </c>
      <c r="J20" s="58">
        <v>0</v>
      </c>
      <c r="K20" s="81">
        <v>22.79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22.79</v>
      </c>
      <c r="R20" s="91">
        <v>28.92</v>
      </c>
      <c r="S20" s="84">
        <v>0</v>
      </c>
      <c r="T20" s="84">
        <v>0</v>
      </c>
      <c r="U20" s="84">
        <v>41.27</v>
      </c>
      <c r="V20" s="84">
        <v>0</v>
      </c>
      <c r="W20" s="84">
        <v>0</v>
      </c>
      <c r="X20" s="94">
        <f t="shared" si="10"/>
        <v>28.92</v>
      </c>
      <c r="Y20" s="95">
        <f t="shared" si="11"/>
        <v>41.27</v>
      </c>
      <c r="Z20" s="91">
        <v>8.3000000000000007</v>
      </c>
      <c r="AA20" s="84">
        <v>0</v>
      </c>
      <c r="AB20" s="84">
        <v>0</v>
      </c>
      <c r="AC20" s="84">
        <v>53.44</v>
      </c>
      <c r="AD20" s="96">
        <f t="shared" si="12"/>
        <v>8.3000000000000007</v>
      </c>
      <c r="AE20" s="52">
        <f t="shared" si="13"/>
        <v>53.44</v>
      </c>
      <c r="AF20" s="118">
        <v>0.16645241935483901</v>
      </c>
      <c r="AG20" s="117">
        <v>0.40281303763440901</v>
      </c>
      <c r="AH20" s="54">
        <f t="shared" si="6"/>
        <v>6.3565541492442037</v>
      </c>
      <c r="AI20" s="63">
        <f t="shared" si="7"/>
        <v>7.5655449818992793</v>
      </c>
      <c r="AJ20" s="64">
        <v>82.178763188718918</v>
      </c>
      <c r="AK20" s="61">
        <v>97.462713754447577</v>
      </c>
      <c r="AL20" s="66">
        <v>78.738230242682022</v>
      </c>
      <c r="AM20" s="61">
        <v>165.14892822601868</v>
      </c>
      <c r="AS20" s="121"/>
      <c r="BA20" s="42"/>
      <c r="BB20" s="42"/>
    </row>
    <row r="21" spans="1:54" ht="15.75" x14ac:dyDescent="0.25">
      <c r="A21" s="25">
        <v>13</v>
      </c>
      <c r="B21" s="69">
        <v>155.76999999999998</v>
      </c>
      <c r="C21" s="51">
        <f t="shared" si="0"/>
        <v>58.479654264952622</v>
      </c>
      <c r="D21" s="52">
        <f t="shared" si="1"/>
        <v>111.92730730470925</v>
      </c>
      <c r="E21" s="59">
        <f t="shared" si="2"/>
        <v>-14.636961569661921</v>
      </c>
      <c r="F21" s="68">
        <v>121.86</v>
      </c>
      <c r="G21" s="52">
        <f t="shared" si="3"/>
        <v>70.857002819918577</v>
      </c>
      <c r="H21" s="52">
        <f t="shared" si="4"/>
        <v>44.622106967361475</v>
      </c>
      <c r="I21" s="53">
        <f t="shared" si="5"/>
        <v>6.3808902127199465</v>
      </c>
      <c r="J21" s="58">
        <v>0</v>
      </c>
      <c r="K21" s="81">
        <v>22.6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22.6</v>
      </c>
      <c r="R21" s="91">
        <v>36.44</v>
      </c>
      <c r="S21" s="84">
        <v>0</v>
      </c>
      <c r="T21" s="84">
        <v>0</v>
      </c>
      <c r="U21" s="84">
        <v>37.78</v>
      </c>
      <c r="V21" s="84">
        <v>0</v>
      </c>
      <c r="W21" s="84">
        <v>0</v>
      </c>
      <c r="X21" s="94">
        <f t="shared" si="10"/>
        <v>36.44</v>
      </c>
      <c r="Y21" s="95">
        <f t="shared" si="11"/>
        <v>37.78</v>
      </c>
      <c r="Z21" s="91">
        <v>5.4</v>
      </c>
      <c r="AA21" s="84">
        <v>0</v>
      </c>
      <c r="AB21" s="84">
        <v>0</v>
      </c>
      <c r="AC21" s="84">
        <v>54.24</v>
      </c>
      <c r="AD21" s="96">
        <f t="shared" si="12"/>
        <v>5.4</v>
      </c>
      <c r="AE21" s="52">
        <f t="shared" si="13"/>
        <v>54.24</v>
      </c>
      <c r="AF21" s="118">
        <v>0.16645241935483901</v>
      </c>
      <c r="AG21" s="117">
        <v>0.40281303763440901</v>
      </c>
      <c r="AH21" s="54">
        <f t="shared" si="6"/>
        <v>6.2144377933651072</v>
      </c>
      <c r="AI21" s="63">
        <f t="shared" si="7"/>
        <v>7.5602253927036713</v>
      </c>
      <c r="AJ21" s="64">
        <v>76.257002819918583</v>
      </c>
      <c r="AK21" s="61">
        <v>112.71965426495262</v>
      </c>
      <c r="AL21" s="66">
        <v>81.062106967361473</v>
      </c>
      <c r="AM21" s="61">
        <v>149.70730730470925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151.51</v>
      </c>
      <c r="C22" s="51">
        <f t="shared" si="0"/>
        <v>64.531004590552115</v>
      </c>
      <c r="D22" s="52">
        <f t="shared" si="1"/>
        <v>101.50100722498587</v>
      </c>
      <c r="E22" s="59">
        <f t="shared" si="2"/>
        <v>-14.522011815538011</v>
      </c>
      <c r="F22" s="68">
        <v>151.99</v>
      </c>
      <c r="G22" s="52">
        <f t="shared" si="3"/>
        <v>80.626979646997242</v>
      </c>
      <c r="H22" s="52">
        <f t="shared" si="4"/>
        <v>64.096750466169425</v>
      </c>
      <c r="I22" s="53">
        <f t="shared" si="5"/>
        <v>7.2662698868333271</v>
      </c>
      <c r="J22" s="58">
        <v>0</v>
      </c>
      <c r="K22" s="81">
        <v>22.62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22.62</v>
      </c>
      <c r="R22" s="91">
        <v>22.31</v>
      </c>
      <c r="S22" s="84">
        <v>0</v>
      </c>
      <c r="T22" s="84">
        <v>0</v>
      </c>
      <c r="U22" s="84">
        <v>42.94</v>
      </c>
      <c r="V22" s="84">
        <v>0</v>
      </c>
      <c r="W22" s="84">
        <v>0</v>
      </c>
      <c r="X22" s="94">
        <f t="shared" si="10"/>
        <v>22.31</v>
      </c>
      <c r="Y22" s="95">
        <f t="shared" si="11"/>
        <v>42.94</v>
      </c>
      <c r="Z22" s="91">
        <v>12.7</v>
      </c>
      <c r="AA22" s="84">
        <v>0</v>
      </c>
      <c r="AB22" s="84">
        <v>0</v>
      </c>
      <c r="AC22" s="84">
        <v>58.14</v>
      </c>
      <c r="AD22" s="96">
        <f t="shared" si="12"/>
        <v>12.7</v>
      </c>
      <c r="AE22" s="52">
        <f t="shared" si="13"/>
        <v>58.14</v>
      </c>
      <c r="AF22" s="118">
        <v>0.16645241935483901</v>
      </c>
      <c r="AG22" s="117">
        <v>0.40281303763440901</v>
      </c>
      <c r="AH22" s="54">
        <f t="shared" si="6"/>
        <v>7.0998174674784877</v>
      </c>
      <c r="AI22" s="63">
        <f t="shared" si="7"/>
        <v>7.6951751468275802</v>
      </c>
      <c r="AJ22" s="64">
        <v>93.326979646997245</v>
      </c>
      <c r="AK22" s="61">
        <v>122.67100459055212</v>
      </c>
      <c r="AL22" s="66">
        <v>86.406750466169427</v>
      </c>
      <c r="AM22" s="61">
        <v>144.44100722498587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160.04000000000002</v>
      </c>
      <c r="C23" s="51">
        <f t="shared" si="0"/>
        <v>71.124705117152075</v>
      </c>
      <c r="D23" s="52">
        <f t="shared" si="1"/>
        <v>103.25827832037663</v>
      </c>
      <c r="E23" s="59">
        <f t="shared" si="2"/>
        <v>-14.342983437528673</v>
      </c>
      <c r="F23" s="68">
        <v>150.44</v>
      </c>
      <c r="G23" s="52">
        <f t="shared" si="3"/>
        <v>77.898240138790172</v>
      </c>
      <c r="H23" s="52">
        <f t="shared" si="4"/>
        <v>65.191511642126116</v>
      </c>
      <c r="I23" s="53">
        <f t="shared" si="5"/>
        <v>7.3502482190837375</v>
      </c>
      <c r="J23" s="58">
        <v>0</v>
      </c>
      <c r="K23" s="81">
        <v>22.6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22.6</v>
      </c>
      <c r="R23" s="91">
        <v>30.77</v>
      </c>
      <c r="S23" s="84">
        <v>0</v>
      </c>
      <c r="T23" s="84">
        <v>0</v>
      </c>
      <c r="U23" s="84">
        <v>43.4</v>
      </c>
      <c r="V23" s="84">
        <v>0</v>
      </c>
      <c r="W23" s="84">
        <v>0</v>
      </c>
      <c r="X23" s="94">
        <f t="shared" si="10"/>
        <v>30.77</v>
      </c>
      <c r="Y23" s="95">
        <f t="shared" si="11"/>
        <v>43.4</v>
      </c>
      <c r="Z23" s="91">
        <v>8</v>
      </c>
      <c r="AA23" s="84">
        <v>0</v>
      </c>
      <c r="AB23" s="84">
        <v>0</v>
      </c>
      <c r="AC23" s="84">
        <v>54.85</v>
      </c>
      <c r="AD23" s="96">
        <f t="shared" si="12"/>
        <v>8</v>
      </c>
      <c r="AE23" s="52">
        <f t="shared" si="13"/>
        <v>54.85</v>
      </c>
      <c r="AF23" s="118">
        <v>0.16645241935483901</v>
      </c>
      <c r="AG23" s="117">
        <v>0.40281303763440901</v>
      </c>
      <c r="AH23" s="54">
        <f t="shared" si="6"/>
        <v>7.1837957997288981</v>
      </c>
      <c r="AI23" s="63">
        <f t="shared" si="7"/>
        <v>7.8542035248369189</v>
      </c>
      <c r="AJ23" s="64">
        <v>85.898240138790172</v>
      </c>
      <c r="AK23" s="61">
        <v>125.97470511715208</v>
      </c>
      <c r="AL23" s="66">
        <v>95.961511642126112</v>
      </c>
      <c r="AM23" s="61">
        <v>146.65827832037664</v>
      </c>
      <c r="AS23" s="121"/>
      <c r="BA23" s="42"/>
      <c r="BB23" s="42"/>
    </row>
    <row r="24" spans="1:54" ht="15.75" x14ac:dyDescent="0.25">
      <c r="A24" s="25">
        <v>16</v>
      </c>
      <c r="B24" s="69">
        <v>171.15</v>
      </c>
      <c r="C24" s="51">
        <f t="shared" si="0"/>
        <v>75.080779827559141</v>
      </c>
      <c r="D24" s="52">
        <f t="shared" si="1"/>
        <v>110.12382352689205</v>
      </c>
      <c r="E24" s="59">
        <f t="shared" si="2"/>
        <v>-14.054603354451203</v>
      </c>
      <c r="F24" s="68">
        <v>176.1</v>
      </c>
      <c r="G24" s="52">
        <f t="shared" si="3"/>
        <v>86.104296830788385</v>
      </c>
      <c r="H24" s="52">
        <f t="shared" si="4"/>
        <v>82.918669375696808</v>
      </c>
      <c r="I24" s="53">
        <f t="shared" si="5"/>
        <v>7.0770337935147714</v>
      </c>
      <c r="J24" s="58">
        <v>0</v>
      </c>
      <c r="K24" s="81">
        <v>22.6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22.6</v>
      </c>
      <c r="R24" s="91">
        <v>0.42</v>
      </c>
      <c r="S24" s="84">
        <v>0</v>
      </c>
      <c r="T24" s="84">
        <v>0</v>
      </c>
      <c r="U24" s="84">
        <v>42.89</v>
      </c>
      <c r="V24" s="84">
        <v>0</v>
      </c>
      <c r="W24" s="84">
        <v>0</v>
      </c>
      <c r="X24" s="94">
        <f t="shared" si="10"/>
        <v>0.42</v>
      </c>
      <c r="Y24" s="95">
        <f t="shared" si="11"/>
        <v>42.89</v>
      </c>
      <c r="Z24" s="91">
        <v>5.5</v>
      </c>
      <c r="AA24" s="84">
        <v>0</v>
      </c>
      <c r="AB24" s="84">
        <v>0</v>
      </c>
      <c r="AC24" s="84">
        <v>54.55</v>
      </c>
      <c r="AD24" s="96">
        <f t="shared" si="12"/>
        <v>5.5</v>
      </c>
      <c r="AE24" s="52">
        <f t="shared" si="13"/>
        <v>54.55</v>
      </c>
      <c r="AF24" s="118">
        <v>0.16645241935483901</v>
      </c>
      <c r="AG24" s="117">
        <v>0.40281303763440901</v>
      </c>
      <c r="AH24" s="54">
        <f t="shared" si="6"/>
        <v>6.910581374159932</v>
      </c>
      <c r="AI24" s="63">
        <f t="shared" si="7"/>
        <v>8.1425836079143892</v>
      </c>
      <c r="AJ24" s="64">
        <v>91.604296830788385</v>
      </c>
      <c r="AK24" s="61">
        <v>129.63077982755914</v>
      </c>
      <c r="AL24" s="66">
        <v>83.33866937569681</v>
      </c>
      <c r="AM24" s="61">
        <v>153.01382352689205</v>
      </c>
      <c r="AS24" s="121"/>
      <c r="BA24" s="42"/>
      <c r="BB24" s="42"/>
    </row>
    <row r="25" spans="1:54" ht="15.75" x14ac:dyDescent="0.25">
      <c r="A25" s="25">
        <v>17</v>
      </c>
      <c r="B25" s="69">
        <v>149.05000000000001</v>
      </c>
      <c r="C25" s="51">
        <f t="shared" si="0"/>
        <v>68.460119354814964</v>
      </c>
      <c r="D25" s="52">
        <f t="shared" si="1"/>
        <v>95.214243186869339</v>
      </c>
      <c r="E25" s="59">
        <f t="shared" si="2"/>
        <v>-14.624362541684249</v>
      </c>
      <c r="F25" s="68">
        <v>179.38</v>
      </c>
      <c r="G25" s="52">
        <f t="shared" si="3"/>
        <v>92.0857440899305</v>
      </c>
      <c r="H25" s="52">
        <f t="shared" si="4"/>
        <v>80.223301987488057</v>
      </c>
      <c r="I25" s="53">
        <f t="shared" si="5"/>
        <v>7.0709539225814231</v>
      </c>
      <c r="J25" s="58">
        <v>0</v>
      </c>
      <c r="K25" s="81">
        <v>22.6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22.6</v>
      </c>
      <c r="R25" s="91">
        <v>0.28000000000000003</v>
      </c>
      <c r="S25" s="84">
        <v>0</v>
      </c>
      <c r="T25" s="84">
        <v>0</v>
      </c>
      <c r="U25" s="84">
        <v>44.06</v>
      </c>
      <c r="V25" s="84">
        <v>0</v>
      </c>
      <c r="W25" s="84">
        <v>0</v>
      </c>
      <c r="X25" s="94">
        <f t="shared" si="10"/>
        <v>0.28000000000000003</v>
      </c>
      <c r="Y25" s="95">
        <f t="shared" si="11"/>
        <v>44.06</v>
      </c>
      <c r="Z25" s="91">
        <v>2.2000000000000002</v>
      </c>
      <c r="AA25" s="84">
        <v>0</v>
      </c>
      <c r="AB25" s="84">
        <v>0</v>
      </c>
      <c r="AC25" s="84">
        <v>55.13</v>
      </c>
      <c r="AD25" s="96">
        <f t="shared" si="12"/>
        <v>2.2000000000000002</v>
      </c>
      <c r="AE25" s="52">
        <f t="shared" si="13"/>
        <v>55.13</v>
      </c>
      <c r="AF25" s="118">
        <v>0.16645241935483901</v>
      </c>
      <c r="AG25" s="117">
        <v>0.40281303763440901</v>
      </c>
      <c r="AH25" s="54">
        <f t="shared" si="6"/>
        <v>6.9045015032265837</v>
      </c>
      <c r="AI25" s="63">
        <f t="shared" si="7"/>
        <v>7.5728244206813429</v>
      </c>
      <c r="AJ25" s="64">
        <v>94.285744089930503</v>
      </c>
      <c r="AK25" s="61">
        <v>123.59011935481496</v>
      </c>
      <c r="AL25" s="66">
        <v>80.503301987488058</v>
      </c>
      <c r="AM25" s="61">
        <v>139.27424318686934</v>
      </c>
      <c r="AS25" s="121"/>
      <c r="BA25" s="42"/>
      <c r="BB25" s="42"/>
    </row>
    <row r="26" spans="1:54" ht="15.75" x14ac:dyDescent="0.25">
      <c r="A26" s="25">
        <v>18</v>
      </c>
      <c r="B26" s="69">
        <v>162.12</v>
      </c>
      <c r="C26" s="51">
        <f t="shared" si="0"/>
        <v>62.189978131474476</v>
      </c>
      <c r="D26" s="52">
        <f t="shared" si="1"/>
        <v>115.02166605167649</v>
      </c>
      <c r="E26" s="59">
        <f t="shared" si="2"/>
        <v>-15.091644183150962</v>
      </c>
      <c r="F26" s="68">
        <v>191.11</v>
      </c>
      <c r="G26" s="52">
        <f t="shared" si="3"/>
        <v>95.991187988450022</v>
      </c>
      <c r="H26" s="52">
        <f t="shared" si="4"/>
        <v>87.696365195415822</v>
      </c>
      <c r="I26" s="53">
        <f t="shared" si="5"/>
        <v>7.4224468161341681</v>
      </c>
      <c r="J26" s="58">
        <v>0</v>
      </c>
      <c r="K26" s="81">
        <v>22.6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22.6</v>
      </c>
      <c r="R26" s="91">
        <v>0</v>
      </c>
      <c r="S26" s="84">
        <v>0</v>
      </c>
      <c r="T26" s="84">
        <v>0</v>
      </c>
      <c r="U26" s="84">
        <v>14.02</v>
      </c>
      <c r="V26" s="84">
        <v>0</v>
      </c>
      <c r="W26" s="84">
        <v>0</v>
      </c>
      <c r="X26" s="94">
        <f t="shared" si="10"/>
        <v>0</v>
      </c>
      <c r="Y26" s="95">
        <f t="shared" si="11"/>
        <v>14.02</v>
      </c>
      <c r="Z26" s="91">
        <v>0</v>
      </c>
      <c r="AA26" s="84">
        <v>0</v>
      </c>
      <c r="AB26" s="84">
        <v>0</v>
      </c>
      <c r="AC26" s="84">
        <v>55.41</v>
      </c>
      <c r="AD26" s="96">
        <f t="shared" si="12"/>
        <v>0</v>
      </c>
      <c r="AE26" s="52">
        <f t="shared" si="13"/>
        <v>55.41</v>
      </c>
      <c r="AF26" s="118">
        <v>0.16645241935483901</v>
      </c>
      <c r="AG26" s="117">
        <v>0.40281303763440901</v>
      </c>
      <c r="AH26" s="54">
        <f t="shared" si="6"/>
        <v>7.2559943967793288</v>
      </c>
      <c r="AI26" s="63">
        <f t="shared" si="7"/>
        <v>7.1055427792146304</v>
      </c>
      <c r="AJ26" s="64">
        <v>95.991187988450022</v>
      </c>
      <c r="AK26" s="61">
        <v>117.59997813147447</v>
      </c>
      <c r="AL26" s="128">
        <v>87.696365195415822</v>
      </c>
      <c r="AM26" s="61">
        <v>129.04166605167649</v>
      </c>
      <c r="AS26" s="121"/>
      <c r="BA26" s="42"/>
      <c r="BB26" s="42"/>
    </row>
    <row r="27" spans="1:54" ht="15.75" x14ac:dyDescent="0.25">
      <c r="A27" s="25">
        <v>19</v>
      </c>
      <c r="B27" s="69">
        <v>135.76</v>
      </c>
      <c r="C27" s="51">
        <f t="shared" si="0"/>
        <v>75.720680891467808</v>
      </c>
      <c r="D27" s="52">
        <f t="shared" si="1"/>
        <v>75.510621592266432</v>
      </c>
      <c r="E27" s="59">
        <f t="shared" si="2"/>
        <v>-15.471302483734288</v>
      </c>
      <c r="F27" s="68">
        <v>225.61</v>
      </c>
      <c r="G27" s="52">
        <f t="shared" si="3"/>
        <v>112.94192962782749</v>
      </c>
      <c r="H27" s="52">
        <f t="shared" si="4"/>
        <v>103.93464491753092</v>
      </c>
      <c r="I27" s="53">
        <f t="shared" si="5"/>
        <v>8.733425454641603</v>
      </c>
      <c r="J27" s="58">
        <v>0</v>
      </c>
      <c r="K27" s="81">
        <v>22.74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22.74</v>
      </c>
      <c r="R27" s="91">
        <v>0</v>
      </c>
      <c r="S27" s="84">
        <v>0</v>
      </c>
      <c r="T27" s="84">
        <v>0</v>
      </c>
      <c r="U27" s="84">
        <v>30.7</v>
      </c>
      <c r="V27" s="84">
        <v>0</v>
      </c>
      <c r="W27" s="84">
        <v>0</v>
      </c>
      <c r="X27" s="94">
        <f t="shared" si="10"/>
        <v>0</v>
      </c>
      <c r="Y27" s="95">
        <f t="shared" si="11"/>
        <v>30.7</v>
      </c>
      <c r="Z27" s="91">
        <v>0</v>
      </c>
      <c r="AA27" s="84">
        <v>0</v>
      </c>
      <c r="AB27" s="84">
        <v>0</v>
      </c>
      <c r="AC27" s="84">
        <v>56.39</v>
      </c>
      <c r="AD27" s="96">
        <f t="shared" si="12"/>
        <v>0</v>
      </c>
      <c r="AE27" s="52">
        <f t="shared" si="13"/>
        <v>56.39</v>
      </c>
      <c r="AF27" s="118">
        <v>0.16645241935483901</v>
      </c>
      <c r="AG27" s="117">
        <v>0.40281303763440901</v>
      </c>
      <c r="AH27" s="54">
        <f t="shared" si="6"/>
        <v>8.5669730352867646</v>
      </c>
      <c r="AI27" s="63">
        <f t="shared" si="7"/>
        <v>6.8658844786313011</v>
      </c>
      <c r="AJ27" s="64">
        <v>112.94192962782749</v>
      </c>
      <c r="AK27" s="61">
        <v>132.11068089146781</v>
      </c>
      <c r="AL27" s="128">
        <v>103.93464491753092</v>
      </c>
      <c r="AM27" s="61">
        <v>106.21062159226643</v>
      </c>
      <c r="AS27" s="121"/>
      <c r="BA27" s="42"/>
      <c r="BB27" s="42"/>
    </row>
    <row r="28" spans="1:54" ht="15.75" x14ac:dyDescent="0.25">
      <c r="A28" s="25">
        <v>20</v>
      </c>
      <c r="B28" s="69">
        <v>119.9</v>
      </c>
      <c r="C28" s="51">
        <f t="shared" si="0"/>
        <v>72.871378901411347</v>
      </c>
      <c r="D28" s="52">
        <f t="shared" si="1"/>
        <v>62.832049841786592</v>
      </c>
      <c r="E28" s="59">
        <f t="shared" si="2"/>
        <v>-15.803428743197959</v>
      </c>
      <c r="F28" s="68">
        <v>221.96</v>
      </c>
      <c r="G28" s="52">
        <f t="shared" si="3"/>
        <v>109.39344035794055</v>
      </c>
      <c r="H28" s="52">
        <f t="shared" si="4"/>
        <v>103.97183224178251</v>
      </c>
      <c r="I28" s="53">
        <f t="shared" si="5"/>
        <v>8.59472740027695</v>
      </c>
      <c r="J28" s="58">
        <v>0</v>
      </c>
      <c r="K28" s="81">
        <v>22.73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22.73</v>
      </c>
      <c r="R28" s="91">
        <v>0</v>
      </c>
      <c r="S28" s="84">
        <v>0</v>
      </c>
      <c r="T28" s="84">
        <v>0</v>
      </c>
      <c r="U28" s="84">
        <v>34.85</v>
      </c>
      <c r="V28" s="84">
        <v>0</v>
      </c>
      <c r="W28" s="84">
        <v>0</v>
      </c>
      <c r="X28" s="94">
        <f t="shared" si="10"/>
        <v>0</v>
      </c>
      <c r="Y28" s="95">
        <f t="shared" si="11"/>
        <v>34.85</v>
      </c>
      <c r="Z28" s="91">
        <v>0</v>
      </c>
      <c r="AA28" s="84">
        <v>0</v>
      </c>
      <c r="AB28" s="84">
        <v>0</v>
      </c>
      <c r="AC28" s="84">
        <v>55.89</v>
      </c>
      <c r="AD28" s="96">
        <f t="shared" si="12"/>
        <v>0</v>
      </c>
      <c r="AE28" s="52">
        <f t="shared" si="13"/>
        <v>55.89</v>
      </c>
      <c r="AF28" s="118">
        <v>0.16645241935483901</v>
      </c>
      <c r="AG28" s="117">
        <v>0.40281303763440901</v>
      </c>
      <c r="AH28" s="54">
        <f t="shared" si="6"/>
        <v>8.4282749809221116</v>
      </c>
      <c r="AI28" s="63">
        <f t="shared" si="7"/>
        <v>6.5237582191676324</v>
      </c>
      <c r="AJ28" s="64">
        <v>109.39344035794055</v>
      </c>
      <c r="AK28" s="61">
        <v>128.76137890141135</v>
      </c>
      <c r="AL28" s="128">
        <v>103.97183224178251</v>
      </c>
      <c r="AM28" s="61">
        <v>97.682049841786593</v>
      </c>
      <c r="AS28" s="121"/>
      <c r="BA28" s="42"/>
      <c r="BB28" s="42"/>
    </row>
    <row r="29" spans="1:54" ht="15.75" x14ac:dyDescent="0.25">
      <c r="A29" s="25">
        <v>21</v>
      </c>
      <c r="B29" s="69">
        <v>141.6</v>
      </c>
      <c r="C29" s="51">
        <f t="shared" si="0"/>
        <v>72.039206122653866</v>
      </c>
      <c r="D29" s="52">
        <f t="shared" si="1"/>
        <v>84.038494818020752</v>
      </c>
      <c r="E29" s="59">
        <f t="shared" si="2"/>
        <v>-14.477700940674669</v>
      </c>
      <c r="F29" s="68">
        <v>214.78</v>
      </c>
      <c r="G29" s="52">
        <f t="shared" si="3"/>
        <v>106.74724349440947</v>
      </c>
      <c r="H29" s="52">
        <f t="shared" si="4"/>
        <v>99.710865084872523</v>
      </c>
      <c r="I29" s="53">
        <f t="shared" si="5"/>
        <v>8.3218914207180017</v>
      </c>
      <c r="J29" s="58">
        <v>0</v>
      </c>
      <c r="K29" s="81">
        <v>22.7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22.7</v>
      </c>
      <c r="R29" s="91">
        <v>0</v>
      </c>
      <c r="S29" s="84">
        <v>0</v>
      </c>
      <c r="T29" s="84">
        <v>0</v>
      </c>
      <c r="U29" s="84">
        <v>60.27</v>
      </c>
      <c r="V29" s="84">
        <v>0</v>
      </c>
      <c r="W29" s="84">
        <v>0</v>
      </c>
      <c r="X29" s="94">
        <f t="shared" si="10"/>
        <v>0</v>
      </c>
      <c r="Y29" s="95">
        <f t="shared" si="11"/>
        <v>60.27</v>
      </c>
      <c r="Z29" s="91">
        <v>0</v>
      </c>
      <c r="AA29" s="84">
        <v>0</v>
      </c>
      <c r="AB29" s="84">
        <v>0</v>
      </c>
      <c r="AC29" s="84">
        <v>55.08</v>
      </c>
      <c r="AD29" s="96">
        <f t="shared" si="12"/>
        <v>0</v>
      </c>
      <c r="AE29" s="52">
        <f t="shared" si="13"/>
        <v>55.08</v>
      </c>
      <c r="AF29" s="118">
        <v>0.16645241935483901</v>
      </c>
      <c r="AG29" s="117">
        <v>0.40281303763440901</v>
      </c>
      <c r="AH29" s="54">
        <f t="shared" si="6"/>
        <v>8.1554390013631632</v>
      </c>
      <c r="AI29" s="63">
        <f t="shared" si="7"/>
        <v>7.8194860216909206</v>
      </c>
      <c r="AJ29" s="64">
        <v>106.74724349440947</v>
      </c>
      <c r="AK29" s="61">
        <v>127.11920612265386</v>
      </c>
      <c r="AL29" s="128">
        <v>99.710865084872523</v>
      </c>
      <c r="AM29" s="61">
        <v>144.30849481802076</v>
      </c>
      <c r="AS29" s="121"/>
      <c r="BA29" s="42"/>
      <c r="BB29" s="42"/>
    </row>
    <row r="30" spans="1:54" ht="15.75" x14ac:dyDescent="0.25">
      <c r="A30" s="25">
        <v>22</v>
      </c>
      <c r="B30" s="69">
        <v>142.37</v>
      </c>
      <c r="C30" s="51">
        <f t="shared" si="0"/>
        <v>67.542977530540895</v>
      </c>
      <c r="D30" s="52">
        <f t="shared" si="1"/>
        <v>89.725774473117582</v>
      </c>
      <c r="E30" s="59">
        <f t="shared" si="2"/>
        <v>-14.898752003658441</v>
      </c>
      <c r="F30" s="68">
        <v>208.63</v>
      </c>
      <c r="G30" s="52">
        <f t="shared" si="3"/>
        <v>103.48622306087546</v>
      </c>
      <c r="H30" s="52">
        <f t="shared" si="4"/>
        <v>97.055581854510436</v>
      </c>
      <c r="I30" s="53">
        <f t="shared" si="5"/>
        <v>8.0881950846140835</v>
      </c>
      <c r="J30" s="58">
        <v>0</v>
      </c>
      <c r="K30" s="81">
        <v>22.74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22.74</v>
      </c>
      <c r="R30" s="91">
        <v>0</v>
      </c>
      <c r="S30" s="84">
        <v>0</v>
      </c>
      <c r="T30" s="84">
        <v>0</v>
      </c>
      <c r="U30" s="84">
        <v>45.09</v>
      </c>
      <c r="V30" s="84">
        <v>0</v>
      </c>
      <c r="W30" s="84">
        <v>0</v>
      </c>
      <c r="X30" s="94">
        <f t="shared" si="10"/>
        <v>0</v>
      </c>
      <c r="Y30" s="95">
        <f t="shared" si="11"/>
        <v>45.09</v>
      </c>
      <c r="Z30" s="91">
        <v>0</v>
      </c>
      <c r="AA30" s="84">
        <v>0</v>
      </c>
      <c r="AB30" s="84">
        <v>0</v>
      </c>
      <c r="AC30" s="84">
        <v>55.84</v>
      </c>
      <c r="AD30" s="96">
        <f t="shared" si="12"/>
        <v>0</v>
      </c>
      <c r="AE30" s="52">
        <f t="shared" si="13"/>
        <v>55.84</v>
      </c>
      <c r="AF30" s="118">
        <v>0.16645241935483901</v>
      </c>
      <c r="AG30" s="117">
        <v>0.40281303763440901</v>
      </c>
      <c r="AH30" s="54">
        <f t="shared" si="6"/>
        <v>7.9217426652592451</v>
      </c>
      <c r="AI30" s="63">
        <f t="shared" si="7"/>
        <v>7.4384349587071483</v>
      </c>
      <c r="AJ30" s="64">
        <v>103.48622306087546</v>
      </c>
      <c r="AK30" s="61">
        <v>123.3829775305409</v>
      </c>
      <c r="AL30" s="128">
        <v>97.055581854510436</v>
      </c>
      <c r="AM30" s="61">
        <v>134.81577447311759</v>
      </c>
      <c r="AS30" s="121"/>
      <c r="BA30" s="42"/>
      <c r="BB30" s="42"/>
    </row>
    <row r="31" spans="1:54" ht="15.75" x14ac:dyDescent="0.25">
      <c r="A31" s="25">
        <v>23</v>
      </c>
      <c r="B31" s="69">
        <v>133.84</v>
      </c>
      <c r="C31" s="51">
        <f t="shared" si="0"/>
        <v>58.132115816780015</v>
      </c>
      <c r="D31" s="52">
        <f t="shared" si="1"/>
        <v>90.727337180129183</v>
      </c>
      <c r="E31" s="59">
        <f t="shared" si="2"/>
        <v>-15.019452996909205</v>
      </c>
      <c r="F31" s="68">
        <v>196.12</v>
      </c>
      <c r="G31" s="52">
        <f t="shared" si="3"/>
        <v>96.358578775572113</v>
      </c>
      <c r="H31" s="52">
        <f t="shared" si="4"/>
        <v>92.148597977198008</v>
      </c>
      <c r="I31" s="53">
        <f t="shared" si="5"/>
        <v>7.6128232472298683</v>
      </c>
      <c r="J31" s="58">
        <v>0</v>
      </c>
      <c r="K31" s="81">
        <v>22.63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22.63</v>
      </c>
      <c r="R31" s="91">
        <v>0</v>
      </c>
      <c r="S31" s="84">
        <v>0</v>
      </c>
      <c r="T31" s="84">
        <v>0</v>
      </c>
      <c r="U31" s="84">
        <v>45.13</v>
      </c>
      <c r="V31" s="84">
        <v>0</v>
      </c>
      <c r="W31" s="84">
        <v>0</v>
      </c>
      <c r="X31" s="94">
        <f t="shared" si="10"/>
        <v>0</v>
      </c>
      <c r="Y31" s="95">
        <f t="shared" si="11"/>
        <v>45.13</v>
      </c>
      <c r="Z31" s="91">
        <v>0</v>
      </c>
      <c r="AA31" s="84">
        <v>0</v>
      </c>
      <c r="AB31" s="84">
        <v>0</v>
      </c>
      <c r="AC31" s="84">
        <v>56.2</v>
      </c>
      <c r="AD31" s="96">
        <f t="shared" si="12"/>
        <v>0</v>
      </c>
      <c r="AE31" s="52">
        <f t="shared" si="13"/>
        <v>56.2</v>
      </c>
      <c r="AF31" s="118">
        <v>0.16645241935483901</v>
      </c>
      <c r="AG31" s="117">
        <v>0.40281303763440901</v>
      </c>
      <c r="AH31" s="54">
        <f t="shared" si="6"/>
        <v>7.4463708278750289</v>
      </c>
      <c r="AI31" s="63">
        <f t="shared" si="7"/>
        <v>7.2077339654563843</v>
      </c>
      <c r="AJ31" s="64">
        <v>96.358578775572113</v>
      </c>
      <c r="AK31" s="61">
        <v>114.33211581678002</v>
      </c>
      <c r="AL31" s="128">
        <v>92.148597977198008</v>
      </c>
      <c r="AM31" s="61">
        <v>135.85733718012918</v>
      </c>
      <c r="AS31" s="121"/>
      <c r="BA31" s="42"/>
      <c r="BB31" s="42"/>
    </row>
    <row r="32" spans="1:54" ht="16.5" thickBot="1" x14ac:dyDescent="0.3">
      <c r="A32" s="26">
        <v>24</v>
      </c>
      <c r="B32" s="70">
        <v>125.25</v>
      </c>
      <c r="C32" s="55">
        <f t="shared" si="0"/>
        <v>50.838012964457917</v>
      </c>
      <c r="D32" s="52">
        <f t="shared" si="1"/>
        <v>89.672498827140188</v>
      </c>
      <c r="E32" s="59">
        <f t="shared" si="2"/>
        <v>-15.260511791598116</v>
      </c>
      <c r="F32" s="71">
        <v>186.65</v>
      </c>
      <c r="G32" s="56">
        <f t="shared" si="3"/>
        <v>91.212312522529515</v>
      </c>
      <c r="H32" s="52">
        <f t="shared" si="4"/>
        <v>88.184717322888105</v>
      </c>
      <c r="I32" s="53">
        <f t="shared" si="5"/>
        <v>7.2529701545823846</v>
      </c>
      <c r="J32" s="58">
        <v>0</v>
      </c>
      <c r="K32" s="81">
        <v>22.63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22.63</v>
      </c>
      <c r="R32" s="91">
        <v>0</v>
      </c>
      <c r="S32" s="84">
        <v>0</v>
      </c>
      <c r="T32" s="84">
        <v>0</v>
      </c>
      <c r="U32" s="84">
        <v>45.11</v>
      </c>
      <c r="V32" s="84">
        <v>0</v>
      </c>
      <c r="W32" s="84">
        <v>0</v>
      </c>
      <c r="X32" s="94">
        <f t="shared" si="10"/>
        <v>0</v>
      </c>
      <c r="Y32" s="95">
        <f t="shared" si="11"/>
        <v>45.11</v>
      </c>
      <c r="Z32" s="92">
        <v>0</v>
      </c>
      <c r="AA32" s="93">
        <v>0</v>
      </c>
      <c r="AB32" s="93">
        <v>0</v>
      </c>
      <c r="AC32" s="93">
        <v>56.2</v>
      </c>
      <c r="AD32" s="96">
        <f t="shared" si="12"/>
        <v>0</v>
      </c>
      <c r="AE32" s="52">
        <f t="shared" si="13"/>
        <v>56.2</v>
      </c>
      <c r="AF32" s="118">
        <v>0.16645241935483901</v>
      </c>
      <c r="AG32" s="117">
        <v>0.40281303763440901</v>
      </c>
      <c r="AH32" s="54">
        <f t="shared" si="6"/>
        <v>7.0865177352275452</v>
      </c>
      <c r="AI32" s="63">
        <f t="shared" si="7"/>
        <v>6.9666751707674734</v>
      </c>
      <c r="AJ32" s="65">
        <v>91.212312522529515</v>
      </c>
      <c r="AK32" s="62">
        <v>107.03801296445792</v>
      </c>
      <c r="AL32" s="129">
        <v>88.184717322888105</v>
      </c>
      <c r="AM32" s="62">
        <v>134.78249882714019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171.15</v>
      </c>
      <c r="C33" s="40">
        <f t="shared" ref="C33:AE33" si="14">MAX(C9:C32)</f>
        <v>75.720680891467808</v>
      </c>
      <c r="D33" s="40">
        <f t="shared" si="14"/>
        <v>123.87892822601867</v>
      </c>
      <c r="E33" s="40">
        <f t="shared" si="14"/>
        <v>4.2675801097175476</v>
      </c>
      <c r="F33" s="40">
        <f t="shared" si="14"/>
        <v>225.61</v>
      </c>
      <c r="G33" s="40">
        <f t="shared" si="14"/>
        <v>112.94192962782749</v>
      </c>
      <c r="H33" s="40">
        <f t="shared" si="14"/>
        <v>103.97183224178251</v>
      </c>
      <c r="I33" s="40">
        <f t="shared" si="14"/>
        <v>8.733425454641603</v>
      </c>
      <c r="J33" s="40">
        <f t="shared" si="14"/>
        <v>0</v>
      </c>
      <c r="K33" s="40">
        <f t="shared" si="14"/>
        <v>22.79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22.79</v>
      </c>
      <c r="R33" s="40">
        <f t="shared" si="14"/>
        <v>36.44</v>
      </c>
      <c r="S33" s="40">
        <f t="shared" si="14"/>
        <v>0</v>
      </c>
      <c r="T33" s="40">
        <f t="shared" si="14"/>
        <v>0</v>
      </c>
      <c r="U33" s="40">
        <f t="shared" si="14"/>
        <v>60.27</v>
      </c>
      <c r="V33" s="40">
        <f t="shared" si="14"/>
        <v>0</v>
      </c>
      <c r="W33" s="40">
        <f t="shared" si="14"/>
        <v>0</v>
      </c>
      <c r="X33" s="40">
        <f t="shared" si="14"/>
        <v>36.44</v>
      </c>
      <c r="Y33" s="40">
        <f t="shared" si="14"/>
        <v>60.27</v>
      </c>
      <c r="Z33" s="40"/>
      <c r="AA33" s="40"/>
      <c r="AB33" s="40"/>
      <c r="AC33" s="40"/>
      <c r="AD33" s="40">
        <f t="shared" si="14"/>
        <v>14</v>
      </c>
      <c r="AE33" s="40">
        <f t="shared" si="14"/>
        <v>72.680000000000007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8.5669730352867646</v>
      </c>
      <c r="AI33" s="40">
        <f t="shared" si="15"/>
        <v>8.1425836079143892</v>
      </c>
      <c r="AJ33" s="40">
        <f t="shared" si="15"/>
        <v>112.94192962782749</v>
      </c>
      <c r="AK33" s="40">
        <f t="shared" si="15"/>
        <v>132.11068089146781</v>
      </c>
      <c r="AL33" s="40">
        <f t="shared" si="15"/>
        <v>103.97183224178251</v>
      </c>
      <c r="AM33" s="130">
        <f t="shared" si="15"/>
        <v>165.14892822601868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138.2704081632653</v>
      </c>
      <c r="C34" s="41">
        <f t="shared" ref="C34:AE34" si="16">AVERAGE(C9:C33,C9:C32)</f>
        <v>57.025793974044205</v>
      </c>
      <c r="D34" s="41">
        <f t="shared" si="16"/>
        <v>95.510732604000452</v>
      </c>
      <c r="E34" s="41">
        <f t="shared" si="16"/>
        <v>-13.59842067544864</v>
      </c>
      <c r="F34" s="41">
        <f t="shared" si="16"/>
        <v>171.64020408163265</v>
      </c>
      <c r="G34" s="41">
        <f t="shared" si="16"/>
        <v>86.078732688281832</v>
      </c>
      <c r="H34" s="41">
        <f t="shared" si="16"/>
        <v>78.468746590426548</v>
      </c>
      <c r="I34" s="41">
        <f t="shared" si="16"/>
        <v>7.0934837279089979</v>
      </c>
      <c r="J34" s="41">
        <f t="shared" si="16"/>
        <v>0</v>
      </c>
      <c r="K34" s="41">
        <f t="shared" si="16"/>
        <v>21.616122448979606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21.616122448979606</v>
      </c>
      <c r="R34" s="41">
        <f t="shared" si="16"/>
        <v>8.3481632653061233</v>
      </c>
      <c r="S34" s="41">
        <f t="shared" si="16"/>
        <v>0</v>
      </c>
      <c r="T34" s="41">
        <f t="shared" si="16"/>
        <v>0</v>
      </c>
      <c r="U34" s="41">
        <f t="shared" si="16"/>
        <v>42.121020408163261</v>
      </c>
      <c r="V34" s="41">
        <f t="shared" si="16"/>
        <v>0</v>
      </c>
      <c r="W34" s="41">
        <f t="shared" si="16"/>
        <v>0</v>
      </c>
      <c r="X34" s="41">
        <f t="shared" si="16"/>
        <v>8.3481632653061233</v>
      </c>
      <c r="Y34" s="41">
        <f t="shared" si="16"/>
        <v>42.121020408163261</v>
      </c>
      <c r="Z34" s="41">
        <f>AVERAGE(Z9:Z33,Z9:Z32)</f>
        <v>3.274999999999999</v>
      </c>
      <c r="AA34" s="41">
        <f>AVERAGE(AA9:AA33,AA9:AA32)</f>
        <v>0</v>
      </c>
      <c r="AB34" s="41">
        <f>AVERAGE(AB9:AB33,AB9:AB32)</f>
        <v>0</v>
      </c>
      <c r="AC34" s="41">
        <f t="shared" si="16"/>
        <v>57.254583333333322</v>
      </c>
      <c r="AD34" s="41">
        <f t="shared" si="16"/>
        <v>3.4938775510204074</v>
      </c>
      <c r="AE34" s="41">
        <f t="shared" si="16"/>
        <v>57.569387755102035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6.9270313085541613</v>
      </c>
      <c r="AI34" s="41">
        <f t="shared" si="17"/>
        <v>7.2370890733624895</v>
      </c>
      <c r="AJ34" s="41">
        <f t="shared" si="17"/>
        <v>89.28689595358793</v>
      </c>
      <c r="AK34" s="41">
        <f t="shared" si="17"/>
        <v>114.26273274955437</v>
      </c>
      <c r="AL34" s="41">
        <f t="shared" si="17"/>
        <v>86.073236386344917</v>
      </c>
      <c r="AM34" s="131">
        <f t="shared" si="17"/>
        <v>137.24399791012291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534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176.07</v>
      </c>
      <c r="Z38" s="133"/>
      <c r="AA38" s="8" t="s">
        <v>21</v>
      </c>
      <c r="AB38" s="5" t="s">
        <v>23</v>
      </c>
      <c r="AC38" s="30"/>
      <c r="AD38" s="134">
        <v>1047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f>'[2]28 JUILLET 2023'!$K$29</f>
        <v>72.734099999999998</v>
      </c>
      <c r="AN38" s="135"/>
      <c r="AO38" s="8" t="s">
        <v>21</v>
      </c>
      <c r="AP38" s="5" t="s">
        <v>24</v>
      </c>
      <c r="AQ38" s="133">
        <f>'[2]28 JUILLET 2023'!$K$14</f>
        <v>1344.2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4071.38</v>
      </c>
      <c r="C39" s="11" t="s">
        <v>21</v>
      </c>
      <c r="D39" s="9" t="s">
        <v>71</v>
      </c>
      <c r="E39" s="10">
        <v>3423</v>
      </c>
      <c r="F39" s="12" t="s">
        <v>21</v>
      </c>
      <c r="G39" s="98"/>
      <c r="H39" s="101" t="s">
        <v>25</v>
      </c>
      <c r="I39" s="102"/>
      <c r="J39" s="103">
        <v>22.79</v>
      </c>
      <c r="K39" s="104" t="s">
        <v>62</v>
      </c>
      <c r="L39" s="105">
        <v>208.500000000016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36.44</v>
      </c>
      <c r="Z39" s="102" t="s">
        <v>62</v>
      </c>
      <c r="AA39" s="108">
        <v>208.541666666683</v>
      </c>
      <c r="AB39" s="106" t="s">
        <v>25</v>
      </c>
      <c r="AC39" s="109"/>
      <c r="AD39" s="103">
        <v>62.07</v>
      </c>
      <c r="AE39" s="104" t="s">
        <v>72</v>
      </c>
      <c r="AF39" s="108">
        <v>0.87916666666666676</v>
      </c>
      <c r="AG39" s="106" t="s">
        <v>25</v>
      </c>
      <c r="AH39" s="102"/>
      <c r="AI39" s="103">
        <v>0</v>
      </c>
      <c r="AJ39" s="102" t="s">
        <v>77</v>
      </c>
      <c r="AK39" s="107">
        <v>208.041666666683</v>
      </c>
      <c r="AL39" s="101" t="s">
        <v>25</v>
      </c>
      <c r="AM39" s="102">
        <f>'[2]28 JUILLET 2023'!$K$30</f>
        <v>14</v>
      </c>
      <c r="AN39" s="103" t="s">
        <v>77</v>
      </c>
      <c r="AO39" s="111">
        <f>'[2]28 JUILLET 2023'!$L$30</f>
        <v>208.45833333335</v>
      </c>
      <c r="AP39" s="106" t="s">
        <v>25</v>
      </c>
      <c r="AQ39" s="102">
        <f>'[2]28 JUILLET 2023'!$K$15</f>
        <v>72.680000000000007</v>
      </c>
      <c r="AR39" s="104"/>
      <c r="AS39" s="107">
        <f>'[2]28 JUILLET 2023'!$L$15</f>
        <v>208.45833333335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494.42999999999995</v>
      </c>
      <c r="F42" s="44" t="s">
        <v>69</v>
      </c>
      <c r="G42" s="47">
        <v>208.875000000016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60.27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f>'[2]28 JUILLET 2023'!$F$6</f>
        <v>55.08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252.41000000000003</v>
      </c>
      <c r="F45" s="83" t="s">
        <v>72</v>
      </c>
      <c r="G45" s="48">
        <v>208.875000000016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253.63</v>
      </c>
      <c r="F46" s="80" t="s">
        <v>72</v>
      </c>
      <c r="G46" s="60">
        <v>208.791666666683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106</v>
      </c>
    </row>
    <row r="57" spans="1:44" x14ac:dyDescent="0.25">
      <c r="A57" s="37" t="s">
        <v>65</v>
      </c>
      <c r="B57" t="s">
        <v>105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 JUI 23 </vt:lpstr>
      <vt:lpstr>'28 JUI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2023-07-29T07:53:27Z</dcterms:modified>
</cp:coreProperties>
</file>