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7-JUILLET 2023\"/>
    </mc:Choice>
  </mc:AlternateContent>
  <xr:revisionPtr revIDLastSave="0" documentId="13_ncr:1_{A6F57FCA-4E9C-44EB-A838-6D00E24F2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9 JUI 23 " sheetId="3" r:id="rId1"/>
  </sheets>
  <externalReferences>
    <externalReference r:id="rId2"/>
  </externalReferences>
  <definedNames>
    <definedName name="_xlnm.Print_Area" localSheetId="0">'29 JUI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3" l="1"/>
  <c r="AG9" i="3"/>
  <c r="AF10" i="3"/>
  <c r="AG10" i="3"/>
  <c r="AF11" i="3"/>
  <c r="AG11" i="3"/>
  <c r="AF12" i="3"/>
  <c r="AG12" i="3"/>
  <c r="AF13" i="3"/>
  <c r="AG13" i="3"/>
  <c r="AF14" i="3"/>
  <c r="AG14" i="3"/>
  <c r="AF15" i="3"/>
  <c r="AG15" i="3"/>
  <c r="AF16" i="3"/>
  <c r="AG16" i="3"/>
  <c r="AF17" i="3"/>
  <c r="AG17" i="3"/>
  <c r="AF18" i="3"/>
  <c r="AG18" i="3"/>
  <c r="AF19" i="3"/>
  <c r="AG19" i="3"/>
  <c r="AF20" i="3"/>
  <c r="AG20" i="3"/>
  <c r="AF21" i="3"/>
  <c r="AG21" i="3"/>
  <c r="AF22" i="3"/>
  <c r="AG22" i="3"/>
  <c r="AF23" i="3"/>
  <c r="AG23" i="3"/>
  <c r="AF24" i="3"/>
  <c r="AG24" i="3"/>
  <c r="AF25" i="3"/>
  <c r="AG25" i="3"/>
  <c r="AF26" i="3"/>
  <c r="AG26" i="3"/>
  <c r="AF27" i="3"/>
  <c r="AG27" i="3"/>
  <c r="AF28" i="3"/>
  <c r="AG28" i="3"/>
  <c r="AF29" i="3"/>
  <c r="AG29" i="3"/>
  <c r="AF30" i="3"/>
  <c r="AG30" i="3"/>
  <c r="AF31" i="3"/>
  <c r="AG31" i="3"/>
  <c r="AF32" i="3"/>
  <c r="AG32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<sst xmlns="http://schemas.openxmlformats.org/spreadsheetml/2006/main" count="138" uniqueCount="106">
  <si>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</si>
  <si>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</si>
  <si>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</si>
  <si>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</si>
  <si>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</si>
  <si>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</si>
  <si>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</si>
  <si>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</si>
  <si>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</si>
  <si>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</si>
  <si>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</si>
  <si>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</si>
  <si>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</si>
  <si>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</si>
  <si>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</si>
  <si>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</si>
  <si>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</si>
  <si>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</si>
  <si>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</si>
  <si>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</si>
  <si>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</si>
  <si>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</si>
  <si>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</si>
  <si>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</si>
  <si>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</si>
  <si>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</si>
  <si>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</si>
  <si>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</si>
  <si>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</si>
  <si>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</si>
  <si>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</si>
  <si>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</si>
  <si>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</si>
  <si>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</si>
  <si>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</si>
  <si>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</si>
  <si>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</si>
  <si>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</si>
  <si>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</si>
  <si>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</si>
  <si>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</si>
  <si>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</si>
  <si>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</si>
  <si>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</si>
  <si>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</si>
  <si>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</si>
  <si>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</si>
  <si>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</si>
  <si>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</si>
  <si>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</si>
  <si>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</si>
  <si>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</si>
  <si>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</si>
  <si>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</si>
  <si>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</si>
  <si>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</si>
  <si>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</si>
  <si>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</si>
  <si>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</si>
  <si>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</si>
  <si>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</si>
  <si>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</si>
  <si>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</si>
  <si>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</si>
  <si>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</si>
  <si>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</si>
  <si>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</si>
  <si>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</si>
  <si>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</si>
  <si>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</si>
  <si>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</si>
  <si>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</si>
  <si>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</si>
  <si>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</si>
  <si>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</si>
  <si>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</si>
  <si>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</si>
  <si>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</si>
  <si>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</si>
  <si>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</si>
  <si>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</si>
  <si>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</si>
  <si>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</si>
  <si>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</si>
  <si>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</si>
  <si>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</si>
  <si>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</si>
  <si>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</si>
  <si>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</si>
  <si>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</si>
  <si>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</si>
  <si>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</si>
  <si>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</si>
  <si>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</si>
  <si>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</si>
  <si>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</si>
  <si>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</si>
  <si>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</si>
  <si>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</si>
  <si>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</si>
  <si>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</si>
  <si>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</si>
  <si>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</si>
  <si>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TAGBA et BOKO</t>
  </si>
  <si>
    <t>FOFANA et DOSSA</t>
  </si>
  <si>
    <t>DOSSA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</si>
</sst>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'29 JUI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'!$B$9:$B$32</c:f>
              <c:numCache>
                <c:formatCode>General</c:formatCode>
                <c:ptCount val="24"/>
                <c:pt idx="0">
                  <c:v>105.28999999999999</c:v>
                </c:pt>
                <c:pt idx="1">
                  <c:v>108.86</c:v>
                </c:pt>
                <c:pt idx="2">
                  <c:v>101.21000000000001</c:v>
                </c:pt>
                <c:pt idx="3">
                  <c:v>94.85</c:v>
                </c:pt>
                <c:pt idx="4">
                  <c:v>93.72</c:v>
                </c:pt>
                <c:pt idx="5">
                  <c:v>82.53</c:v>
                </c:pt>
                <c:pt idx="6">
                  <c:v>92.27</c:v>
                </c:pt>
                <c:pt idx="7">
                  <c:v>91.87</c:v>
                </c:pt>
                <c:pt idx="8">
                  <c:v>100.74000000000001</c:v>
                </c:pt>
                <c:pt idx="9">
                  <c:v>101.36</c:v>
                </c:pt>
                <c:pt idx="10">
                  <c:v>101.46000000000001</c:v>
                </c:pt>
                <c:pt idx="11">
                  <c:v>111.05</c:v>
                </c:pt>
                <c:pt idx="12">
                  <c:v>90.210000000000008</c:v>
                </c:pt>
                <c:pt idx="13">
                  <c:v>96.13</c:v>
                </c:pt>
                <c:pt idx="14">
                  <c:v>88.44</c:v>
                </c:pt>
                <c:pt idx="15">
                  <c:v>83.15</c:v>
                </c:pt>
                <c:pt idx="16">
                  <c:v>89.03</c:v>
                </c:pt>
                <c:pt idx="17">
                  <c:v>89.210000000000008</c:v>
                </c:pt>
                <c:pt idx="18">
                  <c:v>134.24</c:v>
                </c:pt>
                <c:pt idx="19">
                  <c:v>133.82</c:v>
                </c:pt>
                <c:pt idx="20">
                  <c:v>132.47999999999999</c:v>
                </c:pt>
                <c:pt idx="21">
                  <c:v>130.52000000000001</c:v>
                </c:pt>
                <c:pt idx="22">
                  <c:v>120.77000000000001</c:v>
                </c:pt>
                <c:pt idx="23">
                  <c:v>112.5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'29 JUI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'!$C$9:$C$32</c:f>
              <c:numCache>
                <c:formatCode>General</c:formatCode>
                <c:ptCount val="24"/>
                <c:pt idx="0">
                  <c:v>44.996181542178832</c:v>
                </c:pt>
                <c:pt idx="1">
                  <c:v>45.057617828078826</c:v>
                </c:pt>
                <c:pt idx="2">
                  <c:v>39.995456322073707</c:v>
                </c:pt>
                <c:pt idx="3">
                  <c:v>37.951096970707695</c:v>
                </c:pt>
                <c:pt idx="4">
                  <c:v>39.27790797475253</c:v>
                </c:pt>
                <c:pt idx="5">
                  <c:v>34.941939607838769</c:v>
                </c:pt>
                <c:pt idx="6">
                  <c:v>34.859437377910474</c:v>
                </c:pt>
                <c:pt idx="7">
                  <c:v>38.352582344843924</c:v>
                </c:pt>
                <c:pt idx="8">
                  <c:v>45.002752843001041</c:v>
                </c:pt>
                <c:pt idx="9">
                  <c:v>47.881572291800538</c:v>
                </c:pt>
                <c:pt idx="10">
                  <c:v>50.128329210248062</c:v>
                </c:pt>
                <c:pt idx="11">
                  <c:v>49.135519205031116</c:v>
                </c:pt>
                <c:pt idx="12">
                  <c:v>44.607788863062702</c:v>
                </c:pt>
                <c:pt idx="13">
                  <c:v>45.45272505172526</c:v>
                </c:pt>
                <c:pt idx="14">
                  <c:v>48.055800310090021</c:v>
                </c:pt>
                <c:pt idx="15">
                  <c:v>50.321635793004383</c:v>
                </c:pt>
                <c:pt idx="16">
                  <c:v>45.780039048834297</c:v>
                </c:pt>
                <c:pt idx="17">
                  <c:v>49.452046275627779</c:v>
                </c:pt>
                <c:pt idx="18">
                  <c:v>75.2125293058549</c:v>
                </c:pt>
                <c:pt idx="19">
                  <c:v>73.504477832995491</c:v>
                </c:pt>
                <c:pt idx="20">
                  <c:v>70.337725586111844</c:v>
                </c:pt>
                <c:pt idx="21">
                  <c:v>65.747466123387596</c:v>
                </c:pt>
                <c:pt idx="22">
                  <c:v>59.054159282644051</c:v>
                </c:pt>
                <c:pt idx="23">
                  <c:v>49.202841010479688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'29 JUI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'!$D$9:$D$32</c:f>
              <c:numCache>
                <c:formatCode>0.00</c:formatCode>
                <c:ptCount val="24"/>
                <c:pt idx="0">
                  <c:v>76.135911410671099</c:v>
                </c:pt>
                <c:pt idx="1">
                  <c:v>79.548725378007475</c:v>
                </c:pt>
                <c:pt idx="2">
                  <c:v>77.164144744940344</c:v>
                </c:pt>
                <c:pt idx="3">
                  <c:v>73.041961647979633</c:v>
                </c:pt>
                <c:pt idx="4">
                  <c:v>70.660426395527864</c:v>
                </c:pt>
                <c:pt idx="5">
                  <c:v>63.880514621855568</c:v>
                </c:pt>
                <c:pt idx="6">
                  <c:v>73.443533995663216</c:v>
                </c:pt>
                <c:pt idx="7">
                  <c:v>69.564352194969842</c:v>
                </c:pt>
                <c:pt idx="8">
                  <c:v>71.36129989676914</c:v>
                </c:pt>
                <c:pt idx="9">
                  <c:v>69.149788888452093</c:v>
                </c:pt>
                <c:pt idx="10">
                  <c:v>66.971933582076474</c:v>
                </c:pt>
                <c:pt idx="11">
                  <c:v>77.421053260791354</c:v>
                </c:pt>
                <c:pt idx="12">
                  <c:v>61.656965946576562</c:v>
                </c:pt>
                <c:pt idx="13">
                  <c:v>66.57608717001942</c:v>
                </c:pt>
                <c:pt idx="14">
                  <c:v>56.58295289366081</c:v>
                </c:pt>
                <c:pt idx="15">
                  <c:v>49.154292765995415</c:v>
                </c:pt>
                <c:pt idx="16">
                  <c:v>59.187069717377163</c:v>
                </c:pt>
                <c:pt idx="17">
                  <c:v>55.83975115205584</c:v>
                </c:pt>
                <c:pt idx="18">
                  <c:v>73.819947156601657</c:v>
                </c:pt>
                <c:pt idx="19">
                  <c:v>75.079076175454048</c:v>
                </c:pt>
                <c:pt idx="20">
                  <c:v>76.947825073455022</c:v>
                </c:pt>
                <c:pt idx="21">
                  <c:v>79.793720853817334</c:v>
                </c:pt>
                <c:pt idx="22">
                  <c:v>77.834751595840046</c:v>
                </c:pt>
                <c:pt idx="23">
                  <c:v>79.623122588211487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'29 JUI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'!$E$9:$E$32</c:f>
              <c:numCache>
                <c:formatCode>0.00</c:formatCode>
                <c:ptCount val="24"/>
                <c:pt idx="0">
                  <c:v>-15.842092952849928</c:v>
                </c:pt>
                <c:pt idx="1">
                  <c:v>-15.746343206086326</c:v>
                </c:pt>
                <c:pt idx="2">
                  <c:v>-15.949601067014047</c:v>
                </c:pt>
                <c:pt idx="3">
                  <c:v>-16.143058618687324</c:v>
                </c:pt>
                <c:pt idx="4">
                  <c:v>-16.218334370280399</c:v>
                </c:pt>
                <c:pt idx="5">
                  <c:v>-16.292454229694378</c:v>
                </c:pt>
                <c:pt idx="6">
                  <c:v>-16.032971373573691</c:v>
                </c:pt>
                <c:pt idx="7">
                  <c:v>-16.046934539813801</c:v>
                </c:pt>
                <c:pt idx="8">
                  <c:v>-15.62405273977015</c:v>
                </c:pt>
                <c:pt idx="9">
                  <c:v>-15.67136118025261</c:v>
                </c:pt>
                <c:pt idx="10">
                  <c:v>-15.640262792324524</c:v>
                </c:pt>
                <c:pt idx="11">
                  <c:v>-15.506572465822465</c:v>
                </c:pt>
                <c:pt idx="12">
                  <c:v>-16.054754809639256</c:v>
                </c:pt>
                <c:pt idx="13">
                  <c:v>-15.898812221744713</c:v>
                </c:pt>
                <c:pt idx="14">
                  <c:v>-16.198753203750837</c:v>
                </c:pt>
                <c:pt idx="15">
                  <c:v>-16.325928558999813</c:v>
                </c:pt>
                <c:pt idx="16">
                  <c:v>-15.937108766211459</c:v>
                </c:pt>
                <c:pt idx="17">
                  <c:v>-16.081797427683632</c:v>
                </c:pt>
                <c:pt idx="18">
                  <c:v>-14.792476462456545</c:v>
                </c:pt>
                <c:pt idx="19">
                  <c:v>-14.763554008449557</c:v>
                </c:pt>
                <c:pt idx="20">
                  <c:v>-14.805550659566858</c:v>
                </c:pt>
                <c:pt idx="21">
                  <c:v>-15.02118697720493</c:v>
                </c:pt>
                <c:pt idx="22">
                  <c:v>-16.118910878484133</c:v>
                </c:pt>
                <c:pt idx="23">
                  <c:v>-16.325963598691146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'29 JUI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'!$Q$9:$Q$32</c:f>
              <c:numCache>
                <c:formatCode>0.00</c:formatCode>
                <c:ptCount val="24"/>
                <c:pt idx="0">
                  <c:v>22.62</c:v>
                </c:pt>
                <c:pt idx="1">
                  <c:v>22.62</c:v>
                </c:pt>
                <c:pt idx="2">
                  <c:v>22.62</c:v>
                </c:pt>
                <c:pt idx="3">
                  <c:v>22.62</c:v>
                </c:pt>
                <c:pt idx="4">
                  <c:v>22.66</c:v>
                </c:pt>
                <c:pt idx="5">
                  <c:v>22.42</c:v>
                </c:pt>
                <c:pt idx="6">
                  <c:v>22.45</c:v>
                </c:pt>
                <c:pt idx="7">
                  <c:v>22.49</c:v>
                </c:pt>
                <c:pt idx="8">
                  <c:v>22.4</c:v>
                </c:pt>
                <c:pt idx="9">
                  <c:v>22.72</c:v>
                </c:pt>
                <c:pt idx="10">
                  <c:v>22.51</c:v>
                </c:pt>
                <c:pt idx="11">
                  <c:v>22.67</c:v>
                </c:pt>
                <c:pt idx="12">
                  <c:v>22.67</c:v>
                </c:pt>
                <c:pt idx="13">
                  <c:v>22.67</c:v>
                </c:pt>
                <c:pt idx="14">
                  <c:v>22.8</c:v>
                </c:pt>
                <c:pt idx="15">
                  <c:v>22.72</c:v>
                </c:pt>
                <c:pt idx="16">
                  <c:v>22.5</c:v>
                </c:pt>
                <c:pt idx="17">
                  <c:v>22.72</c:v>
                </c:pt>
                <c:pt idx="18">
                  <c:v>22.69</c:v>
                </c:pt>
                <c:pt idx="19">
                  <c:v>22.63</c:v>
                </c:pt>
                <c:pt idx="20">
                  <c:v>22.63</c:v>
                </c:pt>
                <c:pt idx="21">
                  <c:v>22.8</c:v>
                </c:pt>
                <c:pt idx="22">
                  <c:v>22.7</c:v>
                </c:pt>
                <c:pt idx="23">
                  <c:v>22.68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'29 JUI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'!$AE$9:$AE$32</c:f>
              <c:numCache>
                <c:formatCode>0.00</c:formatCode>
                <c:ptCount val="24"/>
                <c:pt idx="0">
                  <c:v>55.03</c:v>
                </c:pt>
                <c:pt idx="1">
                  <c:v>55.01</c:v>
                </c:pt>
                <c:pt idx="2">
                  <c:v>55.06</c:v>
                </c:pt>
                <c:pt idx="3">
                  <c:v>55.11</c:v>
                </c:pt>
                <c:pt idx="4">
                  <c:v>55.48</c:v>
                </c:pt>
                <c:pt idx="5">
                  <c:v>54.82</c:v>
                </c:pt>
                <c:pt idx="6">
                  <c:v>55.27</c:v>
                </c:pt>
                <c:pt idx="7">
                  <c:v>56.58</c:v>
                </c:pt>
                <c:pt idx="8">
                  <c:v>55.46</c:v>
                </c:pt>
                <c:pt idx="9">
                  <c:v>54.83</c:v>
                </c:pt>
                <c:pt idx="10">
                  <c:v>53.18</c:v>
                </c:pt>
                <c:pt idx="11">
                  <c:v>55.84</c:v>
                </c:pt>
                <c:pt idx="12">
                  <c:v>55.21</c:v>
                </c:pt>
                <c:pt idx="13">
                  <c:v>54.68</c:v>
                </c:pt>
                <c:pt idx="14">
                  <c:v>56.05</c:v>
                </c:pt>
                <c:pt idx="15">
                  <c:v>54.35</c:v>
                </c:pt>
                <c:pt idx="16">
                  <c:v>54.89</c:v>
                </c:pt>
                <c:pt idx="17">
                  <c:v>55.14</c:v>
                </c:pt>
                <c:pt idx="18">
                  <c:v>55.48</c:v>
                </c:pt>
                <c:pt idx="19">
                  <c:v>55.12</c:v>
                </c:pt>
                <c:pt idx="20">
                  <c:v>54.85</c:v>
                </c:pt>
                <c:pt idx="21">
                  <c:v>55.13</c:v>
                </c:pt>
                <c:pt idx="22">
                  <c:v>54.86</c:v>
                </c:pt>
                <c:pt idx="23">
                  <c:v>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'29 JUI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'!$AK$9:$AK$32</c:f>
              <c:numCache>
                <c:formatCode>0.00</c:formatCode>
                <c:ptCount val="24"/>
                <c:pt idx="0">
                  <c:v>100.02618154217883</c:v>
                </c:pt>
                <c:pt idx="1">
                  <c:v>100.06761782807882</c:v>
                </c:pt>
                <c:pt idx="2">
                  <c:v>95.055456322073709</c:v>
                </c:pt>
                <c:pt idx="3">
                  <c:v>93.061096970707695</c:v>
                </c:pt>
                <c:pt idx="4">
                  <c:v>94.757907974752527</c:v>
                </c:pt>
                <c:pt idx="5">
                  <c:v>89.761939607838769</c:v>
                </c:pt>
                <c:pt idx="6">
                  <c:v>90.129437377910477</c:v>
                </c:pt>
                <c:pt idx="7">
                  <c:v>94.932582344843922</c:v>
                </c:pt>
                <c:pt idx="8">
                  <c:v>100.46275284300104</c:v>
                </c:pt>
                <c:pt idx="9">
                  <c:v>102.71157229180054</c:v>
                </c:pt>
                <c:pt idx="10">
                  <c:v>103.30832921024806</c:v>
                </c:pt>
                <c:pt idx="11">
                  <c:v>104.97551920503112</c:v>
                </c:pt>
                <c:pt idx="12">
                  <c:v>99.817788863062702</c:v>
                </c:pt>
                <c:pt idx="13">
                  <c:v>100.13272505172526</c:v>
                </c:pt>
                <c:pt idx="14">
                  <c:v>104.10580031009002</c:v>
                </c:pt>
                <c:pt idx="15">
                  <c:v>104.67163579300438</c:v>
                </c:pt>
                <c:pt idx="16">
                  <c:v>100.6700390488343</c:v>
                </c:pt>
                <c:pt idx="17">
                  <c:v>104.59204627562778</c:v>
                </c:pt>
                <c:pt idx="18">
                  <c:v>130.69252930585489</c:v>
                </c:pt>
                <c:pt idx="19">
                  <c:v>128.6244778329955</c:v>
                </c:pt>
                <c:pt idx="20">
                  <c:v>125.18772558611185</c:v>
                </c:pt>
                <c:pt idx="21">
                  <c:v>120.87746612338759</c:v>
                </c:pt>
                <c:pt idx="22">
                  <c:v>113.91415928264405</c:v>
                </c:pt>
                <c:pt idx="23">
                  <c:v>104.26284101047969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'29 JUI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'!$AM$9:$AM$32</c:f>
              <c:numCache>
                <c:formatCode>0.00</c:formatCode>
                <c:ptCount val="24"/>
                <c:pt idx="0">
                  <c:v>121.25591141067109</c:v>
                </c:pt>
                <c:pt idx="1">
                  <c:v>124.53872537800747</c:v>
                </c:pt>
                <c:pt idx="2">
                  <c:v>122.49414474494034</c:v>
                </c:pt>
                <c:pt idx="3">
                  <c:v>117.77196164797962</c:v>
                </c:pt>
                <c:pt idx="4">
                  <c:v>114.85042639552786</c:v>
                </c:pt>
                <c:pt idx="5">
                  <c:v>108.94051462185557</c:v>
                </c:pt>
                <c:pt idx="6">
                  <c:v>118.62353399566322</c:v>
                </c:pt>
                <c:pt idx="7">
                  <c:v>114.72435219496984</c:v>
                </c:pt>
                <c:pt idx="8">
                  <c:v>120.75129989676914</c:v>
                </c:pt>
                <c:pt idx="9">
                  <c:v>127.9697888884521</c:v>
                </c:pt>
                <c:pt idx="10">
                  <c:v>121.16193358207647</c:v>
                </c:pt>
                <c:pt idx="11">
                  <c:v>129.69105326079136</c:v>
                </c:pt>
                <c:pt idx="12">
                  <c:v>115.81696594657656</c:v>
                </c:pt>
                <c:pt idx="13">
                  <c:v>120.91608717001942</c:v>
                </c:pt>
                <c:pt idx="14">
                  <c:v>111.04295289366081</c:v>
                </c:pt>
                <c:pt idx="15">
                  <c:v>103.28429276599542</c:v>
                </c:pt>
                <c:pt idx="16">
                  <c:v>113.14706971737716</c:v>
                </c:pt>
                <c:pt idx="17">
                  <c:v>111.83975115205584</c:v>
                </c:pt>
                <c:pt idx="18">
                  <c:v>129.45994715660166</c:v>
                </c:pt>
                <c:pt idx="19">
                  <c:v>130.44907617545405</c:v>
                </c:pt>
                <c:pt idx="20">
                  <c:v>132.42782507345501</c:v>
                </c:pt>
                <c:pt idx="21">
                  <c:v>135.15372085381733</c:v>
                </c:pt>
                <c:pt idx="22">
                  <c:v>100.53475159584005</c:v>
                </c:pt>
                <c:pt idx="23">
                  <c:v>102.30312258821148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'29 JUI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'!$F$9:$F$32</c:f>
              <c:numCache>
                <c:formatCode>General</c:formatCode>
                <c:ptCount val="24"/>
                <c:pt idx="0">
                  <c:v>177.42</c:v>
                </c:pt>
                <c:pt idx="1">
                  <c:v>174.23</c:v>
                </c:pt>
                <c:pt idx="2">
                  <c:v>165.33</c:v>
                </c:pt>
                <c:pt idx="3">
                  <c:v>164.57</c:v>
                </c:pt>
                <c:pt idx="4">
                  <c:v>163.33000000000001</c:v>
                </c:pt>
                <c:pt idx="5">
                  <c:v>153.34</c:v>
                </c:pt>
                <c:pt idx="6">
                  <c:v>145.19</c:v>
                </c:pt>
                <c:pt idx="7">
                  <c:v>143.47</c:v>
                </c:pt>
                <c:pt idx="8">
                  <c:v>131.03</c:v>
                </c:pt>
                <c:pt idx="9">
                  <c:v>119.06</c:v>
                </c:pt>
                <c:pt idx="10">
                  <c:v>121.84</c:v>
                </c:pt>
                <c:pt idx="11">
                  <c:v>122.98</c:v>
                </c:pt>
                <c:pt idx="12">
                  <c:v>105.95</c:v>
                </c:pt>
                <c:pt idx="13">
                  <c:v>120.23</c:v>
                </c:pt>
                <c:pt idx="14">
                  <c:v>134.75</c:v>
                </c:pt>
                <c:pt idx="15">
                  <c:v>133.08000000000001</c:v>
                </c:pt>
                <c:pt idx="16">
                  <c:v>145.38999999999999</c:v>
                </c:pt>
                <c:pt idx="17">
                  <c:v>166.05</c:v>
                </c:pt>
                <c:pt idx="18">
                  <c:v>208.28</c:v>
                </c:pt>
                <c:pt idx="19">
                  <c:v>209.89</c:v>
                </c:pt>
                <c:pt idx="20">
                  <c:v>209.92</c:v>
                </c:pt>
                <c:pt idx="21">
                  <c:v>201.4</c:v>
                </c:pt>
                <c:pt idx="22">
                  <c:v>186.77</c:v>
                </c:pt>
                <c:pt idx="23">
                  <c:v>175.26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'29 JUI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'!$G$9:$G$32</c:f>
              <c:numCache>
                <c:formatCode>0.00</c:formatCode>
                <c:ptCount val="24"/>
                <c:pt idx="0">
                  <c:v>87.613567921574557</c:v>
                </c:pt>
                <c:pt idx="1">
                  <c:v>86.035887378800311</c:v>
                </c:pt>
                <c:pt idx="2">
                  <c:v>80.55357591722327</c:v>
                </c:pt>
                <c:pt idx="3">
                  <c:v>78.429332767382434</c:v>
                </c:pt>
                <c:pt idx="4">
                  <c:v>83.618229174265053</c:v>
                </c:pt>
                <c:pt idx="5">
                  <c:v>77.243583259960047</c:v>
                </c:pt>
                <c:pt idx="6">
                  <c:v>75.279875749915462</c:v>
                </c:pt>
                <c:pt idx="7">
                  <c:v>72.793373843606304</c:v>
                </c:pt>
                <c:pt idx="8">
                  <c:v>75.739587494725342</c:v>
                </c:pt>
                <c:pt idx="9">
                  <c:v>69.018817984646333</c:v>
                </c:pt>
                <c:pt idx="10">
                  <c:v>68.247258988712403</c:v>
                </c:pt>
                <c:pt idx="11">
                  <c:v>69.062672734440667</c:v>
                </c:pt>
                <c:pt idx="12">
                  <c:v>61.096608547043886</c:v>
                </c:pt>
                <c:pt idx="13">
                  <c:v>71.69872747447539</c:v>
                </c:pt>
                <c:pt idx="14">
                  <c:v>73.787088563637042</c:v>
                </c:pt>
                <c:pt idx="15">
                  <c:v>79.965537981246996</c:v>
                </c:pt>
                <c:pt idx="16">
                  <c:v>84.726022480039688</c:v>
                </c:pt>
                <c:pt idx="17">
                  <c:v>86.368188576256884</c:v>
                </c:pt>
                <c:pt idx="18">
                  <c:v>110.57996564590594</c:v>
                </c:pt>
                <c:pt idx="19">
                  <c:v>108.83119474910869</c:v>
                </c:pt>
                <c:pt idx="20">
                  <c:v>106.62036294795382</c:v>
                </c:pt>
                <c:pt idx="21">
                  <c:v>102.45476332119156</c:v>
                </c:pt>
                <c:pt idx="22">
                  <c:v>94.028510649296138</c:v>
                </c:pt>
                <c:pt idx="23">
                  <c:v>87.80476909992872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'29 JUI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'!$H$9:$H$32</c:f>
              <c:numCache>
                <c:formatCode>0.00</c:formatCode>
                <c:ptCount val="24"/>
                <c:pt idx="0">
                  <c:v>82.904194481296841</c:v>
                </c:pt>
                <c:pt idx="1">
                  <c:v>81.41309226829955</c:v>
                </c:pt>
                <c:pt idx="2">
                  <c:v>78.333595478559644</c:v>
                </c:pt>
                <c:pt idx="3">
                  <c:v>79.726717882392435</c:v>
                </c:pt>
                <c:pt idx="4">
                  <c:v>73.344940243419217</c:v>
                </c:pt>
                <c:pt idx="5">
                  <c:v>70.070816643564001</c:v>
                </c:pt>
                <c:pt idx="6">
                  <c:v>64.092757783065011</c:v>
                </c:pt>
                <c:pt idx="7">
                  <c:v>64.252037081814791</c:v>
                </c:pt>
                <c:pt idx="8">
                  <c:v>48.783745526011145</c:v>
                </c:pt>
                <c:pt idx="9">
                  <c:v>43.697530820030757</c:v>
                </c:pt>
                <c:pt idx="10">
                  <c:v>47.034015333108535</c:v>
                </c:pt>
                <c:pt idx="11">
                  <c:v>47.697932704069295</c:v>
                </c:pt>
                <c:pt idx="12">
                  <c:v>38.923548484135253</c:v>
                </c:pt>
                <c:pt idx="13">
                  <c:v>42.49275280941454</c:v>
                </c:pt>
                <c:pt idx="14">
                  <c:v>54.939971261368086</c:v>
                </c:pt>
                <c:pt idx="15">
                  <c:v>46.72825194544437</c:v>
                </c:pt>
                <c:pt idx="16">
                  <c:v>54.609498271409244</c:v>
                </c:pt>
                <c:pt idx="17">
                  <c:v>73.211623519964959</c:v>
                </c:pt>
                <c:pt idx="18">
                  <c:v>89.625139054452973</c:v>
                </c:pt>
                <c:pt idx="19">
                  <c:v>92.922730934431527</c:v>
                </c:pt>
                <c:pt idx="20">
                  <c:v>95.162422753763337</c:v>
                </c:pt>
                <c:pt idx="21">
                  <c:v>91.131777000489478</c:v>
                </c:pt>
                <c:pt idx="22">
                  <c:v>85.483959288034313</c:v>
                </c:pt>
                <c:pt idx="23">
                  <c:v>80.635071447942451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'29 JUI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'!$I$9:$I$32</c:f>
              <c:numCache>
                <c:formatCode>0.00</c:formatCode>
                <c:ptCount val="24"/>
                <c:pt idx="0">
                  <c:v>6.9022375971285888</c:v>
                </c:pt>
                <c:pt idx="1">
                  <c:v>6.7810203529001276</c:v>
                </c:pt>
                <c:pt idx="2">
                  <c:v>6.4428286042171115</c:v>
                </c:pt>
                <c:pt idx="3">
                  <c:v>6.4139493502251232</c:v>
                </c:pt>
                <c:pt idx="4">
                  <c:v>6.3668305823157416</c:v>
                </c:pt>
                <c:pt idx="5">
                  <c:v>6.0256000964759258</c:v>
                </c:pt>
                <c:pt idx="6">
                  <c:v>5.8173664670194958</c:v>
                </c:pt>
                <c:pt idx="7">
                  <c:v>6.4245890745789316</c:v>
                </c:pt>
                <c:pt idx="8">
                  <c:v>6.506666979263513</c:v>
                </c:pt>
                <c:pt idx="9">
                  <c:v>6.3436511953229049</c:v>
                </c:pt>
                <c:pt idx="10">
                  <c:v>6.5587256781790577</c:v>
                </c:pt>
                <c:pt idx="11">
                  <c:v>6.2193945614900477</c:v>
                </c:pt>
                <c:pt idx="12">
                  <c:v>5.9298429688208776</c:v>
                </c:pt>
                <c:pt idx="13">
                  <c:v>6.0385197161100725</c:v>
                </c:pt>
                <c:pt idx="14">
                  <c:v>6.0229401749948854</c:v>
                </c:pt>
                <c:pt idx="15">
                  <c:v>6.3862100733086313</c:v>
                </c:pt>
                <c:pt idx="16">
                  <c:v>6.0544792485510461</c:v>
                </c:pt>
                <c:pt idx="17">
                  <c:v>6.4701879037781671</c:v>
                </c:pt>
                <c:pt idx="18">
                  <c:v>8.0748952996410974</c:v>
                </c:pt>
                <c:pt idx="19">
                  <c:v>8.1360743164597675</c:v>
                </c:pt>
                <c:pt idx="20">
                  <c:v>8.1372142982828262</c:v>
                </c:pt>
                <c:pt idx="21">
                  <c:v>7.8134596783189627</c:v>
                </c:pt>
                <c:pt idx="22">
                  <c:v>7.2575300626695585</c:v>
                </c:pt>
                <c:pt idx="23">
                  <c:v>6.8201594521288191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'29 JUI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1.2</c:v>
                </c:pt>
                <c:pt idx="7">
                  <c:v>4.8</c:v>
                </c:pt>
                <c:pt idx="8">
                  <c:v>3.7</c:v>
                </c:pt>
                <c:pt idx="9">
                  <c:v>9.4</c:v>
                </c:pt>
                <c:pt idx="10">
                  <c:v>12.5</c:v>
                </c:pt>
                <c:pt idx="11">
                  <c:v>13.9</c:v>
                </c:pt>
                <c:pt idx="12">
                  <c:v>12.8</c:v>
                </c:pt>
                <c:pt idx="13">
                  <c:v>7.6</c:v>
                </c:pt>
                <c:pt idx="14">
                  <c:v>5.3</c:v>
                </c:pt>
                <c:pt idx="15">
                  <c:v>2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'29 JUI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'29 JUI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'29 JUI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'29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'29 JUI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'29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JUI 23 '!$AJ$9:$AJ$32</c:f>
              <c:numCache>
                <c:formatCode>0.00</c:formatCode>
                <c:ptCount val="24"/>
                <c:pt idx="0">
                  <c:v>87.613567921574557</c:v>
                </c:pt>
                <c:pt idx="1">
                  <c:v>86.035887378800311</c:v>
                </c:pt>
                <c:pt idx="2">
                  <c:v>80.55357591722327</c:v>
                </c:pt>
                <c:pt idx="3">
                  <c:v>78.429332767382434</c:v>
                </c:pt>
                <c:pt idx="4">
                  <c:v>83.618229174265053</c:v>
                </c:pt>
                <c:pt idx="5">
                  <c:v>77.94358325996005</c:v>
                </c:pt>
                <c:pt idx="6">
                  <c:v>76.479875749915465</c:v>
                </c:pt>
                <c:pt idx="7">
                  <c:v>77.593373843606301</c:v>
                </c:pt>
                <c:pt idx="8">
                  <c:v>79.439587494725345</c:v>
                </c:pt>
                <c:pt idx="9">
                  <c:v>78.418817984646338</c:v>
                </c:pt>
                <c:pt idx="10">
                  <c:v>80.747258988712403</c:v>
                </c:pt>
                <c:pt idx="11">
                  <c:v>82.962672734440673</c:v>
                </c:pt>
                <c:pt idx="12">
                  <c:v>73.896608547043883</c:v>
                </c:pt>
                <c:pt idx="13">
                  <c:v>79.298727474475385</c:v>
                </c:pt>
                <c:pt idx="14">
                  <c:v>79.087088563637039</c:v>
                </c:pt>
                <c:pt idx="15">
                  <c:v>81.965537981246996</c:v>
                </c:pt>
                <c:pt idx="16">
                  <c:v>85.526022480039686</c:v>
                </c:pt>
                <c:pt idx="17">
                  <c:v>86.368188576256884</c:v>
                </c:pt>
                <c:pt idx="18">
                  <c:v>110.57996564590594</c:v>
                </c:pt>
                <c:pt idx="19">
                  <c:v>108.83119474910869</c:v>
                </c:pt>
                <c:pt idx="20">
                  <c:v>106.62036294795382</c:v>
                </c:pt>
                <c:pt idx="21">
                  <c:v>102.45476332119156</c:v>
                </c:pt>
                <c:pt idx="22">
                  <c:v>94.028510649296138</c:v>
                </c:pt>
                <c:pt idx="23">
                  <c:v>87.80476909992872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'29 JUI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'29 JUI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'29 JUI 23 '!$AL$9:$AL$32</c:f>
              <c:numCache>
                <c:formatCode>0.00</c:formatCode>
                <c:ptCount val="24"/>
                <c:pt idx="0">
                  <c:v>82.904194481296841</c:v>
                </c:pt>
                <c:pt idx="1">
                  <c:v>81.41309226829955</c:v>
                </c:pt>
                <c:pt idx="2">
                  <c:v>78.333595478559644</c:v>
                </c:pt>
                <c:pt idx="3">
                  <c:v>79.726717882392435</c:v>
                </c:pt>
                <c:pt idx="4">
                  <c:v>73.344940243419217</c:v>
                </c:pt>
                <c:pt idx="5">
                  <c:v>70.380816643564003</c:v>
                </c:pt>
                <c:pt idx="6">
                  <c:v>66.572757783065015</c:v>
                </c:pt>
                <c:pt idx="7">
                  <c:v>80.832037081814789</c:v>
                </c:pt>
                <c:pt idx="8">
                  <c:v>81.063745526011147</c:v>
                </c:pt>
                <c:pt idx="9">
                  <c:v>77.957530820030755</c:v>
                </c:pt>
                <c:pt idx="10">
                  <c:v>81.074015333108534</c:v>
                </c:pt>
                <c:pt idx="11">
                  <c:v>70.267932704069295</c:v>
                </c:pt>
                <c:pt idx="12">
                  <c:v>72.003548484135251</c:v>
                </c:pt>
                <c:pt idx="13">
                  <c:v>69.35275280941454</c:v>
                </c:pt>
                <c:pt idx="14">
                  <c:v>69.16997126136809</c:v>
                </c:pt>
                <c:pt idx="15">
                  <c:v>75.488251945444375</c:v>
                </c:pt>
                <c:pt idx="16">
                  <c:v>63.529498271409246</c:v>
                </c:pt>
                <c:pt idx="17">
                  <c:v>73.211623519964959</c:v>
                </c:pt>
                <c:pt idx="18">
                  <c:v>89.625139054452973</c:v>
                </c:pt>
                <c:pt idx="19">
                  <c:v>92.922730934431527</c:v>
                </c:pt>
                <c:pt idx="20">
                  <c:v>95.162422753763337</c:v>
                </c:pt>
                <c:pt idx="21">
                  <c:v>91.131777000489478</c:v>
                </c:pt>
                <c:pt idx="22">
                  <c:v>85.483959288034313</c:v>
                </c:pt>
                <c:pt idx="23">
                  <c:v>80.635071447942451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LEVES_DISPATCHING\RELEVE_2023\RELEVES%20DES%20BILANS%20JOURNALIERS\Puissances%20Appel&#233;es%202023\001-12_Puissances%20Appel&#233;es%20%20annuelle%202023.xlsx" TargetMode="External"/><Relationship Id="rId1" Type="http://schemas.openxmlformats.org/officeDocument/2006/relationships/externalLinkPath" Target="/RELEVES_DISPATCHING/RELEVE_2023/RELEVES%20DES%20BILANS%20JOURNALIERS/Puissances%20Appel&#233;es%202023/001-12_Puissances%20Appel&#233;es%20%20annuell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oitation "/>
      <sheetName val="calcul des pertes et charges"/>
      <sheetName val="conso Aux"/>
    </sheetNames>
    <sheetDataSet>
      <sheetData sheetId="0"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5022">
          <cell r="AV5022">
            <v>0.16645241935483901</v>
          </cell>
          <cell r="AW5022">
            <v>0.40281303763440901</v>
          </cell>
        </row>
        <row r="5023">
          <cell r="AV5023">
            <v>0.16645241935483901</v>
          </cell>
          <cell r="AW5023">
            <v>0.40281303763440901</v>
          </cell>
        </row>
        <row r="5024">
          <cell r="AV5024">
            <v>0.16645241935483901</v>
          </cell>
          <cell r="AW5024">
            <v>0.40281303763440901</v>
          </cell>
        </row>
        <row r="5025">
          <cell r="AV5025">
            <v>0.16645241935483901</v>
          </cell>
          <cell r="AW5025">
            <v>0.40281303763440901</v>
          </cell>
        </row>
        <row r="5026">
          <cell r="AV5026">
            <v>0.16645241935483901</v>
          </cell>
          <cell r="AW5026">
            <v>0.40281303763440901</v>
          </cell>
        </row>
        <row r="5027">
          <cell r="AV5027">
            <v>0.16645241935483901</v>
          </cell>
          <cell r="AW5027">
            <v>0.40281303763440901</v>
          </cell>
        </row>
        <row r="5028">
          <cell r="AV5028">
            <v>0.16645241935483901</v>
          </cell>
          <cell r="AW5028">
            <v>0.40281303763440901</v>
          </cell>
        </row>
        <row r="5029">
          <cell r="AV5029">
            <v>0.16645241935483901</v>
          </cell>
          <cell r="AW5029">
            <v>0.40281303763440901</v>
          </cell>
        </row>
        <row r="5030">
          <cell r="AV5030">
            <v>0.16645241935483901</v>
          </cell>
          <cell r="AW5030">
            <v>0.40281303763440901</v>
          </cell>
        </row>
        <row r="5031">
          <cell r="AV5031">
            <v>0.16645241935483901</v>
          </cell>
          <cell r="AW5031">
            <v>0.40281303763440901</v>
          </cell>
        </row>
        <row r="5032">
          <cell r="AV5032">
            <v>0.16645241935483901</v>
          </cell>
          <cell r="AW5032">
            <v>0.40281303763440901</v>
          </cell>
        </row>
        <row r="5033">
          <cell r="AV5033">
            <v>0.16645241935483901</v>
          </cell>
          <cell r="AW5033">
            <v>0.40281303763440901</v>
          </cell>
        </row>
        <row r="5034">
          <cell r="AV5034">
            <v>0.16645241935483901</v>
          </cell>
          <cell r="AW5034">
            <v>0.40281303763440901</v>
          </cell>
        </row>
        <row r="5035">
          <cell r="AV5035">
            <v>0.16645241935483901</v>
          </cell>
          <cell r="AW5035">
            <v>0.40281303763440901</v>
          </cell>
        </row>
        <row r="5036">
          <cell r="AV5036">
            <v>0.16645241935483901</v>
          </cell>
          <cell r="AW5036">
            <v>0.40281303763440901</v>
          </cell>
        </row>
        <row r="5037">
          <cell r="AV5037">
            <v>0.16645241935483901</v>
          </cell>
          <cell r="AW5037">
            <v>0.40281303763440901</v>
          </cell>
        </row>
        <row r="5038">
          <cell r="AV5038">
            <v>0.16645241935483901</v>
          </cell>
          <cell r="AW5038">
            <v>0.40281303763440901</v>
          </cell>
        </row>
        <row r="5039">
          <cell r="AV5039">
            <v>0.16645241935483901</v>
          </cell>
          <cell r="AW5039">
            <v>0.40281303763440901</v>
          </cell>
        </row>
        <row r="5040">
          <cell r="AV5040">
            <v>0.16645241935483901</v>
          </cell>
          <cell r="AW5040">
            <v>0.40281303763440901</v>
          </cell>
        </row>
        <row r="5041">
          <cell r="AV5041">
            <v>0.16645241935483901</v>
          </cell>
          <cell r="AW5041">
            <v>0.40281303763440901</v>
          </cell>
        </row>
        <row r="5042">
          <cell r="AV5042">
            <v>0.16645241935483901</v>
          </cell>
          <cell r="AW5042">
            <v>0.40281303763440901</v>
          </cell>
        </row>
        <row r="5043">
          <cell r="AV5043">
            <v>0.16645241935483901</v>
          </cell>
          <cell r="AW5043">
            <v>0.40281303763440901</v>
          </cell>
        </row>
        <row r="5044">
          <cell r="AV5044">
            <v>0.16645241935483901</v>
          </cell>
          <cell r="AW5044">
            <v>0.40281303763440901</v>
          </cell>
        </row>
        <row r="5045">
          <cell r="AV5045">
            <v>0.16645241935483901</v>
          </cell>
          <cell r="AW5045">
            <v>0.40281303763440901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8" zoomScale="85" zoomScaleNormal="85" zoomScaleSheetLayoutView="85" workbookViewId="0">
      <selection activeCell="E44" sqref="E44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45136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105.28999999999999</v>
      </c>
      <c r="C9" s="51">
        <f t="shared" ref="C9:C32" si="0">AK9-AE9</f>
        <v>44.996181542178832</v>
      </c>
      <c r="D9" s="52">
        <f t="shared" ref="D9:D32" si="1">AM9-Y9</f>
        <v>76.135911410671099</v>
      </c>
      <c r="E9" s="59">
        <f t="shared" ref="E9:E32" si="2">(AG9+AI9)-Q9</f>
        <v>-15.842092952849928</v>
      </c>
      <c r="F9" s="76">
        <v>177.42</v>
      </c>
      <c r="G9" s="52">
        <f t="shared" ref="G9:G32" si="3">AJ9-AD9</f>
        <v>87.613567921574557</v>
      </c>
      <c r="H9" s="52">
        <f t="shared" ref="H9:H32" si="4">AL9-X9</f>
        <v>82.904194481296841</v>
      </c>
      <c r="I9" s="53">
        <f t="shared" ref="I9:I32" si="5">(AH9+AF9)-P9</f>
        <v>6.9022375971285888</v>
      </c>
      <c r="J9" s="58">
        <v>0</v>
      </c>
      <c r="K9" s="84">
        <v>22.62</v>
      </c>
      <c r="L9" s="67">
        <v>0</v>
      </c>
      <c r="M9" s="67">
        <v>0</v>
      </c>
      <c r="N9" s="67">
        <v>0</v>
      </c>
      <c r="O9" s="67">
        <f>'[1]Exploitation '!P78</f>
        <v>0</v>
      </c>
      <c r="P9" s="72">
        <f>J9+L9+N9</f>
        <v>0</v>
      </c>
      <c r="Q9" s="82">
        <f>K9+M9+O9</f>
        <v>22.62</v>
      </c>
      <c r="R9" s="91">
        <v>0</v>
      </c>
      <c r="S9" s="84">
        <v>0</v>
      </c>
      <c r="T9" s="84">
        <v>0</v>
      </c>
      <c r="U9" s="84">
        <v>45.12</v>
      </c>
      <c r="V9" s="84">
        <v>0</v>
      </c>
      <c r="W9" s="90">
        <v>0</v>
      </c>
      <c r="X9" s="94">
        <f>R9+T9+V9</f>
        <v>0</v>
      </c>
      <c r="Y9" s="95">
        <f>S9+U9+W9</f>
        <v>45.12</v>
      </c>
      <c r="Z9" s="91">
        <v>0</v>
      </c>
      <c r="AA9" s="84">
        <v>0</v>
      </c>
      <c r="AB9" s="84">
        <v>0</v>
      </c>
      <c r="AC9" s="84">
        <v>55.03</v>
      </c>
      <c r="AD9" s="96">
        <f>Z9+AB9</f>
        <v>0</v>
      </c>
      <c r="AE9" s="52">
        <f>AA9+AC9</f>
        <v>55.03</v>
      </c>
      <c r="AF9" s="116">
        <f>'[1]Exploitation '!AV5022</f>
        <v>0.16645241935483901</v>
      </c>
      <c r="AG9" s="117">
        <f>'[1]Exploitation '!AW5022</f>
        <v>0.40281303763440901</v>
      </c>
      <c r="AH9" s="54">
        <f t="shared" ref="AH9:AH32" si="6">(F9+P9+X9+AD9)-(AJ9+AL9+AF9)</f>
        <v>6.7357851777737494</v>
      </c>
      <c r="AI9" s="63">
        <f t="shared" ref="AI9:AI32" si="7">(B9+Q9+Y9+AE9)-(AM9+AK9+AG9)</f>
        <v>6.3750940095156636</v>
      </c>
      <c r="AJ9" s="64">
        <v>87.613567921574557</v>
      </c>
      <c r="AK9" s="61">
        <v>100.02618154217883</v>
      </c>
      <c r="AL9" s="66">
        <v>82.904194481296841</v>
      </c>
      <c r="AM9" s="61">
        <v>121.25591141067109</v>
      </c>
      <c r="AS9" s="121"/>
      <c r="BA9" s="42"/>
      <c r="BB9" s="42"/>
    </row>
    <row r="10" spans="1:54" ht="15.75" x14ac:dyDescent="0.25">
      <c r="A10" s="25">
        <v>2</v>
      </c>
      <c r="B10" s="69">
        <v>108.86</v>
      </c>
      <c r="C10" s="51">
        <f t="shared" si="0"/>
        <v>45.057617828078826</v>
      </c>
      <c r="D10" s="52">
        <f t="shared" si="1"/>
        <v>79.548725378007475</v>
      </c>
      <c r="E10" s="59">
        <f t="shared" si="2"/>
        <v>-15.746343206086326</v>
      </c>
      <c r="F10" s="68">
        <v>174.23</v>
      </c>
      <c r="G10" s="52">
        <f t="shared" si="3"/>
        <v>86.035887378800311</v>
      </c>
      <c r="H10" s="52">
        <f t="shared" si="4"/>
        <v>81.41309226829955</v>
      </c>
      <c r="I10" s="53">
        <f t="shared" si="5"/>
        <v>6.7810203529001276</v>
      </c>
      <c r="J10" s="58">
        <v>0</v>
      </c>
      <c r="K10" s="81">
        <v>22.62</v>
      </c>
      <c r="L10" s="67">
        <v>0</v>
      </c>
      <c r="M10" s="67">
        <v>0</v>
      </c>
      <c r="N10" s="67">
        <v>0</v>
      </c>
      <c r="O10" s="67">
        <f>'[1]Exploitation '!P79</f>
        <v>0</v>
      </c>
      <c r="P10" s="72">
        <f t="shared" ref="P10:P32" si="8">J10+L10+N10</f>
        <v>0</v>
      </c>
      <c r="Q10" s="82">
        <f t="shared" ref="Q10:Q32" si="9">K10+M10+O10</f>
        <v>22.62</v>
      </c>
      <c r="R10" s="91">
        <v>0</v>
      </c>
      <c r="S10" s="84">
        <v>0</v>
      </c>
      <c r="T10" s="84">
        <v>0</v>
      </c>
      <c r="U10" s="84">
        <v>44.99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44.99</v>
      </c>
      <c r="Z10" s="91">
        <v>0</v>
      </c>
      <c r="AA10" s="84">
        <v>0</v>
      </c>
      <c r="AB10" s="84">
        <v>0</v>
      </c>
      <c r="AC10" s="84">
        <v>55.01</v>
      </c>
      <c r="AD10" s="96">
        <f t="shared" ref="AD10:AD32" si="12">Z10+AB10</f>
        <v>0</v>
      </c>
      <c r="AE10" s="52">
        <f t="shared" ref="AE10:AE32" si="13">AA10+AC10</f>
        <v>55.01</v>
      </c>
      <c r="AF10" s="118">
        <f>'[1]Exploitation '!AV5023</f>
        <v>0.16645241935483901</v>
      </c>
      <c r="AG10" s="117">
        <f>'[1]Exploitation '!AW5023</f>
        <v>0.40281303763440901</v>
      </c>
      <c r="AH10" s="54">
        <f t="shared" si="6"/>
        <v>6.6145679335452883</v>
      </c>
      <c r="AI10" s="63">
        <f t="shared" si="7"/>
        <v>6.4708437562792653</v>
      </c>
      <c r="AJ10" s="64">
        <v>86.035887378800311</v>
      </c>
      <c r="AK10" s="61">
        <v>100.06761782807882</v>
      </c>
      <c r="AL10" s="66">
        <v>81.41309226829955</v>
      </c>
      <c r="AM10" s="61">
        <v>124.53872537800747</v>
      </c>
      <c r="AS10" s="121"/>
      <c r="BA10" s="42"/>
      <c r="BB10" s="42"/>
    </row>
    <row r="11" spans="1:54" ht="15" customHeight="1" x14ac:dyDescent="0.25">
      <c r="A11" s="25">
        <v>3</v>
      </c>
      <c r="B11" s="69">
        <v>101.21000000000001</v>
      </c>
      <c r="C11" s="51">
        <f t="shared" si="0"/>
        <v>39.995456322073707</v>
      </c>
      <c r="D11" s="52">
        <f t="shared" si="1"/>
        <v>77.164144744940344</v>
      </c>
      <c r="E11" s="59">
        <f t="shared" si="2"/>
        <v>-15.949601067014047</v>
      </c>
      <c r="F11" s="68">
        <v>165.33</v>
      </c>
      <c r="G11" s="52">
        <f t="shared" si="3"/>
        <v>80.55357591722327</v>
      </c>
      <c r="H11" s="52">
        <f t="shared" si="4"/>
        <v>78.333595478559644</v>
      </c>
      <c r="I11" s="53">
        <f t="shared" si="5"/>
        <v>6.4428286042171115</v>
      </c>
      <c r="J11" s="58">
        <v>0</v>
      </c>
      <c r="K11" s="81">
        <v>22.62</v>
      </c>
      <c r="L11" s="67">
        <v>0</v>
      </c>
      <c r="M11" s="67">
        <v>0</v>
      </c>
      <c r="N11" s="67">
        <v>0</v>
      </c>
      <c r="O11" s="67">
        <f>'[1]Exploitation '!P80</f>
        <v>0</v>
      </c>
      <c r="P11" s="72">
        <f t="shared" si="8"/>
        <v>0</v>
      </c>
      <c r="Q11" s="82">
        <f t="shared" si="9"/>
        <v>22.62</v>
      </c>
      <c r="R11" s="91">
        <v>0</v>
      </c>
      <c r="S11" s="84">
        <v>0</v>
      </c>
      <c r="T11" s="84">
        <v>0</v>
      </c>
      <c r="U11" s="84">
        <v>45.33</v>
      </c>
      <c r="V11" s="84">
        <v>0</v>
      </c>
      <c r="W11" s="84">
        <v>0</v>
      </c>
      <c r="X11" s="94">
        <f t="shared" si="10"/>
        <v>0</v>
      </c>
      <c r="Y11" s="95">
        <f t="shared" si="11"/>
        <v>45.33</v>
      </c>
      <c r="Z11" s="91">
        <v>0</v>
      </c>
      <c r="AA11" s="84">
        <v>0</v>
      </c>
      <c r="AB11" s="84">
        <v>0</v>
      </c>
      <c r="AC11" s="84">
        <v>55.06</v>
      </c>
      <c r="AD11" s="96">
        <f t="shared" si="12"/>
        <v>0</v>
      </c>
      <c r="AE11" s="52">
        <f t="shared" si="13"/>
        <v>55.06</v>
      </c>
      <c r="AF11" s="118">
        <f>'[1]Exploitation '!AV5024</f>
        <v>0.16645241935483901</v>
      </c>
      <c r="AG11" s="117">
        <f>'[1]Exploitation '!AW5024</f>
        <v>0.40281303763440901</v>
      </c>
      <c r="AH11" s="54">
        <f t="shared" si="6"/>
        <v>6.2763761848622721</v>
      </c>
      <c r="AI11" s="63">
        <f t="shared" si="7"/>
        <v>6.2675858953515444</v>
      </c>
      <c r="AJ11" s="64">
        <v>80.55357591722327</v>
      </c>
      <c r="AK11" s="61">
        <v>95.055456322073709</v>
      </c>
      <c r="AL11" s="66">
        <v>78.333595478559644</v>
      </c>
      <c r="AM11" s="61">
        <v>122.49414474494034</v>
      </c>
      <c r="AS11" s="121"/>
      <c r="BA11" s="42"/>
      <c r="BB11" s="42"/>
    </row>
    <row r="12" spans="1:54" ht="15" customHeight="1" x14ac:dyDescent="0.25">
      <c r="A12" s="25">
        <v>4</v>
      </c>
      <c r="B12" s="69">
        <v>94.85</v>
      </c>
      <c r="C12" s="51">
        <f t="shared" si="0"/>
        <v>37.951096970707695</v>
      </c>
      <c r="D12" s="52">
        <f t="shared" si="1"/>
        <v>73.041961647979633</v>
      </c>
      <c r="E12" s="59">
        <f t="shared" si="2"/>
        <v>-16.143058618687324</v>
      </c>
      <c r="F12" s="68">
        <v>164.57</v>
      </c>
      <c r="G12" s="52">
        <f t="shared" si="3"/>
        <v>78.429332767382434</v>
      </c>
      <c r="H12" s="52">
        <f t="shared" si="4"/>
        <v>79.726717882392435</v>
      </c>
      <c r="I12" s="53">
        <f t="shared" si="5"/>
        <v>6.4139493502251232</v>
      </c>
      <c r="J12" s="58">
        <v>0</v>
      </c>
      <c r="K12" s="81">
        <v>22.62</v>
      </c>
      <c r="L12" s="67">
        <v>0</v>
      </c>
      <c r="M12" s="67">
        <v>0</v>
      </c>
      <c r="N12" s="67">
        <v>0</v>
      </c>
      <c r="O12" s="67">
        <f>'[1]Exploitation '!P81</f>
        <v>0</v>
      </c>
      <c r="P12" s="72">
        <f t="shared" si="8"/>
        <v>0</v>
      </c>
      <c r="Q12" s="82">
        <f t="shared" si="9"/>
        <v>22.62</v>
      </c>
      <c r="R12" s="91">
        <v>0</v>
      </c>
      <c r="S12" s="84">
        <v>0</v>
      </c>
      <c r="T12" s="84">
        <v>0</v>
      </c>
      <c r="U12" s="84">
        <v>44.73</v>
      </c>
      <c r="V12" s="84">
        <v>0</v>
      </c>
      <c r="W12" s="84">
        <v>0</v>
      </c>
      <c r="X12" s="94">
        <f t="shared" si="10"/>
        <v>0</v>
      </c>
      <c r="Y12" s="95">
        <f t="shared" si="11"/>
        <v>44.73</v>
      </c>
      <c r="Z12" s="91">
        <v>0</v>
      </c>
      <c r="AA12" s="84">
        <v>0</v>
      </c>
      <c r="AB12" s="84">
        <v>0</v>
      </c>
      <c r="AC12" s="84">
        <v>55.11</v>
      </c>
      <c r="AD12" s="96">
        <f t="shared" si="12"/>
        <v>0</v>
      </c>
      <c r="AE12" s="52">
        <f t="shared" si="13"/>
        <v>55.11</v>
      </c>
      <c r="AF12" s="118">
        <f>'[1]Exploitation '!AV5025</f>
        <v>0.16645241935483901</v>
      </c>
      <c r="AG12" s="117">
        <f>'[1]Exploitation '!AW5025</f>
        <v>0.40281303763440901</v>
      </c>
      <c r="AH12" s="54">
        <f t="shared" si="6"/>
        <v>6.2474969308702839</v>
      </c>
      <c r="AI12" s="63">
        <f t="shared" si="7"/>
        <v>6.074128343678268</v>
      </c>
      <c r="AJ12" s="64">
        <v>78.429332767382434</v>
      </c>
      <c r="AK12" s="61">
        <v>93.061096970707695</v>
      </c>
      <c r="AL12" s="66">
        <v>79.726717882392435</v>
      </c>
      <c r="AM12" s="61">
        <v>117.77196164797962</v>
      </c>
      <c r="AS12" s="121"/>
      <c r="BA12" s="42"/>
      <c r="BB12" s="42"/>
    </row>
    <row r="13" spans="1:54" ht="15.75" x14ac:dyDescent="0.25">
      <c r="A13" s="25">
        <v>5</v>
      </c>
      <c r="B13" s="69">
        <v>93.72</v>
      </c>
      <c r="C13" s="51">
        <f t="shared" si="0"/>
        <v>39.27790797475253</v>
      </c>
      <c r="D13" s="52">
        <f t="shared" si="1"/>
        <v>70.660426395527864</v>
      </c>
      <c r="E13" s="59">
        <f t="shared" si="2"/>
        <v>-16.218334370280399</v>
      </c>
      <c r="F13" s="68">
        <v>163.33000000000001</v>
      </c>
      <c r="G13" s="52">
        <f t="shared" si="3"/>
        <v>83.618229174265053</v>
      </c>
      <c r="H13" s="52">
        <f t="shared" si="4"/>
        <v>73.344940243419217</v>
      </c>
      <c r="I13" s="53">
        <f t="shared" si="5"/>
        <v>6.3668305823157416</v>
      </c>
      <c r="J13" s="58">
        <v>0</v>
      </c>
      <c r="K13" s="81">
        <v>22.66</v>
      </c>
      <c r="L13" s="67">
        <v>0</v>
      </c>
      <c r="M13" s="67">
        <v>0</v>
      </c>
      <c r="N13" s="67">
        <v>0</v>
      </c>
      <c r="O13" s="67">
        <f>'[1]Exploitation '!P82</f>
        <v>0</v>
      </c>
      <c r="P13" s="72">
        <f t="shared" si="8"/>
        <v>0</v>
      </c>
      <c r="Q13" s="82">
        <f t="shared" si="9"/>
        <v>22.66</v>
      </c>
      <c r="R13" s="91">
        <v>0</v>
      </c>
      <c r="S13" s="84">
        <v>0</v>
      </c>
      <c r="T13" s="84">
        <v>0</v>
      </c>
      <c r="U13" s="84">
        <v>44.19</v>
      </c>
      <c r="V13" s="84">
        <v>0</v>
      </c>
      <c r="W13" s="84">
        <v>0</v>
      </c>
      <c r="X13" s="94">
        <f t="shared" si="10"/>
        <v>0</v>
      </c>
      <c r="Y13" s="95">
        <f t="shared" si="11"/>
        <v>44.19</v>
      </c>
      <c r="Z13" s="91">
        <v>0</v>
      </c>
      <c r="AA13" s="84">
        <v>0</v>
      </c>
      <c r="AB13" s="84">
        <v>0</v>
      </c>
      <c r="AC13" s="84">
        <v>55.48</v>
      </c>
      <c r="AD13" s="96">
        <f t="shared" si="12"/>
        <v>0</v>
      </c>
      <c r="AE13" s="52">
        <f t="shared" si="13"/>
        <v>55.48</v>
      </c>
      <c r="AF13" s="118">
        <f>'[1]Exploitation '!AV5026</f>
        <v>0.16645241935483901</v>
      </c>
      <c r="AG13" s="117">
        <f>'[1]Exploitation '!AW5026</f>
        <v>0.40281303763440901</v>
      </c>
      <c r="AH13" s="54">
        <f t="shared" si="6"/>
        <v>6.2003781629609023</v>
      </c>
      <c r="AI13" s="63">
        <f t="shared" si="7"/>
        <v>6.0388525920851919</v>
      </c>
      <c r="AJ13" s="64">
        <v>83.618229174265053</v>
      </c>
      <c r="AK13" s="61">
        <v>94.757907974752527</v>
      </c>
      <c r="AL13" s="66">
        <v>73.344940243419217</v>
      </c>
      <c r="AM13" s="61">
        <v>114.85042639552786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82.53</v>
      </c>
      <c r="C14" s="51">
        <f t="shared" si="0"/>
        <v>34.941939607838769</v>
      </c>
      <c r="D14" s="52">
        <f t="shared" si="1"/>
        <v>63.880514621855568</v>
      </c>
      <c r="E14" s="59">
        <f t="shared" si="2"/>
        <v>-16.292454229694378</v>
      </c>
      <c r="F14" s="68">
        <v>153.34</v>
      </c>
      <c r="G14" s="52">
        <f t="shared" si="3"/>
        <v>77.243583259960047</v>
      </c>
      <c r="H14" s="52">
        <f t="shared" si="4"/>
        <v>70.070816643564001</v>
      </c>
      <c r="I14" s="53">
        <f t="shared" si="5"/>
        <v>6.0256000964759258</v>
      </c>
      <c r="J14" s="58">
        <v>0</v>
      </c>
      <c r="K14" s="81">
        <v>22.42</v>
      </c>
      <c r="L14" s="67">
        <v>0</v>
      </c>
      <c r="M14" s="67">
        <v>0</v>
      </c>
      <c r="N14" s="67">
        <v>0</v>
      </c>
      <c r="O14" s="67">
        <f>'[1]Exploitation '!P83</f>
        <v>0</v>
      </c>
      <c r="P14" s="72">
        <f t="shared" si="8"/>
        <v>0</v>
      </c>
      <c r="Q14" s="82">
        <f t="shared" si="9"/>
        <v>22.42</v>
      </c>
      <c r="R14" s="91">
        <v>0.31</v>
      </c>
      <c r="S14" s="84">
        <v>0</v>
      </c>
      <c r="T14" s="84">
        <v>0</v>
      </c>
      <c r="U14" s="84">
        <v>45.06</v>
      </c>
      <c r="V14" s="84">
        <v>0</v>
      </c>
      <c r="W14" s="84">
        <v>0</v>
      </c>
      <c r="X14" s="94">
        <f t="shared" si="10"/>
        <v>0.31</v>
      </c>
      <c r="Y14" s="95">
        <f t="shared" si="11"/>
        <v>45.06</v>
      </c>
      <c r="Z14" s="91">
        <v>0.7</v>
      </c>
      <c r="AA14" s="84">
        <v>0</v>
      </c>
      <c r="AB14" s="84">
        <v>0</v>
      </c>
      <c r="AC14" s="84">
        <v>54.82</v>
      </c>
      <c r="AD14" s="96">
        <f t="shared" si="12"/>
        <v>0.7</v>
      </c>
      <c r="AE14" s="52">
        <f t="shared" si="13"/>
        <v>54.82</v>
      </c>
      <c r="AF14" s="118">
        <f>'[1]Exploitation '!AV5027</f>
        <v>0.16645241935483901</v>
      </c>
      <c r="AG14" s="117">
        <f>'[1]Exploitation '!AW5027</f>
        <v>0.40281303763440901</v>
      </c>
      <c r="AH14" s="54">
        <f t="shared" si="6"/>
        <v>5.8591476771210864</v>
      </c>
      <c r="AI14" s="63">
        <f t="shared" si="7"/>
        <v>5.7247327326712139</v>
      </c>
      <c r="AJ14" s="64">
        <v>77.94358325996005</v>
      </c>
      <c r="AK14" s="61">
        <v>89.761939607838769</v>
      </c>
      <c r="AL14" s="66">
        <v>70.380816643564003</v>
      </c>
      <c r="AM14" s="61">
        <v>108.94051462185557</v>
      </c>
      <c r="AS14" s="121"/>
      <c r="BA14" s="42"/>
      <c r="BB14" s="42"/>
    </row>
    <row r="15" spans="1:54" ht="15.75" x14ac:dyDescent="0.25">
      <c r="A15" s="25">
        <v>7</v>
      </c>
      <c r="B15" s="69">
        <v>92.27</v>
      </c>
      <c r="C15" s="51">
        <f t="shared" si="0"/>
        <v>34.859437377910474</v>
      </c>
      <c r="D15" s="52">
        <f t="shared" si="1"/>
        <v>73.443533995663216</v>
      </c>
      <c r="E15" s="59">
        <f t="shared" si="2"/>
        <v>-16.032971373573691</v>
      </c>
      <c r="F15" s="68">
        <v>145.19</v>
      </c>
      <c r="G15" s="52">
        <f t="shared" si="3"/>
        <v>75.279875749915462</v>
      </c>
      <c r="H15" s="52">
        <f t="shared" si="4"/>
        <v>64.092757783065011</v>
      </c>
      <c r="I15" s="53">
        <f t="shared" si="5"/>
        <v>5.8173664670194958</v>
      </c>
      <c r="J15" s="58">
        <v>0</v>
      </c>
      <c r="K15" s="81">
        <v>22.45</v>
      </c>
      <c r="L15" s="67">
        <v>0</v>
      </c>
      <c r="M15" s="67">
        <v>0</v>
      </c>
      <c r="N15" s="67">
        <v>0</v>
      </c>
      <c r="O15" s="67">
        <f>'[1]Exploitation '!P84</f>
        <v>0</v>
      </c>
      <c r="P15" s="72">
        <f t="shared" si="8"/>
        <v>0</v>
      </c>
      <c r="Q15" s="82">
        <f t="shared" si="9"/>
        <v>22.45</v>
      </c>
      <c r="R15" s="91">
        <v>2.48</v>
      </c>
      <c r="S15" s="84">
        <v>0</v>
      </c>
      <c r="T15" s="84">
        <v>0</v>
      </c>
      <c r="U15" s="84">
        <v>45.18</v>
      </c>
      <c r="V15" s="84">
        <v>0</v>
      </c>
      <c r="W15" s="84">
        <v>0</v>
      </c>
      <c r="X15" s="94">
        <f t="shared" si="10"/>
        <v>2.48</v>
      </c>
      <c r="Y15" s="95">
        <f t="shared" si="11"/>
        <v>45.18</v>
      </c>
      <c r="Z15" s="91">
        <v>1.2</v>
      </c>
      <c r="AA15" s="84">
        <v>0</v>
      </c>
      <c r="AB15" s="84">
        <v>0</v>
      </c>
      <c r="AC15" s="84">
        <v>55.27</v>
      </c>
      <c r="AD15" s="96">
        <f t="shared" si="12"/>
        <v>1.2</v>
      </c>
      <c r="AE15" s="52">
        <f t="shared" si="13"/>
        <v>55.27</v>
      </c>
      <c r="AF15" s="118">
        <f>'[1]Exploitation '!AV5028</f>
        <v>0.16645241935483901</v>
      </c>
      <c r="AG15" s="117">
        <f>'[1]Exploitation '!AW5028</f>
        <v>0.40281303763440901</v>
      </c>
      <c r="AH15" s="54">
        <f t="shared" si="6"/>
        <v>5.6509140476646564</v>
      </c>
      <c r="AI15" s="63">
        <f t="shared" si="7"/>
        <v>6.0142155887918989</v>
      </c>
      <c r="AJ15" s="64">
        <v>76.479875749915465</v>
      </c>
      <c r="AK15" s="61">
        <v>90.129437377910477</v>
      </c>
      <c r="AL15" s="66">
        <v>66.572757783065015</v>
      </c>
      <c r="AM15" s="61">
        <v>118.62353399566322</v>
      </c>
      <c r="AS15" s="121"/>
      <c r="BA15" s="42"/>
      <c r="BB15" s="42"/>
    </row>
    <row r="16" spans="1:54" ht="15.75" x14ac:dyDescent="0.25">
      <c r="A16" s="25">
        <v>8</v>
      </c>
      <c r="B16" s="69">
        <v>91.87</v>
      </c>
      <c r="C16" s="51">
        <f t="shared" si="0"/>
        <v>38.352582344843924</v>
      </c>
      <c r="D16" s="52">
        <f t="shared" si="1"/>
        <v>69.564352194969842</v>
      </c>
      <c r="E16" s="59">
        <f t="shared" si="2"/>
        <v>-16.046934539813801</v>
      </c>
      <c r="F16" s="68">
        <v>143.47</v>
      </c>
      <c r="G16" s="52">
        <f t="shared" si="3"/>
        <v>72.793373843606304</v>
      </c>
      <c r="H16" s="52">
        <f t="shared" si="4"/>
        <v>64.252037081814791</v>
      </c>
      <c r="I16" s="53">
        <f t="shared" si="5"/>
        <v>6.4245890745789316</v>
      </c>
      <c r="J16" s="58">
        <v>0</v>
      </c>
      <c r="K16" s="81">
        <v>22.49</v>
      </c>
      <c r="L16" s="67">
        <v>0</v>
      </c>
      <c r="M16" s="67">
        <v>0</v>
      </c>
      <c r="N16" s="67">
        <v>0</v>
      </c>
      <c r="O16" s="67">
        <f>'[1]Exploitation '!P85</f>
        <v>0</v>
      </c>
      <c r="P16" s="72">
        <f t="shared" si="8"/>
        <v>0</v>
      </c>
      <c r="Q16" s="82">
        <f t="shared" si="9"/>
        <v>22.49</v>
      </c>
      <c r="R16" s="91">
        <v>16.579999999999998</v>
      </c>
      <c r="S16" s="84">
        <v>0</v>
      </c>
      <c r="T16" s="84">
        <v>0</v>
      </c>
      <c r="U16" s="84">
        <v>45.16</v>
      </c>
      <c r="V16" s="84">
        <v>0</v>
      </c>
      <c r="W16" s="84">
        <v>0</v>
      </c>
      <c r="X16" s="94">
        <f t="shared" si="10"/>
        <v>16.579999999999998</v>
      </c>
      <c r="Y16" s="95">
        <f t="shared" si="11"/>
        <v>45.16</v>
      </c>
      <c r="Z16" s="91">
        <v>4.8</v>
      </c>
      <c r="AA16" s="84">
        <v>0</v>
      </c>
      <c r="AB16" s="84">
        <v>0</v>
      </c>
      <c r="AC16" s="84">
        <v>56.58</v>
      </c>
      <c r="AD16" s="96">
        <f t="shared" si="12"/>
        <v>4.8</v>
      </c>
      <c r="AE16" s="52">
        <f t="shared" si="13"/>
        <v>56.58</v>
      </c>
      <c r="AF16" s="118">
        <f>'[1]Exploitation '!AV5029</f>
        <v>0.16645241935483901</v>
      </c>
      <c r="AG16" s="117">
        <f>'[1]Exploitation '!AW5029</f>
        <v>0.40281303763440901</v>
      </c>
      <c r="AH16" s="54">
        <f t="shared" si="6"/>
        <v>6.2581366552240922</v>
      </c>
      <c r="AI16" s="63">
        <f t="shared" si="7"/>
        <v>6.040252422551788</v>
      </c>
      <c r="AJ16" s="64">
        <v>77.593373843606301</v>
      </c>
      <c r="AK16" s="61">
        <v>94.932582344843922</v>
      </c>
      <c r="AL16" s="66">
        <v>80.832037081814789</v>
      </c>
      <c r="AM16" s="61">
        <v>114.72435219496984</v>
      </c>
      <c r="AS16" s="121"/>
      <c r="BA16" s="42"/>
      <c r="BB16" s="42"/>
    </row>
    <row r="17" spans="1:54" ht="15.75" x14ac:dyDescent="0.25">
      <c r="A17" s="25">
        <v>9</v>
      </c>
      <c r="B17" s="69">
        <v>100.74000000000001</v>
      </c>
      <c r="C17" s="51">
        <f t="shared" si="0"/>
        <v>45.002752843001041</v>
      </c>
      <c r="D17" s="52">
        <f t="shared" si="1"/>
        <v>71.36129989676914</v>
      </c>
      <c r="E17" s="59">
        <f t="shared" si="2"/>
        <v>-15.62405273977015</v>
      </c>
      <c r="F17" s="68">
        <v>131.03</v>
      </c>
      <c r="G17" s="52">
        <f t="shared" si="3"/>
        <v>75.739587494725342</v>
      </c>
      <c r="H17" s="52">
        <f t="shared" si="4"/>
        <v>48.783745526011145</v>
      </c>
      <c r="I17" s="53">
        <f t="shared" si="5"/>
        <v>6.506666979263513</v>
      </c>
      <c r="J17" s="58">
        <v>0</v>
      </c>
      <c r="K17" s="81">
        <v>22.4</v>
      </c>
      <c r="L17" s="67">
        <v>0</v>
      </c>
      <c r="M17" s="67">
        <v>0</v>
      </c>
      <c r="N17" s="67">
        <v>0</v>
      </c>
      <c r="O17" s="67">
        <f>'[1]Exploitation '!P86</f>
        <v>0</v>
      </c>
      <c r="P17" s="72">
        <f t="shared" si="8"/>
        <v>0</v>
      </c>
      <c r="Q17" s="82">
        <f t="shared" si="9"/>
        <v>22.4</v>
      </c>
      <c r="R17" s="91">
        <v>32.28</v>
      </c>
      <c r="S17" s="84">
        <v>0</v>
      </c>
      <c r="T17" s="84">
        <v>0</v>
      </c>
      <c r="U17" s="84">
        <v>49.39</v>
      </c>
      <c r="V17" s="84">
        <v>0</v>
      </c>
      <c r="W17" s="84">
        <v>0</v>
      </c>
      <c r="X17" s="94">
        <f t="shared" si="10"/>
        <v>32.28</v>
      </c>
      <c r="Y17" s="95">
        <f t="shared" si="11"/>
        <v>49.39</v>
      </c>
      <c r="Z17" s="91">
        <v>3.7</v>
      </c>
      <c r="AA17" s="84">
        <v>0</v>
      </c>
      <c r="AB17" s="84">
        <v>0</v>
      </c>
      <c r="AC17" s="84">
        <v>55.46</v>
      </c>
      <c r="AD17" s="96">
        <f t="shared" si="12"/>
        <v>3.7</v>
      </c>
      <c r="AE17" s="52">
        <f t="shared" si="13"/>
        <v>55.46</v>
      </c>
      <c r="AF17" s="118">
        <f>'[1]Exploitation '!AV5030</f>
        <v>0.16645241935483901</v>
      </c>
      <c r="AG17" s="117">
        <f>'[1]Exploitation '!AW5030</f>
        <v>0.40281303763440901</v>
      </c>
      <c r="AH17" s="54">
        <f t="shared" si="6"/>
        <v>6.3402145599086737</v>
      </c>
      <c r="AI17" s="63">
        <f t="shared" si="7"/>
        <v>6.3731342225954393</v>
      </c>
      <c r="AJ17" s="64">
        <v>79.439587494725345</v>
      </c>
      <c r="AK17" s="61">
        <v>100.46275284300104</v>
      </c>
      <c r="AL17" s="66">
        <v>81.063745526011147</v>
      </c>
      <c r="AM17" s="61">
        <v>120.75129989676914</v>
      </c>
      <c r="AS17" s="121"/>
      <c r="BA17" s="42"/>
      <c r="BB17" s="42"/>
    </row>
    <row r="18" spans="1:54" ht="15.75" x14ac:dyDescent="0.25">
      <c r="A18" s="25">
        <v>10</v>
      </c>
      <c r="B18" s="69">
        <v>101.36</v>
      </c>
      <c r="C18" s="51">
        <f t="shared" si="0"/>
        <v>47.881572291800538</v>
      </c>
      <c r="D18" s="52">
        <f t="shared" si="1"/>
        <v>69.149788888452093</v>
      </c>
      <c r="E18" s="59">
        <f t="shared" si="2"/>
        <v>-15.67136118025261</v>
      </c>
      <c r="F18" s="68">
        <v>119.06</v>
      </c>
      <c r="G18" s="52">
        <f t="shared" si="3"/>
        <v>69.018817984646333</v>
      </c>
      <c r="H18" s="52">
        <f t="shared" si="4"/>
        <v>43.697530820030757</v>
      </c>
      <c r="I18" s="53">
        <f t="shared" si="5"/>
        <v>6.3436511953229049</v>
      </c>
      <c r="J18" s="58">
        <v>0</v>
      </c>
      <c r="K18" s="81">
        <v>22.72</v>
      </c>
      <c r="L18" s="67">
        <v>0</v>
      </c>
      <c r="M18" s="67">
        <v>0</v>
      </c>
      <c r="N18" s="67">
        <v>0</v>
      </c>
      <c r="O18" s="67">
        <f>'[1]Exploitation '!P87</f>
        <v>0</v>
      </c>
      <c r="P18" s="72">
        <f t="shared" si="8"/>
        <v>0</v>
      </c>
      <c r="Q18" s="82">
        <f t="shared" si="9"/>
        <v>22.72</v>
      </c>
      <c r="R18" s="91">
        <v>34.26</v>
      </c>
      <c r="S18" s="84">
        <v>0</v>
      </c>
      <c r="T18" s="84">
        <v>0</v>
      </c>
      <c r="U18" s="84">
        <v>58.82</v>
      </c>
      <c r="V18" s="84">
        <v>0</v>
      </c>
      <c r="W18" s="84">
        <v>0</v>
      </c>
      <c r="X18" s="94">
        <f t="shared" si="10"/>
        <v>34.26</v>
      </c>
      <c r="Y18" s="95">
        <f t="shared" si="11"/>
        <v>58.82</v>
      </c>
      <c r="Z18" s="91">
        <v>9.4</v>
      </c>
      <c r="AA18" s="84">
        <v>0</v>
      </c>
      <c r="AB18" s="84">
        <v>0</v>
      </c>
      <c r="AC18" s="84">
        <v>54.83</v>
      </c>
      <c r="AD18" s="96">
        <f t="shared" si="12"/>
        <v>9.4</v>
      </c>
      <c r="AE18" s="52">
        <f t="shared" si="13"/>
        <v>54.83</v>
      </c>
      <c r="AF18" s="118">
        <f>'[1]Exploitation '!AV5031</f>
        <v>0.16645241935483901</v>
      </c>
      <c r="AG18" s="117">
        <f>'[1]Exploitation '!AW5031</f>
        <v>0.40281303763440901</v>
      </c>
      <c r="AH18" s="54">
        <f t="shared" si="6"/>
        <v>6.1771987759680655</v>
      </c>
      <c r="AI18" s="63">
        <f t="shared" si="7"/>
        <v>6.6458257821129791</v>
      </c>
      <c r="AJ18" s="64">
        <v>78.418817984646338</v>
      </c>
      <c r="AK18" s="61">
        <v>102.71157229180054</v>
      </c>
      <c r="AL18" s="66">
        <v>77.957530820030755</v>
      </c>
      <c r="AM18" s="61">
        <v>127.9697888884521</v>
      </c>
      <c r="AS18" s="121"/>
      <c r="BA18" s="42"/>
      <c r="BB18" s="42"/>
    </row>
    <row r="19" spans="1:54" ht="15.75" x14ac:dyDescent="0.25">
      <c r="A19" s="25">
        <v>11</v>
      </c>
      <c r="B19" s="69">
        <v>101.46000000000001</v>
      </c>
      <c r="C19" s="51">
        <f t="shared" si="0"/>
        <v>50.128329210248062</v>
      </c>
      <c r="D19" s="52">
        <f t="shared" si="1"/>
        <v>66.971933582076474</v>
      </c>
      <c r="E19" s="59">
        <f t="shared" si="2"/>
        <v>-15.640262792324524</v>
      </c>
      <c r="F19" s="68">
        <v>121.84</v>
      </c>
      <c r="G19" s="52">
        <f t="shared" si="3"/>
        <v>68.247258988712403</v>
      </c>
      <c r="H19" s="52">
        <f t="shared" si="4"/>
        <v>47.034015333108535</v>
      </c>
      <c r="I19" s="53">
        <f t="shared" si="5"/>
        <v>6.5587256781790577</v>
      </c>
      <c r="J19" s="58">
        <v>0</v>
      </c>
      <c r="K19" s="81">
        <v>22.51</v>
      </c>
      <c r="L19" s="67">
        <v>0</v>
      </c>
      <c r="M19" s="67">
        <v>0</v>
      </c>
      <c r="N19" s="67">
        <v>0</v>
      </c>
      <c r="O19" s="67">
        <f>'[1]Exploitation '!P88</f>
        <v>0</v>
      </c>
      <c r="P19" s="72">
        <f t="shared" si="8"/>
        <v>0</v>
      </c>
      <c r="Q19" s="82">
        <f t="shared" si="9"/>
        <v>22.51</v>
      </c>
      <c r="R19" s="91">
        <v>34.04</v>
      </c>
      <c r="S19" s="84">
        <v>0</v>
      </c>
      <c r="T19" s="84">
        <v>0</v>
      </c>
      <c r="U19" s="84">
        <v>54.19</v>
      </c>
      <c r="V19" s="84">
        <v>0</v>
      </c>
      <c r="W19" s="84">
        <v>0</v>
      </c>
      <c r="X19" s="94">
        <f t="shared" si="10"/>
        <v>34.04</v>
      </c>
      <c r="Y19" s="95">
        <f t="shared" si="11"/>
        <v>54.19</v>
      </c>
      <c r="Z19" s="91">
        <v>12.5</v>
      </c>
      <c r="AA19" s="84">
        <v>0</v>
      </c>
      <c r="AB19" s="84">
        <v>0</v>
      </c>
      <c r="AC19" s="84">
        <v>53.18</v>
      </c>
      <c r="AD19" s="96">
        <f t="shared" si="12"/>
        <v>12.5</v>
      </c>
      <c r="AE19" s="52">
        <f t="shared" si="13"/>
        <v>53.18</v>
      </c>
      <c r="AF19" s="118">
        <f>'[1]Exploitation '!AV5032</f>
        <v>0.16645241935483901</v>
      </c>
      <c r="AG19" s="117">
        <f>'[1]Exploitation '!AW5032</f>
        <v>0.40281303763440901</v>
      </c>
      <c r="AH19" s="54">
        <f t="shared" si="6"/>
        <v>6.3922732588242184</v>
      </c>
      <c r="AI19" s="63">
        <f t="shared" si="7"/>
        <v>6.466924170041068</v>
      </c>
      <c r="AJ19" s="64">
        <v>80.747258988712403</v>
      </c>
      <c r="AK19" s="61">
        <v>103.30832921024806</v>
      </c>
      <c r="AL19" s="66">
        <v>81.074015333108534</v>
      </c>
      <c r="AM19" s="61">
        <v>121.16193358207647</v>
      </c>
      <c r="AS19" s="121"/>
      <c r="BA19" s="42"/>
      <c r="BB19" s="42"/>
    </row>
    <row r="20" spans="1:54" ht="15.75" x14ac:dyDescent="0.25">
      <c r="A20" s="25">
        <v>12</v>
      </c>
      <c r="B20" s="69">
        <v>111.05</v>
      </c>
      <c r="C20" s="51">
        <f t="shared" si="0"/>
        <v>49.135519205031116</v>
      </c>
      <c r="D20" s="52">
        <f t="shared" si="1"/>
        <v>77.421053260791354</v>
      </c>
      <c r="E20" s="59">
        <f t="shared" si="2"/>
        <v>-15.506572465822465</v>
      </c>
      <c r="F20" s="68">
        <v>122.98</v>
      </c>
      <c r="G20" s="52">
        <f t="shared" si="3"/>
        <v>69.062672734440667</v>
      </c>
      <c r="H20" s="52">
        <f t="shared" si="4"/>
        <v>47.697932704069295</v>
      </c>
      <c r="I20" s="53">
        <f t="shared" si="5"/>
        <v>6.2193945614900477</v>
      </c>
      <c r="J20" s="58">
        <v>0</v>
      </c>
      <c r="K20" s="81">
        <v>22.67</v>
      </c>
      <c r="L20" s="67">
        <v>0</v>
      </c>
      <c r="M20" s="67">
        <v>0</v>
      </c>
      <c r="N20" s="67">
        <v>0</v>
      </c>
      <c r="O20" s="67">
        <f>'[1]Exploitation '!P89</f>
        <v>0</v>
      </c>
      <c r="P20" s="72">
        <f t="shared" si="8"/>
        <v>0</v>
      </c>
      <c r="Q20" s="82">
        <f t="shared" si="9"/>
        <v>22.67</v>
      </c>
      <c r="R20" s="91">
        <v>22.57</v>
      </c>
      <c r="S20" s="84">
        <v>0</v>
      </c>
      <c r="T20" s="84">
        <v>0</v>
      </c>
      <c r="U20" s="84">
        <v>52.27</v>
      </c>
      <c r="V20" s="84">
        <v>0</v>
      </c>
      <c r="W20" s="84">
        <v>0</v>
      </c>
      <c r="X20" s="94">
        <f t="shared" si="10"/>
        <v>22.57</v>
      </c>
      <c r="Y20" s="95">
        <f t="shared" si="11"/>
        <v>52.27</v>
      </c>
      <c r="Z20" s="91">
        <v>13.9</v>
      </c>
      <c r="AA20" s="84">
        <v>0</v>
      </c>
      <c r="AB20" s="84">
        <v>0</v>
      </c>
      <c r="AC20" s="84">
        <v>55.84</v>
      </c>
      <c r="AD20" s="96">
        <f t="shared" si="12"/>
        <v>13.9</v>
      </c>
      <c r="AE20" s="52">
        <f t="shared" si="13"/>
        <v>55.84</v>
      </c>
      <c r="AF20" s="118">
        <f>'[1]Exploitation '!AV5033</f>
        <v>0.16645241935483901</v>
      </c>
      <c r="AG20" s="117">
        <f>'[1]Exploitation '!AW5033</f>
        <v>0.40281303763440901</v>
      </c>
      <c r="AH20" s="54">
        <f t="shared" si="6"/>
        <v>6.0529421421352083</v>
      </c>
      <c r="AI20" s="63">
        <f t="shared" si="7"/>
        <v>6.760614496543127</v>
      </c>
      <c r="AJ20" s="64">
        <v>82.962672734440673</v>
      </c>
      <c r="AK20" s="61">
        <v>104.97551920503112</v>
      </c>
      <c r="AL20" s="66">
        <v>70.267932704069295</v>
      </c>
      <c r="AM20" s="61">
        <v>129.69105326079136</v>
      </c>
      <c r="AS20" s="121"/>
      <c r="BA20" s="42"/>
      <c r="BB20" s="42"/>
    </row>
    <row r="21" spans="1:54" ht="15.75" x14ac:dyDescent="0.25">
      <c r="A21" s="25">
        <v>13</v>
      </c>
      <c r="B21" s="69">
        <v>90.210000000000008</v>
      </c>
      <c r="C21" s="51">
        <f t="shared" si="0"/>
        <v>44.607788863062702</v>
      </c>
      <c r="D21" s="52">
        <f t="shared" si="1"/>
        <v>61.656965946576562</v>
      </c>
      <c r="E21" s="59">
        <f t="shared" si="2"/>
        <v>-16.054754809639256</v>
      </c>
      <c r="F21" s="68">
        <v>105.95</v>
      </c>
      <c r="G21" s="52">
        <f t="shared" si="3"/>
        <v>61.096608547043886</v>
      </c>
      <c r="H21" s="52">
        <f t="shared" si="4"/>
        <v>38.923548484135253</v>
      </c>
      <c r="I21" s="53">
        <f t="shared" si="5"/>
        <v>5.9298429688208776</v>
      </c>
      <c r="J21" s="58">
        <v>0</v>
      </c>
      <c r="K21" s="81">
        <v>22.67</v>
      </c>
      <c r="L21" s="67">
        <v>0</v>
      </c>
      <c r="M21" s="67">
        <v>0</v>
      </c>
      <c r="N21" s="67">
        <v>0</v>
      </c>
      <c r="O21" s="67">
        <f>'[1]Exploitation '!P90</f>
        <v>0</v>
      </c>
      <c r="P21" s="72">
        <f t="shared" si="8"/>
        <v>0</v>
      </c>
      <c r="Q21" s="82">
        <f t="shared" si="9"/>
        <v>22.67</v>
      </c>
      <c r="R21" s="91">
        <v>33.08</v>
      </c>
      <c r="S21" s="84">
        <v>0</v>
      </c>
      <c r="T21" s="84">
        <v>0</v>
      </c>
      <c r="U21" s="84">
        <v>54.16</v>
      </c>
      <c r="V21" s="84">
        <v>0</v>
      </c>
      <c r="W21" s="84">
        <v>0</v>
      </c>
      <c r="X21" s="94">
        <f t="shared" si="10"/>
        <v>33.08</v>
      </c>
      <c r="Y21" s="95">
        <f t="shared" si="11"/>
        <v>54.16</v>
      </c>
      <c r="Z21" s="91">
        <v>12.8</v>
      </c>
      <c r="AA21" s="84">
        <v>0</v>
      </c>
      <c r="AB21" s="84">
        <v>0</v>
      </c>
      <c r="AC21" s="84">
        <v>55.21</v>
      </c>
      <c r="AD21" s="96">
        <f t="shared" si="12"/>
        <v>12.8</v>
      </c>
      <c r="AE21" s="52">
        <f t="shared" si="13"/>
        <v>55.21</v>
      </c>
      <c r="AF21" s="118">
        <f>'[1]Exploitation '!AV5034</f>
        <v>0.16645241935483901</v>
      </c>
      <c r="AG21" s="117">
        <f>'[1]Exploitation '!AW5034</f>
        <v>0.40281303763440901</v>
      </c>
      <c r="AH21" s="54">
        <f t="shared" si="6"/>
        <v>5.7633905494660382</v>
      </c>
      <c r="AI21" s="63">
        <f t="shared" si="7"/>
        <v>6.2124321527263362</v>
      </c>
      <c r="AJ21" s="64">
        <v>73.896608547043883</v>
      </c>
      <c r="AK21" s="61">
        <v>99.817788863062702</v>
      </c>
      <c r="AL21" s="66">
        <v>72.003548484135251</v>
      </c>
      <c r="AM21" s="61">
        <v>115.81696594657656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96.13</v>
      </c>
      <c r="C22" s="51">
        <f t="shared" si="0"/>
        <v>45.45272505172526</v>
      </c>
      <c r="D22" s="52">
        <f t="shared" si="1"/>
        <v>66.57608717001942</v>
      </c>
      <c r="E22" s="59">
        <f t="shared" si="2"/>
        <v>-15.898812221744713</v>
      </c>
      <c r="F22" s="68">
        <v>120.23</v>
      </c>
      <c r="G22" s="52">
        <f t="shared" si="3"/>
        <v>71.69872747447539</v>
      </c>
      <c r="H22" s="52">
        <f t="shared" si="4"/>
        <v>42.49275280941454</v>
      </c>
      <c r="I22" s="53">
        <f t="shared" si="5"/>
        <v>6.0385197161100725</v>
      </c>
      <c r="J22" s="58">
        <v>0</v>
      </c>
      <c r="K22" s="81">
        <v>22.67</v>
      </c>
      <c r="L22" s="67">
        <v>0</v>
      </c>
      <c r="M22" s="67">
        <v>0</v>
      </c>
      <c r="N22" s="67">
        <v>0</v>
      </c>
      <c r="O22" s="67">
        <f>'[1]Exploitation '!P91</f>
        <v>0</v>
      </c>
      <c r="P22" s="72">
        <f t="shared" si="8"/>
        <v>0</v>
      </c>
      <c r="Q22" s="82">
        <f t="shared" si="9"/>
        <v>22.67</v>
      </c>
      <c r="R22" s="91">
        <v>26.86</v>
      </c>
      <c r="S22" s="84">
        <v>0</v>
      </c>
      <c r="T22" s="84">
        <v>0</v>
      </c>
      <c r="U22" s="84">
        <v>54.34</v>
      </c>
      <c r="V22" s="84">
        <v>0</v>
      </c>
      <c r="W22" s="84">
        <v>0</v>
      </c>
      <c r="X22" s="94">
        <f t="shared" si="10"/>
        <v>26.86</v>
      </c>
      <c r="Y22" s="95">
        <f t="shared" si="11"/>
        <v>54.34</v>
      </c>
      <c r="Z22" s="91">
        <v>7.6</v>
      </c>
      <c r="AA22" s="84">
        <v>0</v>
      </c>
      <c r="AB22" s="84">
        <v>0</v>
      </c>
      <c r="AC22" s="84">
        <v>54.68</v>
      </c>
      <c r="AD22" s="96">
        <f t="shared" si="12"/>
        <v>7.6</v>
      </c>
      <c r="AE22" s="52">
        <f t="shared" si="13"/>
        <v>54.68</v>
      </c>
      <c r="AF22" s="118">
        <f>'[1]Exploitation '!AV5035</f>
        <v>0.16645241935483901</v>
      </c>
      <c r="AG22" s="117">
        <f>'[1]Exploitation '!AW5035</f>
        <v>0.40281303763440901</v>
      </c>
      <c r="AH22" s="54">
        <f t="shared" si="6"/>
        <v>5.8720672967552332</v>
      </c>
      <c r="AI22" s="63">
        <f t="shared" si="7"/>
        <v>6.3683747406208795</v>
      </c>
      <c r="AJ22" s="64">
        <v>79.298727474475385</v>
      </c>
      <c r="AK22" s="61">
        <v>100.13272505172526</v>
      </c>
      <c r="AL22" s="66">
        <v>69.35275280941454</v>
      </c>
      <c r="AM22" s="61">
        <v>120.91608717001942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88.44</v>
      </c>
      <c r="C23" s="51">
        <f t="shared" si="0"/>
        <v>48.055800310090021</v>
      </c>
      <c r="D23" s="52">
        <f t="shared" si="1"/>
        <v>56.58295289366081</v>
      </c>
      <c r="E23" s="59">
        <f t="shared" si="2"/>
        <v>-16.198753203750837</v>
      </c>
      <c r="F23" s="68">
        <v>134.75</v>
      </c>
      <c r="G23" s="52">
        <f t="shared" si="3"/>
        <v>73.787088563637042</v>
      </c>
      <c r="H23" s="52">
        <f t="shared" si="4"/>
        <v>54.939971261368086</v>
      </c>
      <c r="I23" s="53">
        <f t="shared" si="5"/>
        <v>6.0229401749948854</v>
      </c>
      <c r="J23" s="58">
        <v>0</v>
      </c>
      <c r="K23" s="81">
        <v>22.8</v>
      </c>
      <c r="L23" s="67">
        <v>0</v>
      </c>
      <c r="M23" s="67">
        <v>0</v>
      </c>
      <c r="N23" s="67">
        <v>0</v>
      </c>
      <c r="O23" s="67">
        <f>'[1]Exploitation '!P92</f>
        <v>0</v>
      </c>
      <c r="P23" s="72">
        <f t="shared" si="8"/>
        <v>0</v>
      </c>
      <c r="Q23" s="82">
        <f t="shared" si="9"/>
        <v>22.8</v>
      </c>
      <c r="R23" s="91">
        <v>14.23</v>
      </c>
      <c r="S23" s="84">
        <v>0</v>
      </c>
      <c r="T23" s="84">
        <v>0</v>
      </c>
      <c r="U23" s="84">
        <v>54.46</v>
      </c>
      <c r="V23" s="84">
        <v>0</v>
      </c>
      <c r="W23" s="84">
        <v>0</v>
      </c>
      <c r="X23" s="94">
        <f t="shared" si="10"/>
        <v>14.23</v>
      </c>
      <c r="Y23" s="95">
        <f t="shared" si="11"/>
        <v>54.46</v>
      </c>
      <c r="Z23" s="91">
        <v>5.3</v>
      </c>
      <c r="AA23" s="84">
        <v>0</v>
      </c>
      <c r="AB23" s="84">
        <v>0</v>
      </c>
      <c r="AC23" s="84">
        <v>56.05</v>
      </c>
      <c r="AD23" s="96">
        <f t="shared" si="12"/>
        <v>5.3</v>
      </c>
      <c r="AE23" s="52">
        <f t="shared" si="13"/>
        <v>56.05</v>
      </c>
      <c r="AF23" s="118">
        <f>'[1]Exploitation '!AV5036</f>
        <v>0.16645241935483901</v>
      </c>
      <c r="AG23" s="117">
        <f>'[1]Exploitation '!AW5036</f>
        <v>0.40281303763440901</v>
      </c>
      <c r="AH23" s="54">
        <f t="shared" si="6"/>
        <v>5.8564877556400461</v>
      </c>
      <c r="AI23" s="63">
        <f t="shared" si="7"/>
        <v>6.1984337586147547</v>
      </c>
      <c r="AJ23" s="64">
        <v>79.087088563637039</v>
      </c>
      <c r="AK23" s="61">
        <v>104.10580031009002</v>
      </c>
      <c r="AL23" s="66">
        <v>69.16997126136809</v>
      </c>
      <c r="AM23" s="61">
        <v>111.04295289366081</v>
      </c>
      <c r="AS23" s="121"/>
      <c r="BA23" s="42"/>
      <c r="BB23" s="42"/>
    </row>
    <row r="24" spans="1:54" ht="15.75" x14ac:dyDescent="0.25">
      <c r="A24" s="25">
        <v>16</v>
      </c>
      <c r="B24" s="69">
        <v>83.15</v>
      </c>
      <c r="C24" s="51">
        <f t="shared" si="0"/>
        <v>50.321635793004383</v>
      </c>
      <c r="D24" s="52">
        <f t="shared" si="1"/>
        <v>49.154292765995415</v>
      </c>
      <c r="E24" s="59">
        <f t="shared" si="2"/>
        <v>-16.325928558999813</v>
      </c>
      <c r="F24" s="68">
        <v>133.08000000000001</v>
      </c>
      <c r="G24" s="52">
        <f t="shared" si="3"/>
        <v>79.965537981246996</v>
      </c>
      <c r="H24" s="52">
        <f t="shared" si="4"/>
        <v>46.72825194544437</v>
      </c>
      <c r="I24" s="53">
        <f t="shared" si="5"/>
        <v>6.3862100733086313</v>
      </c>
      <c r="J24" s="58">
        <v>0</v>
      </c>
      <c r="K24" s="81">
        <v>22.72</v>
      </c>
      <c r="L24" s="67">
        <v>0</v>
      </c>
      <c r="M24" s="67">
        <v>0</v>
      </c>
      <c r="N24" s="67">
        <v>0</v>
      </c>
      <c r="O24" s="67">
        <f>'[1]Exploitation '!P93</f>
        <v>0</v>
      </c>
      <c r="P24" s="72">
        <f t="shared" si="8"/>
        <v>0</v>
      </c>
      <c r="Q24" s="82">
        <f t="shared" si="9"/>
        <v>22.72</v>
      </c>
      <c r="R24" s="91">
        <v>28.76</v>
      </c>
      <c r="S24" s="84">
        <v>0</v>
      </c>
      <c r="T24" s="84">
        <v>0</v>
      </c>
      <c r="U24" s="84">
        <v>54.13</v>
      </c>
      <c r="V24" s="84">
        <v>0</v>
      </c>
      <c r="W24" s="84">
        <v>0</v>
      </c>
      <c r="X24" s="94">
        <f t="shared" si="10"/>
        <v>28.76</v>
      </c>
      <c r="Y24" s="95">
        <f t="shared" si="11"/>
        <v>54.13</v>
      </c>
      <c r="Z24" s="91">
        <v>2</v>
      </c>
      <c r="AA24" s="84">
        <v>0</v>
      </c>
      <c r="AB24" s="84">
        <v>0</v>
      </c>
      <c r="AC24" s="84">
        <v>54.35</v>
      </c>
      <c r="AD24" s="96">
        <f t="shared" si="12"/>
        <v>2</v>
      </c>
      <c r="AE24" s="52">
        <f t="shared" si="13"/>
        <v>54.35</v>
      </c>
      <c r="AF24" s="118">
        <f>'[1]Exploitation '!AV5037</f>
        <v>0.16645241935483901</v>
      </c>
      <c r="AG24" s="117">
        <f>'[1]Exploitation '!AW5037</f>
        <v>0.40281303763440901</v>
      </c>
      <c r="AH24" s="54">
        <f t="shared" si="6"/>
        <v>6.219757653953792</v>
      </c>
      <c r="AI24" s="63">
        <f t="shared" si="7"/>
        <v>5.9912584033657765</v>
      </c>
      <c r="AJ24" s="64">
        <v>81.965537981246996</v>
      </c>
      <c r="AK24" s="61">
        <v>104.67163579300438</v>
      </c>
      <c r="AL24" s="66">
        <v>75.488251945444375</v>
      </c>
      <c r="AM24" s="61">
        <v>103.28429276599542</v>
      </c>
      <c r="AS24" s="121"/>
      <c r="BA24" s="42"/>
      <c r="BB24" s="42"/>
    </row>
    <row r="25" spans="1:54" ht="15.75" x14ac:dyDescent="0.25">
      <c r="A25" s="25">
        <v>17</v>
      </c>
      <c r="B25" s="69">
        <v>89.03</v>
      </c>
      <c r="C25" s="51">
        <f t="shared" si="0"/>
        <v>45.780039048834297</v>
      </c>
      <c r="D25" s="52">
        <f t="shared" si="1"/>
        <v>59.187069717377163</v>
      </c>
      <c r="E25" s="59">
        <f t="shared" si="2"/>
        <v>-15.937108766211459</v>
      </c>
      <c r="F25" s="68">
        <v>145.38999999999999</v>
      </c>
      <c r="G25" s="52">
        <f t="shared" si="3"/>
        <v>84.726022480039688</v>
      </c>
      <c r="H25" s="52">
        <f t="shared" si="4"/>
        <v>54.609498271409244</v>
      </c>
      <c r="I25" s="53">
        <f t="shared" si="5"/>
        <v>6.0544792485510461</v>
      </c>
      <c r="J25" s="58">
        <v>0</v>
      </c>
      <c r="K25" s="81">
        <v>22.5</v>
      </c>
      <c r="L25" s="67">
        <v>0</v>
      </c>
      <c r="M25" s="67">
        <v>0</v>
      </c>
      <c r="N25" s="67">
        <v>0</v>
      </c>
      <c r="O25" s="67">
        <f>'[1]Exploitation '!P94</f>
        <v>0</v>
      </c>
      <c r="P25" s="72">
        <f t="shared" si="8"/>
        <v>0</v>
      </c>
      <c r="Q25" s="82">
        <f t="shared" si="9"/>
        <v>22.5</v>
      </c>
      <c r="R25" s="91">
        <v>8.92</v>
      </c>
      <c r="S25" s="84">
        <v>0</v>
      </c>
      <c r="T25" s="84">
        <v>0</v>
      </c>
      <c r="U25" s="84">
        <v>53.96</v>
      </c>
      <c r="V25" s="84">
        <v>0</v>
      </c>
      <c r="W25" s="84">
        <v>0</v>
      </c>
      <c r="X25" s="94">
        <f t="shared" si="10"/>
        <v>8.92</v>
      </c>
      <c r="Y25" s="95">
        <f t="shared" si="11"/>
        <v>53.96</v>
      </c>
      <c r="Z25" s="91">
        <v>0.8</v>
      </c>
      <c r="AA25" s="84">
        <v>0</v>
      </c>
      <c r="AB25" s="84">
        <v>0</v>
      </c>
      <c r="AC25" s="84">
        <v>54.89</v>
      </c>
      <c r="AD25" s="96">
        <f t="shared" si="12"/>
        <v>0.8</v>
      </c>
      <c r="AE25" s="52">
        <f t="shared" si="13"/>
        <v>54.89</v>
      </c>
      <c r="AF25" s="118">
        <f>'[1]Exploitation '!AV5038</f>
        <v>0.16645241935483901</v>
      </c>
      <c r="AG25" s="117">
        <f>'[1]Exploitation '!AW5038</f>
        <v>0.40281303763440901</v>
      </c>
      <c r="AH25" s="54">
        <f t="shared" si="6"/>
        <v>5.8880268291962068</v>
      </c>
      <c r="AI25" s="63">
        <f t="shared" si="7"/>
        <v>6.1600781961541315</v>
      </c>
      <c r="AJ25" s="64">
        <v>85.526022480039686</v>
      </c>
      <c r="AK25" s="61">
        <v>100.6700390488343</v>
      </c>
      <c r="AL25" s="66">
        <v>63.529498271409246</v>
      </c>
      <c r="AM25" s="61">
        <v>113.14706971737716</v>
      </c>
      <c r="AS25" s="121"/>
      <c r="BA25" s="42"/>
      <c r="BB25" s="42"/>
    </row>
    <row r="26" spans="1:54" ht="15.75" x14ac:dyDescent="0.25">
      <c r="A26" s="25">
        <v>18</v>
      </c>
      <c r="B26" s="69">
        <v>89.210000000000008</v>
      </c>
      <c r="C26" s="51">
        <f t="shared" si="0"/>
        <v>49.452046275627779</v>
      </c>
      <c r="D26" s="52">
        <f t="shared" si="1"/>
        <v>55.83975115205584</v>
      </c>
      <c r="E26" s="59">
        <f t="shared" si="2"/>
        <v>-16.081797427683632</v>
      </c>
      <c r="F26" s="68">
        <v>166.05</v>
      </c>
      <c r="G26" s="52">
        <f t="shared" si="3"/>
        <v>86.368188576256884</v>
      </c>
      <c r="H26" s="52">
        <f t="shared" si="4"/>
        <v>73.211623519964959</v>
      </c>
      <c r="I26" s="53">
        <f t="shared" si="5"/>
        <v>6.4701879037781671</v>
      </c>
      <c r="J26" s="58">
        <v>0</v>
      </c>
      <c r="K26" s="81">
        <v>22.72</v>
      </c>
      <c r="L26" s="67">
        <v>0</v>
      </c>
      <c r="M26" s="67">
        <v>0</v>
      </c>
      <c r="N26" s="67">
        <v>0</v>
      </c>
      <c r="O26" s="67">
        <f>'[1]Exploitation '!P95</f>
        <v>0</v>
      </c>
      <c r="P26" s="72">
        <f t="shared" si="8"/>
        <v>0</v>
      </c>
      <c r="Q26" s="82">
        <f t="shared" si="9"/>
        <v>22.72</v>
      </c>
      <c r="R26" s="91">
        <v>0</v>
      </c>
      <c r="S26" s="84">
        <v>0</v>
      </c>
      <c r="T26" s="84">
        <v>0</v>
      </c>
      <c r="U26" s="84">
        <v>56</v>
      </c>
      <c r="V26" s="84">
        <v>0</v>
      </c>
      <c r="W26" s="84">
        <v>0</v>
      </c>
      <c r="X26" s="94">
        <f t="shared" si="10"/>
        <v>0</v>
      </c>
      <c r="Y26" s="95">
        <f t="shared" si="11"/>
        <v>56</v>
      </c>
      <c r="Z26" s="91">
        <v>0</v>
      </c>
      <c r="AA26" s="84">
        <v>0</v>
      </c>
      <c r="AB26" s="84">
        <v>0</v>
      </c>
      <c r="AC26" s="84">
        <v>55.14</v>
      </c>
      <c r="AD26" s="96">
        <f t="shared" si="12"/>
        <v>0</v>
      </c>
      <c r="AE26" s="52">
        <f t="shared" si="13"/>
        <v>55.14</v>
      </c>
      <c r="AF26" s="118">
        <f>'[1]Exploitation '!AV5039</f>
        <v>0.16645241935483901</v>
      </c>
      <c r="AG26" s="117">
        <f>'[1]Exploitation '!AW5039</f>
        <v>0.40281303763440901</v>
      </c>
      <c r="AH26" s="54">
        <f t="shared" si="6"/>
        <v>6.3037354844233278</v>
      </c>
      <c r="AI26" s="63">
        <f t="shared" si="7"/>
        <v>6.235389534681957</v>
      </c>
      <c r="AJ26" s="64">
        <v>86.368188576256884</v>
      </c>
      <c r="AK26" s="61">
        <v>104.59204627562778</v>
      </c>
      <c r="AL26" s="128">
        <v>73.211623519964959</v>
      </c>
      <c r="AM26" s="61">
        <v>111.83975115205584</v>
      </c>
      <c r="AS26" s="121"/>
      <c r="BA26" s="42"/>
      <c r="BB26" s="42"/>
    </row>
    <row r="27" spans="1:54" ht="15.75" x14ac:dyDescent="0.25">
      <c r="A27" s="25">
        <v>19</v>
      </c>
      <c r="B27" s="69">
        <v>134.24</v>
      </c>
      <c r="C27" s="51">
        <f t="shared" si="0"/>
        <v>75.2125293058549</v>
      </c>
      <c r="D27" s="52">
        <f t="shared" si="1"/>
        <v>73.819947156601657</v>
      </c>
      <c r="E27" s="59">
        <f t="shared" si="2"/>
        <v>-14.792476462456545</v>
      </c>
      <c r="F27" s="68">
        <v>208.28</v>
      </c>
      <c r="G27" s="52">
        <f t="shared" si="3"/>
        <v>110.57996564590594</v>
      </c>
      <c r="H27" s="52">
        <f t="shared" si="4"/>
        <v>89.625139054452973</v>
      </c>
      <c r="I27" s="53">
        <f t="shared" si="5"/>
        <v>8.0748952996410974</v>
      </c>
      <c r="J27" s="58">
        <v>0</v>
      </c>
      <c r="K27" s="81">
        <v>22.69</v>
      </c>
      <c r="L27" s="67">
        <v>0</v>
      </c>
      <c r="M27" s="67">
        <v>0</v>
      </c>
      <c r="N27" s="67">
        <v>0</v>
      </c>
      <c r="O27" s="67">
        <f>'[1]Exploitation '!P96</f>
        <v>0</v>
      </c>
      <c r="P27" s="72">
        <f t="shared" si="8"/>
        <v>0</v>
      </c>
      <c r="Q27" s="82">
        <f t="shared" si="9"/>
        <v>22.69</v>
      </c>
      <c r="R27" s="91">
        <v>0</v>
      </c>
      <c r="S27" s="84">
        <v>0</v>
      </c>
      <c r="T27" s="84">
        <v>0</v>
      </c>
      <c r="U27" s="84">
        <v>55.64</v>
      </c>
      <c r="V27" s="84">
        <v>0</v>
      </c>
      <c r="W27" s="84">
        <v>0</v>
      </c>
      <c r="X27" s="94">
        <f t="shared" si="10"/>
        <v>0</v>
      </c>
      <c r="Y27" s="95">
        <f t="shared" si="11"/>
        <v>55.64</v>
      </c>
      <c r="Z27" s="91">
        <v>0</v>
      </c>
      <c r="AA27" s="84">
        <v>0</v>
      </c>
      <c r="AB27" s="84">
        <v>0</v>
      </c>
      <c r="AC27" s="84">
        <v>55.48</v>
      </c>
      <c r="AD27" s="96">
        <f t="shared" si="12"/>
        <v>0</v>
      </c>
      <c r="AE27" s="52">
        <f t="shared" si="13"/>
        <v>55.48</v>
      </c>
      <c r="AF27" s="118">
        <f>'[1]Exploitation '!AV5040</f>
        <v>0.16645241935483901</v>
      </c>
      <c r="AG27" s="117">
        <f>'[1]Exploitation '!AW5040</f>
        <v>0.40281303763440901</v>
      </c>
      <c r="AH27" s="54">
        <f t="shared" si="6"/>
        <v>7.908442880286259</v>
      </c>
      <c r="AI27" s="63">
        <f t="shared" si="7"/>
        <v>7.494710499909047</v>
      </c>
      <c r="AJ27" s="64">
        <v>110.57996564590594</v>
      </c>
      <c r="AK27" s="61">
        <v>130.69252930585489</v>
      </c>
      <c r="AL27" s="128">
        <v>89.625139054452973</v>
      </c>
      <c r="AM27" s="61">
        <v>129.45994715660166</v>
      </c>
      <c r="AS27" s="121"/>
      <c r="BA27" s="42"/>
      <c r="BB27" s="42"/>
    </row>
    <row r="28" spans="1:54" ht="15.75" x14ac:dyDescent="0.25">
      <c r="A28" s="25">
        <v>20</v>
      </c>
      <c r="B28" s="69">
        <v>133.82</v>
      </c>
      <c r="C28" s="51">
        <f t="shared" si="0"/>
        <v>73.504477832995491</v>
      </c>
      <c r="D28" s="52">
        <f t="shared" si="1"/>
        <v>75.079076175454048</v>
      </c>
      <c r="E28" s="59">
        <f t="shared" si="2"/>
        <v>-14.763554008449557</v>
      </c>
      <c r="F28" s="68">
        <v>209.89</v>
      </c>
      <c r="G28" s="52">
        <f t="shared" si="3"/>
        <v>108.83119474910869</v>
      </c>
      <c r="H28" s="52">
        <f t="shared" si="4"/>
        <v>92.922730934431527</v>
      </c>
      <c r="I28" s="53">
        <f t="shared" si="5"/>
        <v>8.1360743164597675</v>
      </c>
      <c r="J28" s="58">
        <v>0</v>
      </c>
      <c r="K28" s="81">
        <v>22.63</v>
      </c>
      <c r="L28" s="67">
        <v>0</v>
      </c>
      <c r="M28" s="67">
        <v>0</v>
      </c>
      <c r="N28" s="67">
        <v>0</v>
      </c>
      <c r="O28" s="67">
        <f>'[1]Exploitation '!P97</f>
        <v>0</v>
      </c>
      <c r="P28" s="72">
        <f t="shared" si="8"/>
        <v>0</v>
      </c>
      <c r="Q28" s="82">
        <f t="shared" si="9"/>
        <v>22.63</v>
      </c>
      <c r="R28" s="91">
        <v>0</v>
      </c>
      <c r="S28" s="84">
        <v>0</v>
      </c>
      <c r="T28" s="84">
        <v>0</v>
      </c>
      <c r="U28" s="84">
        <v>55.37</v>
      </c>
      <c r="V28" s="84">
        <v>0</v>
      </c>
      <c r="W28" s="84">
        <v>0</v>
      </c>
      <c r="X28" s="94">
        <f t="shared" si="10"/>
        <v>0</v>
      </c>
      <c r="Y28" s="95">
        <f t="shared" si="11"/>
        <v>55.37</v>
      </c>
      <c r="Z28" s="91">
        <v>0</v>
      </c>
      <c r="AA28" s="84">
        <v>0</v>
      </c>
      <c r="AB28" s="84">
        <v>0</v>
      </c>
      <c r="AC28" s="84">
        <v>55.12</v>
      </c>
      <c r="AD28" s="96">
        <f t="shared" si="12"/>
        <v>0</v>
      </c>
      <c r="AE28" s="52">
        <f t="shared" si="13"/>
        <v>55.12</v>
      </c>
      <c r="AF28" s="118">
        <f>'[1]Exploitation '!AV5041</f>
        <v>0.16645241935483901</v>
      </c>
      <c r="AG28" s="117">
        <f>'[1]Exploitation '!AW5041</f>
        <v>0.40281303763440901</v>
      </c>
      <c r="AH28" s="54">
        <f t="shared" si="6"/>
        <v>7.9696218971049291</v>
      </c>
      <c r="AI28" s="63">
        <f t="shared" si="7"/>
        <v>7.4636329539160329</v>
      </c>
      <c r="AJ28" s="64">
        <v>108.83119474910869</v>
      </c>
      <c r="AK28" s="61">
        <v>128.6244778329955</v>
      </c>
      <c r="AL28" s="128">
        <v>92.922730934431527</v>
      </c>
      <c r="AM28" s="61">
        <v>130.44907617545405</v>
      </c>
      <c r="AS28" s="121"/>
      <c r="BA28" s="42"/>
      <c r="BB28" s="42"/>
    </row>
    <row r="29" spans="1:54" ht="15.75" x14ac:dyDescent="0.25">
      <c r="A29" s="25">
        <v>21</v>
      </c>
      <c r="B29" s="69">
        <v>132.47999999999999</v>
      </c>
      <c r="C29" s="51">
        <f t="shared" si="0"/>
        <v>70.337725586111844</v>
      </c>
      <c r="D29" s="52">
        <f t="shared" si="1"/>
        <v>76.947825073455022</v>
      </c>
      <c r="E29" s="59">
        <f t="shared" si="2"/>
        <v>-14.805550659566858</v>
      </c>
      <c r="F29" s="68">
        <v>209.92</v>
      </c>
      <c r="G29" s="52">
        <f t="shared" si="3"/>
        <v>106.62036294795382</v>
      </c>
      <c r="H29" s="52">
        <f t="shared" si="4"/>
        <v>95.162422753763337</v>
      </c>
      <c r="I29" s="53">
        <f t="shared" si="5"/>
        <v>8.1372142982828262</v>
      </c>
      <c r="J29" s="58">
        <v>0</v>
      </c>
      <c r="K29" s="81">
        <v>22.63</v>
      </c>
      <c r="L29" s="67">
        <v>0</v>
      </c>
      <c r="M29" s="67">
        <v>0</v>
      </c>
      <c r="N29" s="67">
        <v>0</v>
      </c>
      <c r="O29" s="67">
        <f>'[1]Exploitation '!P98</f>
        <v>0</v>
      </c>
      <c r="P29" s="72">
        <f t="shared" si="8"/>
        <v>0</v>
      </c>
      <c r="Q29" s="82">
        <f t="shared" si="9"/>
        <v>22.63</v>
      </c>
      <c r="R29" s="91">
        <v>0</v>
      </c>
      <c r="S29" s="84">
        <v>0</v>
      </c>
      <c r="T29" s="84">
        <v>0</v>
      </c>
      <c r="U29" s="84">
        <v>55.48</v>
      </c>
      <c r="V29" s="84">
        <v>0</v>
      </c>
      <c r="W29" s="84">
        <v>0</v>
      </c>
      <c r="X29" s="94">
        <f t="shared" si="10"/>
        <v>0</v>
      </c>
      <c r="Y29" s="95">
        <f t="shared" si="11"/>
        <v>55.48</v>
      </c>
      <c r="Z29" s="91">
        <v>0</v>
      </c>
      <c r="AA29" s="84">
        <v>0</v>
      </c>
      <c r="AB29" s="84">
        <v>0</v>
      </c>
      <c r="AC29" s="84">
        <v>54.85</v>
      </c>
      <c r="AD29" s="96">
        <f t="shared" si="12"/>
        <v>0</v>
      </c>
      <c r="AE29" s="52">
        <f t="shared" si="13"/>
        <v>54.85</v>
      </c>
      <c r="AF29" s="118">
        <f>'[1]Exploitation '!AV5042</f>
        <v>0.16645241935483901</v>
      </c>
      <c r="AG29" s="117">
        <f>'[1]Exploitation '!AW5042</f>
        <v>0.40281303763440901</v>
      </c>
      <c r="AH29" s="54">
        <f t="shared" si="6"/>
        <v>7.9707618789279877</v>
      </c>
      <c r="AI29" s="63">
        <f t="shared" si="7"/>
        <v>7.4216363027987313</v>
      </c>
      <c r="AJ29" s="64">
        <v>106.62036294795382</v>
      </c>
      <c r="AK29" s="61">
        <v>125.18772558611185</v>
      </c>
      <c r="AL29" s="128">
        <v>95.162422753763337</v>
      </c>
      <c r="AM29" s="61">
        <v>132.42782507345501</v>
      </c>
      <c r="AS29" s="121"/>
      <c r="BA29" s="42"/>
      <c r="BB29" s="42"/>
    </row>
    <row r="30" spans="1:54" ht="15.75" x14ac:dyDescent="0.25">
      <c r="A30" s="25">
        <v>22</v>
      </c>
      <c r="B30" s="69">
        <v>130.52000000000001</v>
      </c>
      <c r="C30" s="51">
        <f t="shared" si="0"/>
        <v>65.747466123387596</v>
      </c>
      <c r="D30" s="52">
        <f t="shared" si="1"/>
        <v>79.793720853817334</v>
      </c>
      <c r="E30" s="59">
        <f t="shared" si="2"/>
        <v>-15.02118697720493</v>
      </c>
      <c r="F30" s="68">
        <v>201.4</v>
      </c>
      <c r="G30" s="52">
        <f t="shared" si="3"/>
        <v>102.45476332119156</v>
      </c>
      <c r="H30" s="52">
        <f t="shared" si="4"/>
        <v>91.131777000489478</v>
      </c>
      <c r="I30" s="53">
        <f t="shared" si="5"/>
        <v>7.8134596783189627</v>
      </c>
      <c r="J30" s="58">
        <v>0</v>
      </c>
      <c r="K30" s="81">
        <v>22.8</v>
      </c>
      <c r="L30" s="67">
        <v>0</v>
      </c>
      <c r="M30" s="67">
        <v>0</v>
      </c>
      <c r="N30" s="67">
        <v>0</v>
      </c>
      <c r="O30" s="67">
        <f>'[1]Exploitation '!P99</f>
        <v>0</v>
      </c>
      <c r="P30" s="72">
        <f t="shared" si="8"/>
        <v>0</v>
      </c>
      <c r="Q30" s="82">
        <f t="shared" si="9"/>
        <v>22.8</v>
      </c>
      <c r="R30" s="91">
        <v>0</v>
      </c>
      <c r="S30" s="84">
        <v>0</v>
      </c>
      <c r="T30" s="84">
        <v>0</v>
      </c>
      <c r="U30" s="84">
        <v>55.36</v>
      </c>
      <c r="V30" s="84">
        <v>0</v>
      </c>
      <c r="W30" s="84">
        <v>0</v>
      </c>
      <c r="X30" s="94">
        <f t="shared" si="10"/>
        <v>0</v>
      </c>
      <c r="Y30" s="95">
        <f t="shared" si="11"/>
        <v>55.36</v>
      </c>
      <c r="Z30" s="91">
        <v>0</v>
      </c>
      <c r="AA30" s="84">
        <v>0</v>
      </c>
      <c r="AB30" s="84">
        <v>0</v>
      </c>
      <c r="AC30" s="84">
        <v>55.13</v>
      </c>
      <c r="AD30" s="96">
        <f t="shared" si="12"/>
        <v>0</v>
      </c>
      <c r="AE30" s="52">
        <f t="shared" si="13"/>
        <v>55.13</v>
      </c>
      <c r="AF30" s="118">
        <f>'[1]Exploitation '!AV5043</f>
        <v>0.16645241935483901</v>
      </c>
      <c r="AG30" s="117">
        <f>'[1]Exploitation '!AW5043</f>
        <v>0.40281303763440901</v>
      </c>
      <c r="AH30" s="54">
        <f t="shared" si="6"/>
        <v>7.6470072589641234</v>
      </c>
      <c r="AI30" s="63">
        <f t="shared" si="7"/>
        <v>7.3759999851606608</v>
      </c>
      <c r="AJ30" s="64">
        <v>102.45476332119156</v>
      </c>
      <c r="AK30" s="61">
        <v>120.87746612338759</v>
      </c>
      <c r="AL30" s="128">
        <v>91.131777000489478</v>
      </c>
      <c r="AM30" s="61">
        <v>135.15372085381733</v>
      </c>
      <c r="AS30" s="121"/>
      <c r="BA30" s="42"/>
      <c r="BB30" s="42"/>
    </row>
    <row r="31" spans="1:54" ht="15.75" x14ac:dyDescent="0.25">
      <c r="A31" s="25">
        <v>23</v>
      </c>
      <c r="B31" s="69">
        <v>120.77000000000001</v>
      </c>
      <c r="C31" s="51">
        <f t="shared" si="0"/>
        <v>59.054159282644051</v>
      </c>
      <c r="D31" s="52">
        <f t="shared" si="1"/>
        <v>77.834751595840046</v>
      </c>
      <c r="E31" s="59">
        <f t="shared" si="2"/>
        <v>-16.118910878484133</v>
      </c>
      <c r="F31" s="68">
        <v>186.77</v>
      </c>
      <c r="G31" s="52">
        <f t="shared" si="3"/>
        <v>94.028510649296138</v>
      </c>
      <c r="H31" s="52">
        <f t="shared" si="4"/>
        <v>85.483959288034313</v>
      </c>
      <c r="I31" s="53">
        <f t="shared" si="5"/>
        <v>7.2575300626695585</v>
      </c>
      <c r="J31" s="58">
        <v>0</v>
      </c>
      <c r="K31" s="81">
        <v>22.7</v>
      </c>
      <c r="L31" s="67">
        <v>0</v>
      </c>
      <c r="M31" s="67">
        <v>0</v>
      </c>
      <c r="N31" s="67">
        <v>0</v>
      </c>
      <c r="O31" s="67">
        <f>'[1]Exploitation '!P100</f>
        <v>0</v>
      </c>
      <c r="P31" s="72">
        <f t="shared" si="8"/>
        <v>0</v>
      </c>
      <c r="Q31" s="82">
        <f t="shared" si="9"/>
        <v>22.7</v>
      </c>
      <c r="R31" s="91">
        <v>0</v>
      </c>
      <c r="S31" s="84">
        <v>0</v>
      </c>
      <c r="T31" s="84">
        <v>0</v>
      </c>
      <c r="U31" s="84">
        <v>22.7</v>
      </c>
      <c r="V31" s="84">
        <v>0</v>
      </c>
      <c r="W31" s="84">
        <v>0</v>
      </c>
      <c r="X31" s="94">
        <f t="shared" si="10"/>
        <v>0</v>
      </c>
      <c r="Y31" s="95">
        <f t="shared" si="11"/>
        <v>22.7</v>
      </c>
      <c r="Z31" s="91">
        <v>0</v>
      </c>
      <c r="AA31" s="84">
        <v>0</v>
      </c>
      <c r="AB31" s="84">
        <v>0</v>
      </c>
      <c r="AC31" s="84">
        <v>54.86</v>
      </c>
      <c r="AD31" s="96">
        <f t="shared" si="12"/>
        <v>0</v>
      </c>
      <c r="AE31" s="52">
        <f t="shared" si="13"/>
        <v>54.86</v>
      </c>
      <c r="AF31" s="118">
        <f>'[1]Exploitation '!AV5044</f>
        <v>0.16645241935483901</v>
      </c>
      <c r="AG31" s="117">
        <f>'[1]Exploitation '!AW5044</f>
        <v>0.40281303763440901</v>
      </c>
      <c r="AH31" s="54">
        <f t="shared" si="6"/>
        <v>7.0910776433147191</v>
      </c>
      <c r="AI31" s="63">
        <f t="shared" si="7"/>
        <v>6.1782760838814568</v>
      </c>
      <c r="AJ31" s="64">
        <v>94.028510649296138</v>
      </c>
      <c r="AK31" s="61">
        <v>113.91415928264405</v>
      </c>
      <c r="AL31" s="128">
        <v>85.483959288034313</v>
      </c>
      <c r="AM31" s="61">
        <v>100.53475159584005</v>
      </c>
      <c r="AS31" s="121"/>
      <c r="BA31" s="42"/>
      <c r="BB31" s="42"/>
    </row>
    <row r="32" spans="1:54" ht="16.5" thickBot="1" x14ac:dyDescent="0.3">
      <c r="A32" s="26">
        <v>24</v>
      </c>
      <c r="B32" s="70">
        <v>112.5</v>
      </c>
      <c r="C32" s="55">
        <f t="shared" si="0"/>
        <v>49.202841010479688</v>
      </c>
      <c r="D32" s="52">
        <f t="shared" si="1"/>
        <v>79.623122588211487</v>
      </c>
      <c r="E32" s="59">
        <f t="shared" si="2"/>
        <v>-16.325963598691146</v>
      </c>
      <c r="F32" s="71">
        <v>175.26</v>
      </c>
      <c r="G32" s="56">
        <f t="shared" si="3"/>
        <v>87.80476909992872</v>
      </c>
      <c r="H32" s="52">
        <f t="shared" si="4"/>
        <v>80.635071447942451</v>
      </c>
      <c r="I32" s="53">
        <f t="shared" si="5"/>
        <v>6.8201594521288191</v>
      </c>
      <c r="J32" s="58">
        <v>0</v>
      </c>
      <c r="K32" s="81">
        <v>22.68</v>
      </c>
      <c r="L32" s="67">
        <v>0</v>
      </c>
      <c r="M32" s="67">
        <v>0</v>
      </c>
      <c r="N32" s="67">
        <v>0</v>
      </c>
      <c r="O32" s="67">
        <f>'[1]Exploitation '!P101</f>
        <v>0</v>
      </c>
      <c r="P32" s="72">
        <f t="shared" si="8"/>
        <v>0</v>
      </c>
      <c r="Q32" s="82">
        <f t="shared" si="9"/>
        <v>22.68</v>
      </c>
      <c r="R32" s="91">
        <v>0</v>
      </c>
      <c r="S32" s="84">
        <v>0</v>
      </c>
      <c r="T32" s="84">
        <v>0</v>
      </c>
      <c r="U32" s="84">
        <v>22.68</v>
      </c>
      <c r="V32" s="84">
        <v>0</v>
      </c>
      <c r="W32" s="84">
        <v>0</v>
      </c>
      <c r="X32" s="94">
        <f t="shared" si="10"/>
        <v>0</v>
      </c>
      <c r="Y32" s="95">
        <f t="shared" si="11"/>
        <v>22.68</v>
      </c>
      <c r="Z32" s="92">
        <v>0</v>
      </c>
      <c r="AA32" s="93">
        <v>0</v>
      </c>
      <c r="AB32" s="93">
        <v>0</v>
      </c>
      <c r="AC32" s="93">
        <v>55.06</v>
      </c>
      <c r="AD32" s="96">
        <f t="shared" si="12"/>
        <v>0</v>
      </c>
      <c r="AE32" s="52">
        <f t="shared" si="13"/>
        <v>55.06</v>
      </c>
      <c r="AF32" s="118">
        <f>'[1]Exploitation '!AV5045</f>
        <v>0.16645241935483901</v>
      </c>
      <c r="AG32" s="117">
        <f>'[1]Exploitation '!AW5045</f>
        <v>0.40281303763440901</v>
      </c>
      <c r="AH32" s="54">
        <f t="shared" si="6"/>
        <v>6.6537070327739798</v>
      </c>
      <c r="AI32" s="63">
        <f t="shared" si="7"/>
        <v>5.951223363674444</v>
      </c>
      <c r="AJ32" s="65">
        <v>87.80476909992872</v>
      </c>
      <c r="AK32" s="62">
        <v>104.26284101047969</v>
      </c>
      <c r="AL32" s="129">
        <v>80.635071447942451</v>
      </c>
      <c r="AM32" s="62">
        <v>102.30312258821148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134.24</v>
      </c>
      <c r="C33" s="40">
        <f t="shared" ref="C33:AE33" si="14">MAX(C9:C32)</f>
        <v>75.2125293058549</v>
      </c>
      <c r="D33" s="40">
        <f t="shared" si="14"/>
        <v>79.793720853817334</v>
      </c>
      <c r="E33" s="40">
        <f t="shared" si="14"/>
        <v>-14.763554008449557</v>
      </c>
      <c r="F33" s="40">
        <f t="shared" si="14"/>
        <v>209.92</v>
      </c>
      <c r="G33" s="40">
        <f t="shared" si="14"/>
        <v>110.57996564590594</v>
      </c>
      <c r="H33" s="40">
        <f t="shared" si="14"/>
        <v>95.162422753763337</v>
      </c>
      <c r="I33" s="40">
        <f t="shared" si="14"/>
        <v>8.1372142982828262</v>
      </c>
      <c r="J33" s="40">
        <f t="shared" si="14"/>
        <v>0</v>
      </c>
      <c r="K33" s="40">
        <f t="shared" si="14"/>
        <v>22.8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22.8</v>
      </c>
      <c r="R33" s="40">
        <f t="shared" si="14"/>
        <v>34.26</v>
      </c>
      <c r="S33" s="40">
        <f t="shared" si="14"/>
        <v>0</v>
      </c>
      <c r="T33" s="40">
        <f t="shared" si="14"/>
        <v>0</v>
      </c>
      <c r="U33" s="40">
        <f t="shared" si="14"/>
        <v>58.82</v>
      </c>
      <c r="V33" s="40">
        <f t="shared" si="14"/>
        <v>0</v>
      </c>
      <c r="W33" s="40">
        <f t="shared" si="14"/>
        <v>0</v>
      </c>
      <c r="X33" s="40">
        <f t="shared" si="14"/>
        <v>34.26</v>
      </c>
      <c r="Y33" s="40">
        <f t="shared" si="14"/>
        <v>58.82</v>
      </c>
      <c r="Z33" s="40"/>
      <c r="AA33" s="40"/>
      <c r="AB33" s="40"/>
      <c r="AC33" s="40"/>
      <c r="AD33" s="40">
        <f t="shared" si="14"/>
        <v>13.9</v>
      </c>
      <c r="AE33" s="40">
        <f t="shared" si="14"/>
        <v>56.58</v>
      </c>
      <c r="AF33" s="40">
        <f t="shared" ref="AF33:AM33" si="15">MAX(AF9:AF32)</f>
        <v>0.16645241935483901</v>
      </c>
      <c r="AG33" s="40">
        <f t="shared" si="15"/>
        <v>0.40281303763440901</v>
      </c>
      <c r="AH33" s="40">
        <f t="shared" si="15"/>
        <v>7.9707618789279877</v>
      </c>
      <c r="AI33" s="40">
        <f t="shared" si="15"/>
        <v>7.494710499909047</v>
      </c>
      <c r="AJ33" s="40">
        <f t="shared" si="15"/>
        <v>110.57996564590594</v>
      </c>
      <c r="AK33" s="40">
        <f t="shared" si="15"/>
        <v>130.69252930585489</v>
      </c>
      <c r="AL33" s="40">
        <f t="shared" si="15"/>
        <v>95.162422753763337</v>
      </c>
      <c r="AM33" s="130">
        <f t="shared" si="15"/>
        <v>135.15372085381733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104.19714285714285</v>
      </c>
      <c r="C34" s="41">
        <f t="shared" ref="C34:AE34" si="16">AVERAGE(C9:C33,C9:C32)</f>
        <v>49.87411806755965</v>
      </c>
      <c r="D34" s="41">
        <f t="shared" si="16"/>
        <v>70.21779875647664</v>
      </c>
      <c r="E34" s="41">
        <f t="shared" si="16"/>
        <v>-15.772269963807238</v>
      </c>
      <c r="F34" s="41">
        <f t="shared" si="16"/>
        <v>158.51918367346937</v>
      </c>
      <c r="G34" s="41">
        <f t="shared" si="16"/>
        <v>83.546428003032247</v>
      </c>
      <c r="H34" s="41">
        <f t="shared" si="16"/>
        <v>68.359156505851573</v>
      </c>
      <c r="I34" s="41">
        <f t="shared" si="16"/>
        <v>6.6944073829111277</v>
      </c>
      <c r="J34" s="41">
        <f t="shared" si="16"/>
        <v>0</v>
      </c>
      <c r="K34" s="41">
        <f t="shared" si="16"/>
        <v>22.628979591836739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22.628979591836739</v>
      </c>
      <c r="R34" s="41">
        <f t="shared" si="16"/>
        <v>11.081632653061224</v>
      </c>
      <c r="S34" s="41">
        <f t="shared" si="16"/>
        <v>0</v>
      </c>
      <c r="T34" s="41">
        <f t="shared" si="16"/>
        <v>0</v>
      </c>
      <c r="U34" s="41">
        <f t="shared" si="16"/>
        <v>48.902857142857137</v>
      </c>
      <c r="V34" s="41">
        <f t="shared" si="16"/>
        <v>0</v>
      </c>
      <c r="W34" s="41">
        <f t="shared" si="16"/>
        <v>0</v>
      </c>
      <c r="X34" s="41">
        <f t="shared" si="16"/>
        <v>11.081632653061224</v>
      </c>
      <c r="Y34" s="41">
        <f t="shared" si="16"/>
        <v>48.902857142857137</v>
      </c>
      <c r="Z34" s="41">
        <f>AVERAGE(Z9:Z33,Z9:Z32)</f>
        <v>3.1125000000000007</v>
      </c>
      <c r="AA34" s="41">
        <f>AVERAGE(AA9:AA33,AA9:AA32)</f>
        <v>0</v>
      </c>
      <c r="AB34" s="41">
        <f>AVERAGE(AB9:AB33,AB9:AB32)</f>
        <v>0</v>
      </c>
      <c r="AC34" s="41">
        <f t="shared" si="16"/>
        <v>55.103749999999984</v>
      </c>
      <c r="AD34" s="41">
        <f t="shared" si="16"/>
        <v>3.3326530612244905</v>
      </c>
      <c r="AE34" s="41">
        <f t="shared" si="16"/>
        <v>55.133877551020376</v>
      </c>
      <c r="AF34" s="41">
        <f t="shared" ref="AF34:AM34" si="17">AVERAGE(AF9:AF33,AF9:AF32)</f>
        <v>0.16645241935483915</v>
      </c>
      <c r="AG34" s="41">
        <f t="shared" si="17"/>
        <v>0.40281303763440929</v>
      </c>
      <c r="AH34" s="41">
        <f t="shared" si="17"/>
        <v>6.5279549635562901</v>
      </c>
      <c r="AI34" s="41">
        <f t="shared" si="17"/>
        <v>6.4510614382724967</v>
      </c>
      <c r="AJ34" s="41">
        <f t="shared" si="17"/>
        <v>86.595407594868973</v>
      </c>
      <c r="AK34" s="41">
        <f t="shared" si="17"/>
        <v>104.98554663898817</v>
      </c>
      <c r="AL34" s="41">
        <f t="shared" si="17"/>
        <v>78.741605485443401</v>
      </c>
      <c r="AM34" s="131">
        <f t="shared" si="17"/>
        <v>119.05004365443585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541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251.72</v>
      </c>
      <c r="Z38" s="212"/>
      <c r="AA38" s="8" t="s">
        <v>21</v>
      </c>
      <c r="AB38" s="5" t="s">
        <v>23</v>
      </c>
      <c r="AC38" s="30"/>
      <c r="AD38" s="213">
        <v>1271.5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83.471999999999994</v>
      </c>
      <c r="AN38" s="214"/>
      <c r="AO38" s="8" t="s">
        <v>21</v>
      </c>
      <c r="AP38" s="5" t="s">
        <v>24</v>
      </c>
      <c r="AQ38" s="212">
        <v>1297.8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3734.96</v>
      </c>
      <c r="C39" s="11" t="s">
        <v>21</v>
      </c>
      <c r="D39" s="9" t="s">
        <v>71</v>
      </c>
      <c r="E39" s="10">
        <v>2522</v>
      </c>
      <c r="F39" s="12" t="s">
        <v>21</v>
      </c>
      <c r="G39" s="98"/>
      <c r="H39" s="101" t="s">
        <v>25</v>
      </c>
      <c r="I39" s="102"/>
      <c r="J39" s="103">
        <v>22.8</v>
      </c>
      <c r="K39" s="104" t="s">
        <v>62</v>
      </c>
      <c r="L39" s="105">
        <v>209.625000000016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34.26</v>
      </c>
      <c r="Z39" s="102" t="s">
        <v>62</v>
      </c>
      <c r="AA39" s="108">
        <v>209.416666666683</v>
      </c>
      <c r="AB39" s="106" t="s">
        <v>25</v>
      </c>
      <c r="AC39" s="109"/>
      <c r="AD39" s="103">
        <v>60.84</v>
      </c>
      <c r="AE39" s="104" t="s">
        <v>72</v>
      </c>
      <c r="AF39" s="108">
        <v>0.40416666666666662</v>
      </c>
      <c r="AG39" s="106" t="s">
        <v>25</v>
      </c>
      <c r="AH39" s="102"/>
      <c r="AI39" s="103">
        <v>0</v>
      </c>
      <c r="AJ39" s="102" t="s">
        <v>75</v>
      </c>
      <c r="AK39" s="107">
        <v>209.041666666683</v>
      </c>
      <c r="AL39" s="101" t="s">
        <v>25</v>
      </c>
      <c r="AM39" s="102">
        <v>13.9</v>
      </c>
      <c r="AN39" s="103" t="s">
        <v>75</v>
      </c>
      <c r="AO39" s="111">
        <v>209.500000000016</v>
      </c>
      <c r="AP39" s="106" t="s">
        <v>25</v>
      </c>
      <c r="AQ39" s="102">
        <v>56.58</v>
      </c>
      <c r="AR39" s="104"/>
      <c r="AS39" s="107">
        <v>209.33333333335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476.83</v>
      </c>
      <c r="F42" s="44" t="s">
        <v>69</v>
      </c>
      <c r="G42" s="47">
        <v>209.83333333335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55.37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55.12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235.45</v>
      </c>
      <c r="F45" s="83" t="s">
        <v>72</v>
      </c>
      <c r="G45" s="48">
        <v>209.875000000016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249.70000000000002</v>
      </c>
      <c r="F46" s="80" t="s">
        <v>72</v>
      </c>
      <c r="G46" s="60">
        <v>209.791666666683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 JUI 23 </vt:lpstr>
      <vt:lpstr>'29 JUI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2023-07-30T08:07:23Z</dcterms:modified>
</cp:coreProperties>
</file>