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6-JUIN 2023\"/>
    </mc:Choice>
  </mc:AlternateContent>
  <xr:revisionPtr revIDLastSave="0" documentId="13_ncr:1_{0FF066FD-BC0A-4F63-B118-8A7F36878E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9 JUN 23 " sheetId="3" r:id="rId1"/>
  </sheets>
  <externalReferences>
    <externalReference r:id="rId2"/>
  </externalReferences>
  <definedNames>
    <definedName name="_xlnm.Print_Area" localSheetId="0">'29 JUN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3" l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<sst xmlns="http://schemas.openxmlformats.org/spreadsheetml/2006/main" count="139" uniqueCount="106">
  <si>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</si>
  <si>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</si>
  <si>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</si>
  <si>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</si>
  <si>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</si>
  <si>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</si>
  <si>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</si>
  <si>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</si>
  <si>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</si>
  <si>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</si>
  <si>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</si>
  <si>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</si>
  <si>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</si>
  <si>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</si>
  <si>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</si>
  <si>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</si>
  <si>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</si>
  <si>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</si>
  <si>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</si>
  <si>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</si>
  <si>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</si>
  <si>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</si>
  <si>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</si>
  <si>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</si>
  <si>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</si>
  <si>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</si>
  <si>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</si>
  <si>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</si>
  <si>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</si>
  <si>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</si>
  <si>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</si>
  <si>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</si>
  <si>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</si>
  <si>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</si>
  <si>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</si>
  <si>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</si>
  <si>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</si>
  <si>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</si>
  <si>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</si>
  <si>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</si>
  <si>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</si>
  <si>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</si>
  <si>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</si>
  <si>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</si>
  <si>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</si>
  <si>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</si>
  <si>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</si>
  <si>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</si>
  <si>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</si>
  <si>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</si>
  <si>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</si>
  <si>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</si>
  <si>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</si>
  <si>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</si>
  <si>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</si>
  <si>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</si>
  <si>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</si>
  <si>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</si>
  <si>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</si>
  <si>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</si>
  <si>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</si>
  <si>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</si>
  <si>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</si>
  <si>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</si>
  <si>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</si>
  <si>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</si>
  <si>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</si>
  <si>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</si>
  <si>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</si>
  <si>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</si>
  <si>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</si>
  <si>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</si>
  <si>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</si>
  <si>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</si>
  <si>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</si>
  <si>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</si>
  <si>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</si>
  <si>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</si>
  <si>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</si>
  <si>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</si>
  <si>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</si>
  <si>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</si>
  <si>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</si>
  <si>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</si>
  <si>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</si>
  <si>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</si>
  <si>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</si>
  <si>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</si>
  <si>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</si>
  <si>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</si>
  <si>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</si>
  <si>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</si>
  <si>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</si>
  <si>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</si>
  <si>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</si>
  <si>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</si>
  <si>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</si>
  <si>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</si>
  <si>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</si>
  <si>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</si>
  <si>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</si>
  <si>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</si>
  <si>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</si>
  <si>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TETE TE TAGBA</t>
  </si>
  <si>
    <t>DOSSA ET MONTCHO</t>
  </si>
  <si>
    <t>MONTCHO ET DOSSA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</si>
</sst>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'29 JUN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'29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JUN 23 '!$B$9:$B$32</c:f>
              <c:numCache>
                <c:formatCode>General</c:formatCode>
                <c:ptCount val="24"/>
                <c:pt idx="0">
                  <c:v>63.72</c:v>
                </c:pt>
                <c:pt idx="1">
                  <c:v>71.95</c:v>
                </c:pt>
                <c:pt idx="2">
                  <c:v>74.12</c:v>
                </c:pt>
                <c:pt idx="3">
                  <c:v>74.87</c:v>
                </c:pt>
                <c:pt idx="4">
                  <c:v>75.41</c:v>
                </c:pt>
                <c:pt idx="5">
                  <c:v>62.54</c:v>
                </c:pt>
                <c:pt idx="6">
                  <c:v>80.290000000000006</c:v>
                </c:pt>
                <c:pt idx="7">
                  <c:v>90.47</c:v>
                </c:pt>
                <c:pt idx="8">
                  <c:v>87.39</c:v>
                </c:pt>
                <c:pt idx="9">
                  <c:v>131.57</c:v>
                </c:pt>
                <c:pt idx="10">
                  <c:v>139.5</c:v>
                </c:pt>
                <c:pt idx="11">
                  <c:v>127.53</c:v>
                </c:pt>
                <c:pt idx="12">
                  <c:v>120.99</c:v>
                </c:pt>
                <c:pt idx="13">
                  <c:v>115.41</c:v>
                </c:pt>
                <c:pt idx="14">
                  <c:v>127.35000000000001</c:v>
                </c:pt>
                <c:pt idx="15">
                  <c:v>145.78</c:v>
                </c:pt>
                <c:pt idx="16">
                  <c:v>145.83000000000001</c:v>
                </c:pt>
                <c:pt idx="17">
                  <c:v>122.61</c:v>
                </c:pt>
                <c:pt idx="18">
                  <c:v>145.26</c:v>
                </c:pt>
                <c:pt idx="19">
                  <c:v>147.57999999999998</c:v>
                </c:pt>
                <c:pt idx="20">
                  <c:v>143.62</c:v>
                </c:pt>
                <c:pt idx="21">
                  <c:v>139.44999999999999</c:v>
                </c:pt>
                <c:pt idx="22">
                  <c:v>132.26</c:v>
                </c:pt>
                <c:pt idx="23">
                  <c:v>121.68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'29 JUN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'29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JUN 23 '!$C$9:$C$32</c:f>
              <c:numCache>
                <c:formatCode>General</c:formatCode>
                <c:ptCount val="24"/>
                <c:pt idx="0">
                  <c:v>18.199831035940676</c:v>
                </c:pt>
                <c:pt idx="1">
                  <c:v>16.549464985294065</c:v>
                </c:pt>
                <c:pt idx="2">
                  <c:v>13.116491627135346</c:v>
                </c:pt>
                <c:pt idx="3">
                  <c:v>13.530084861523576</c:v>
                </c:pt>
                <c:pt idx="4">
                  <c:v>12.160862294669883</c:v>
                </c:pt>
                <c:pt idx="5">
                  <c:v>8.2540619440735981</c:v>
                </c:pt>
                <c:pt idx="6">
                  <c:v>20.69263862167962</c:v>
                </c:pt>
                <c:pt idx="7">
                  <c:v>33.946308048135378</c:v>
                </c:pt>
                <c:pt idx="8">
                  <c:v>42.015019095946784</c:v>
                </c:pt>
                <c:pt idx="9">
                  <c:v>43.154851575761086</c:v>
                </c:pt>
                <c:pt idx="10">
                  <c:v>42.357367147423034</c:v>
                </c:pt>
                <c:pt idx="11">
                  <c:v>49.101133642242331</c:v>
                </c:pt>
                <c:pt idx="12">
                  <c:v>41.923697843764259</c:v>
                </c:pt>
                <c:pt idx="13">
                  <c:v>42.813484092388705</c:v>
                </c:pt>
                <c:pt idx="14">
                  <c:v>57.417356502618475</c:v>
                </c:pt>
                <c:pt idx="15">
                  <c:v>57.708251792474513</c:v>
                </c:pt>
                <c:pt idx="16">
                  <c:v>49.786578825583305</c:v>
                </c:pt>
                <c:pt idx="17">
                  <c:v>41.208021359008697</c:v>
                </c:pt>
                <c:pt idx="18">
                  <c:v>56.750542036711693</c:v>
                </c:pt>
                <c:pt idx="19">
                  <c:v>55.937405788812256</c:v>
                </c:pt>
                <c:pt idx="20">
                  <c:v>50.850063138800138</c:v>
                </c:pt>
                <c:pt idx="21">
                  <c:v>48.84239534272659</c:v>
                </c:pt>
                <c:pt idx="22">
                  <c:v>44.081776864966727</c:v>
                </c:pt>
                <c:pt idx="23">
                  <c:v>34.141681214362649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'29 JUN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'29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JUN 23 '!$D$9:$D$32</c:f>
              <c:numCache>
                <c:formatCode>0.00</c:formatCode>
                <c:ptCount val="24"/>
                <c:pt idx="0">
                  <c:v>39.176974947277259</c:v>
                </c:pt>
                <c:pt idx="1">
                  <c:v>48.923784162939434</c:v>
                </c:pt>
                <c:pt idx="2">
                  <c:v>54.48111857206748</c:v>
                </c:pt>
                <c:pt idx="3">
                  <c:v>54.795965828903704</c:v>
                </c:pt>
                <c:pt idx="4">
                  <c:v>56.69090871928455</c:v>
                </c:pt>
                <c:pt idx="5">
                  <c:v>48.009382408063523</c:v>
                </c:pt>
                <c:pt idx="6">
                  <c:v>52.82577705911617</c:v>
                </c:pt>
                <c:pt idx="7">
                  <c:v>49.446073822348076</c:v>
                </c:pt>
                <c:pt idx="8">
                  <c:v>38.412160518196764</c:v>
                </c:pt>
                <c:pt idx="9">
                  <c:v>80.219228891884526</c:v>
                </c:pt>
                <c:pt idx="10">
                  <c:v>88.712636574461769</c:v>
                </c:pt>
                <c:pt idx="11">
                  <c:v>69.917671165765853</c:v>
                </c:pt>
                <c:pt idx="12">
                  <c:v>70.773223997430662</c:v>
                </c:pt>
                <c:pt idx="13">
                  <c:v>64.420756086071592</c:v>
                </c:pt>
                <c:pt idx="14">
                  <c:v>61.461487772478449</c:v>
                </c:pt>
                <c:pt idx="15">
                  <c:v>79.085118972838387</c:v>
                </c:pt>
                <c:pt idx="16">
                  <c:v>87.020112372705853</c:v>
                </c:pt>
                <c:pt idx="17">
                  <c:v>74.69507293928234</c:v>
                </c:pt>
                <c:pt idx="18">
                  <c:v>81.17760457275412</c:v>
                </c:pt>
                <c:pt idx="19">
                  <c:v>84.326140543212802</c:v>
                </c:pt>
                <c:pt idx="20">
                  <c:v>85.540561601604708</c:v>
                </c:pt>
                <c:pt idx="21">
                  <c:v>81.780013502745831</c:v>
                </c:pt>
                <c:pt idx="22">
                  <c:v>79.595908877082408</c:v>
                </c:pt>
                <c:pt idx="23">
                  <c:v>79.255880478021709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'29 JUN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'29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JUN 23 '!$E$9:$E$32</c:f>
              <c:numCache>
                <c:formatCode>0.00</c:formatCode>
                <c:ptCount val="24"/>
                <c:pt idx="0">
                  <c:v>6.3431940167820358</c:v>
                </c:pt>
                <c:pt idx="1">
                  <c:v>6.4767508517664965</c:v>
                </c:pt>
                <c:pt idx="2">
                  <c:v>6.522389800797157</c:v>
                </c:pt>
                <c:pt idx="3">
                  <c:v>6.5439493095727244</c:v>
                </c:pt>
                <c:pt idx="4">
                  <c:v>6.5582289860455489</c:v>
                </c:pt>
                <c:pt idx="5">
                  <c:v>6.2765556478628639</c:v>
                </c:pt>
                <c:pt idx="6">
                  <c:v>6.7715843192042087</c:v>
                </c:pt>
                <c:pt idx="7">
                  <c:v>7.0776181295165372</c:v>
                </c:pt>
                <c:pt idx="8">
                  <c:v>6.9628203858564746</c:v>
                </c:pt>
                <c:pt idx="9">
                  <c:v>8.1959195323543668</c:v>
                </c:pt>
                <c:pt idx="10">
                  <c:v>8.4299962781151976</c:v>
                </c:pt>
                <c:pt idx="11">
                  <c:v>8.5111951919918738</c:v>
                </c:pt>
                <c:pt idx="12">
                  <c:v>8.2930781588050877</c:v>
                </c:pt>
                <c:pt idx="13">
                  <c:v>8.1757598215397138</c:v>
                </c:pt>
                <c:pt idx="14">
                  <c:v>8.471155724903042</c:v>
                </c:pt>
                <c:pt idx="15">
                  <c:v>8.9866292346870864</c:v>
                </c:pt>
                <c:pt idx="16">
                  <c:v>9.0233088017108685</c:v>
                </c:pt>
                <c:pt idx="17">
                  <c:v>6.7069057017089335</c:v>
                </c:pt>
                <c:pt idx="18">
                  <c:v>7.3318533905341781</c:v>
                </c:pt>
                <c:pt idx="19">
                  <c:v>7.3164536679749403</c:v>
                </c:pt>
                <c:pt idx="20">
                  <c:v>7.2293752595951446</c:v>
                </c:pt>
                <c:pt idx="21">
                  <c:v>8.8275911545275676</c:v>
                </c:pt>
                <c:pt idx="22">
                  <c:v>8.582314257950884</c:v>
                </c:pt>
                <c:pt idx="23">
                  <c:v>8.2824383076156778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'29 JUN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'29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JUN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'29 JUN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'29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JUN 23 '!$AE$9:$AE$32</c:f>
              <c:numCache>
                <c:formatCode>0.00</c:formatCode>
                <c:ptCount val="24"/>
                <c:pt idx="0">
                  <c:v>91.02</c:v>
                </c:pt>
                <c:pt idx="1">
                  <c:v>92.75</c:v>
                </c:pt>
                <c:pt idx="2">
                  <c:v>91.92</c:v>
                </c:pt>
                <c:pt idx="3">
                  <c:v>92.07</c:v>
                </c:pt>
                <c:pt idx="4">
                  <c:v>92.07</c:v>
                </c:pt>
                <c:pt idx="5">
                  <c:v>95.06</c:v>
                </c:pt>
                <c:pt idx="6">
                  <c:v>94.38</c:v>
                </c:pt>
                <c:pt idx="7">
                  <c:v>93.99</c:v>
                </c:pt>
                <c:pt idx="8">
                  <c:v>94.02</c:v>
                </c:pt>
                <c:pt idx="9">
                  <c:v>94.12</c:v>
                </c:pt>
                <c:pt idx="10">
                  <c:v>94.58</c:v>
                </c:pt>
                <c:pt idx="11">
                  <c:v>94.87</c:v>
                </c:pt>
                <c:pt idx="12">
                  <c:v>93.73</c:v>
                </c:pt>
                <c:pt idx="13">
                  <c:v>94.5</c:v>
                </c:pt>
                <c:pt idx="14">
                  <c:v>92.78</c:v>
                </c:pt>
                <c:pt idx="15">
                  <c:v>93.67</c:v>
                </c:pt>
                <c:pt idx="16">
                  <c:v>94.86</c:v>
                </c:pt>
                <c:pt idx="17">
                  <c:v>95.26</c:v>
                </c:pt>
                <c:pt idx="18">
                  <c:v>95.19</c:v>
                </c:pt>
                <c:pt idx="19">
                  <c:v>92.04</c:v>
                </c:pt>
                <c:pt idx="20">
                  <c:v>93.27</c:v>
                </c:pt>
                <c:pt idx="21">
                  <c:v>94.52</c:v>
                </c:pt>
                <c:pt idx="22">
                  <c:v>92.76</c:v>
                </c:pt>
                <c:pt idx="23">
                  <c:v>93.43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'29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'29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'29 JUN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'29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JUN 23 '!$AK$9:$AK$32</c:f>
              <c:numCache>
                <c:formatCode>0.00</c:formatCode>
                <c:ptCount val="24"/>
                <c:pt idx="0">
                  <c:v>109.21983103594067</c:v>
                </c:pt>
                <c:pt idx="1">
                  <c:v>109.29946498529407</c:v>
                </c:pt>
                <c:pt idx="2">
                  <c:v>105.03649162713535</c:v>
                </c:pt>
                <c:pt idx="3">
                  <c:v>105.60008486152357</c:v>
                </c:pt>
                <c:pt idx="4">
                  <c:v>104.23086229466988</c:v>
                </c:pt>
                <c:pt idx="5">
                  <c:v>103.3140619440736</c:v>
                </c:pt>
                <c:pt idx="6">
                  <c:v>115.07263862167962</c:v>
                </c:pt>
                <c:pt idx="7">
                  <c:v>127.93630804813537</c:v>
                </c:pt>
                <c:pt idx="8">
                  <c:v>136.03501909594678</c:v>
                </c:pt>
                <c:pt idx="9">
                  <c:v>137.27485157576109</c:v>
                </c:pt>
                <c:pt idx="10">
                  <c:v>136.93736714742303</c:v>
                </c:pt>
                <c:pt idx="11">
                  <c:v>143.97113364224234</c:v>
                </c:pt>
                <c:pt idx="12">
                  <c:v>135.65369784376426</c:v>
                </c:pt>
                <c:pt idx="13">
                  <c:v>137.31348409238871</c:v>
                </c:pt>
                <c:pt idx="14">
                  <c:v>150.19735650261848</c:v>
                </c:pt>
                <c:pt idx="15">
                  <c:v>151.37825179247452</c:v>
                </c:pt>
                <c:pt idx="16">
                  <c:v>144.6465788255833</c:v>
                </c:pt>
                <c:pt idx="17">
                  <c:v>136.4680213590087</c:v>
                </c:pt>
                <c:pt idx="18">
                  <c:v>151.94054203671169</c:v>
                </c:pt>
                <c:pt idx="19">
                  <c:v>147.97740578881226</c:v>
                </c:pt>
                <c:pt idx="20">
                  <c:v>144.12006313880013</c:v>
                </c:pt>
                <c:pt idx="21">
                  <c:v>143.36239534272659</c:v>
                </c:pt>
                <c:pt idx="22">
                  <c:v>136.84177686496673</c:v>
                </c:pt>
                <c:pt idx="23">
                  <c:v>127.57168121436266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'29 JUN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'29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JUN 23 '!$AM$9:$AM$32</c:f>
              <c:numCache>
                <c:formatCode>0.00</c:formatCode>
                <c:ptCount val="24"/>
                <c:pt idx="0">
                  <c:v>104.59697494727726</c:v>
                </c:pt>
                <c:pt idx="1">
                  <c:v>109.15378416293943</c:v>
                </c:pt>
                <c:pt idx="2">
                  <c:v>115.00111857206748</c:v>
                </c:pt>
                <c:pt idx="3">
                  <c:v>115.1859658289037</c:v>
                </c:pt>
                <c:pt idx="4">
                  <c:v>117.05090871928455</c:v>
                </c:pt>
                <c:pt idx="5">
                  <c:v>108.18938240806352</c:v>
                </c:pt>
                <c:pt idx="6">
                  <c:v>113.61577705911617</c:v>
                </c:pt>
                <c:pt idx="7">
                  <c:v>111.37607382234808</c:v>
                </c:pt>
                <c:pt idx="8">
                  <c:v>99.292160518196766</c:v>
                </c:pt>
                <c:pt idx="9">
                  <c:v>140.85922889188453</c:v>
                </c:pt>
                <c:pt idx="10">
                  <c:v>149.32263657446177</c:v>
                </c:pt>
                <c:pt idx="11">
                  <c:v>145.10767116576585</c:v>
                </c:pt>
                <c:pt idx="12">
                  <c:v>145.85322399743066</c:v>
                </c:pt>
                <c:pt idx="13">
                  <c:v>140.12075608607159</c:v>
                </c:pt>
                <c:pt idx="14">
                  <c:v>137.49148777247845</c:v>
                </c:pt>
                <c:pt idx="15">
                  <c:v>154.20511897283839</c:v>
                </c:pt>
                <c:pt idx="16">
                  <c:v>162.21011237270585</c:v>
                </c:pt>
                <c:pt idx="17">
                  <c:v>89.975072939282342</c:v>
                </c:pt>
                <c:pt idx="18">
                  <c:v>96.197604572754116</c:v>
                </c:pt>
                <c:pt idx="19">
                  <c:v>99.626140543212799</c:v>
                </c:pt>
                <c:pt idx="20">
                  <c:v>100.46056160160471</c:v>
                </c:pt>
                <c:pt idx="21">
                  <c:v>156.70001350274583</c:v>
                </c:pt>
                <c:pt idx="22">
                  <c:v>154.70590887708241</c:v>
                </c:pt>
                <c:pt idx="23">
                  <c:v>153.56588047802171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'29 JUN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'29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JUN 23 '!$F$9:$F$32</c:f>
              <c:numCache>
                <c:formatCode>General</c:formatCode>
                <c:ptCount val="24"/>
                <c:pt idx="0">
                  <c:v>127.22</c:v>
                </c:pt>
                <c:pt idx="1">
                  <c:v>123.35</c:v>
                </c:pt>
                <c:pt idx="2">
                  <c:v>120.92</c:v>
                </c:pt>
                <c:pt idx="3">
                  <c:v>122.35</c:v>
                </c:pt>
                <c:pt idx="4">
                  <c:v>124.01</c:v>
                </c:pt>
                <c:pt idx="5">
                  <c:v>119.88</c:v>
                </c:pt>
                <c:pt idx="6">
                  <c:v>115.03</c:v>
                </c:pt>
                <c:pt idx="7">
                  <c:v>116.32</c:v>
                </c:pt>
                <c:pt idx="8">
                  <c:v>118.69</c:v>
                </c:pt>
                <c:pt idx="9">
                  <c:v>120.27</c:v>
                </c:pt>
                <c:pt idx="10">
                  <c:v>107.94</c:v>
                </c:pt>
                <c:pt idx="11">
                  <c:v>93.48</c:v>
                </c:pt>
                <c:pt idx="12">
                  <c:v>105.81</c:v>
                </c:pt>
                <c:pt idx="13">
                  <c:v>99.34</c:v>
                </c:pt>
                <c:pt idx="14">
                  <c:v>110.11</c:v>
                </c:pt>
                <c:pt idx="15">
                  <c:v>138.81</c:v>
                </c:pt>
                <c:pt idx="16">
                  <c:v>131.35</c:v>
                </c:pt>
                <c:pt idx="17">
                  <c:v>144.86000000000001</c:v>
                </c:pt>
                <c:pt idx="18">
                  <c:v>177.58</c:v>
                </c:pt>
                <c:pt idx="19">
                  <c:v>182.5</c:v>
                </c:pt>
                <c:pt idx="20">
                  <c:v>179.28</c:v>
                </c:pt>
                <c:pt idx="21">
                  <c:v>172.22</c:v>
                </c:pt>
                <c:pt idx="22">
                  <c:v>173.47</c:v>
                </c:pt>
                <c:pt idx="23">
                  <c:v>157.03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'29 JUN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'29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JUN 23 '!$G$9:$G$32</c:f>
              <c:numCache>
                <c:formatCode>0.00</c:formatCode>
                <c:ptCount val="24"/>
                <c:pt idx="0">
                  <c:v>62.071354404061374</c:v>
                </c:pt>
                <c:pt idx="1">
                  <c:v>59.713502283854702</c:v>
                </c:pt>
                <c:pt idx="2">
                  <c:v>57.655360667352944</c:v>
                </c:pt>
                <c:pt idx="3">
                  <c:v>60.865900004298197</c:v>
                </c:pt>
                <c:pt idx="4">
                  <c:v>63.208693043378432</c:v>
                </c:pt>
                <c:pt idx="5">
                  <c:v>60.164556511872568</c:v>
                </c:pt>
                <c:pt idx="6">
                  <c:v>58.968165699984546</c:v>
                </c:pt>
                <c:pt idx="7">
                  <c:v>59.427061574890828</c:v>
                </c:pt>
                <c:pt idx="8">
                  <c:v>56.674642657874017</c:v>
                </c:pt>
                <c:pt idx="9">
                  <c:v>53.561369663124268</c:v>
                </c:pt>
                <c:pt idx="10">
                  <c:v>39.881141670407956</c:v>
                </c:pt>
                <c:pt idx="11">
                  <c:v>43.455175412432361</c:v>
                </c:pt>
                <c:pt idx="12">
                  <c:v>52.429567135352421</c:v>
                </c:pt>
                <c:pt idx="13">
                  <c:v>53.685411552349514</c:v>
                </c:pt>
                <c:pt idx="14">
                  <c:v>66.131038067081917</c:v>
                </c:pt>
                <c:pt idx="15">
                  <c:v>66.846760784919454</c:v>
                </c:pt>
                <c:pt idx="16">
                  <c:v>65.72811671332515</c:v>
                </c:pt>
                <c:pt idx="17">
                  <c:v>68.236068642604536</c:v>
                </c:pt>
                <c:pt idx="18">
                  <c:v>86.716311948343204</c:v>
                </c:pt>
                <c:pt idx="19">
                  <c:v>86.605233961912731</c:v>
                </c:pt>
                <c:pt idx="20">
                  <c:v>84.355828010672653</c:v>
                </c:pt>
                <c:pt idx="21">
                  <c:v>79.059818470157694</c:v>
                </c:pt>
                <c:pt idx="22">
                  <c:v>78.231023032344041</c:v>
                </c:pt>
                <c:pt idx="23">
                  <c:v>70.232388677238291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'29 JUN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'29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JUN 23 '!$H$9:$H$32</c:f>
              <c:numCache>
                <c:formatCode>0.00</c:formatCode>
                <c:ptCount val="24"/>
                <c:pt idx="0">
                  <c:v>73.689346704419719</c:v>
                </c:pt>
                <c:pt idx="1">
                  <c:v>70.178953045571248</c:v>
                </c:pt>
                <c:pt idx="2">
                  <c:v>68.167800409728358</c:v>
                </c:pt>
                <c:pt idx="3">
                  <c:v>69.998183188552233</c:v>
                </c:pt>
                <c:pt idx="4">
                  <c:v>69.252322822909221</c:v>
                </c:pt>
                <c:pt idx="5">
                  <c:v>68.304371233579033</c:v>
                </c:pt>
                <c:pt idx="6">
                  <c:v>64.684194997446042</c:v>
                </c:pt>
                <c:pt idx="7">
                  <c:v>64.965544347831354</c:v>
                </c:pt>
                <c:pt idx="8">
                  <c:v>73.4406964557528</c:v>
                </c:pt>
                <c:pt idx="9">
                  <c:v>78.140808485041774</c:v>
                </c:pt>
                <c:pt idx="10">
                  <c:v>80.206082248973317</c:v>
                </c:pt>
                <c:pt idx="11">
                  <c:v>62.271210270742685</c:v>
                </c:pt>
                <c:pt idx="12">
                  <c:v>64.510171766898864</c:v>
                </c:pt>
                <c:pt idx="13">
                  <c:v>57.847452596112838</c:v>
                </c:pt>
                <c:pt idx="14">
                  <c:v>56.054426006260485</c:v>
                </c:pt>
                <c:pt idx="15">
                  <c:v>82.998409592896621</c:v>
                </c:pt>
                <c:pt idx="16">
                  <c:v>77.220900467247986</c:v>
                </c:pt>
                <c:pt idx="17">
                  <c:v>88.236626596358079</c:v>
                </c:pt>
                <c:pt idx="18">
                  <c:v>101.16583027011654</c:v>
                </c:pt>
                <c:pt idx="19">
                  <c:v>105.92338592769634</c:v>
                </c:pt>
                <c:pt idx="20">
                  <c:v>105.07514019449138</c:v>
                </c:pt>
                <c:pt idx="21">
                  <c:v>103.5794027291477</c:v>
                </c:pt>
                <c:pt idx="22">
                  <c:v>100.85840323693785</c:v>
                </c:pt>
                <c:pt idx="23">
                  <c:v>95.898837675862737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'29 JUN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'29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JUN 23 '!$I$9:$I$32</c:f>
              <c:numCache>
                <c:formatCode>0.00</c:formatCode>
                <c:ptCount val="24"/>
                <c:pt idx="0">
                  <c:v>-8.5407011084811177</c:v>
                </c:pt>
                <c:pt idx="1">
                  <c:v>-6.5424553294259695</c:v>
                </c:pt>
                <c:pt idx="2">
                  <c:v>-4.9031610770812826</c:v>
                </c:pt>
                <c:pt idx="3">
                  <c:v>-8.5140831928504657</c:v>
                </c:pt>
                <c:pt idx="4">
                  <c:v>-8.4510158662876496</c:v>
                </c:pt>
                <c:pt idx="5">
                  <c:v>-8.5889277454516151</c:v>
                </c:pt>
                <c:pt idx="6">
                  <c:v>-8.6223606974305813</c:v>
                </c:pt>
                <c:pt idx="7">
                  <c:v>-8.0726059227221914</c:v>
                </c:pt>
                <c:pt idx="8">
                  <c:v>-11.425339113626817</c:v>
                </c:pt>
                <c:pt idx="9">
                  <c:v>-11.432178148166029</c:v>
                </c:pt>
                <c:pt idx="10">
                  <c:v>-12.147223919381302</c:v>
                </c:pt>
                <c:pt idx="11">
                  <c:v>-12.246385683175047</c:v>
                </c:pt>
                <c:pt idx="12">
                  <c:v>-11.129738902251288</c:v>
                </c:pt>
                <c:pt idx="13">
                  <c:v>-12.19286414846235</c:v>
                </c:pt>
                <c:pt idx="14">
                  <c:v>-12.075464073342433</c:v>
                </c:pt>
                <c:pt idx="15">
                  <c:v>-11.035170377816089</c:v>
                </c:pt>
                <c:pt idx="16">
                  <c:v>-11.59901718057313</c:v>
                </c:pt>
                <c:pt idx="17">
                  <c:v>-11.612695238962603</c:v>
                </c:pt>
                <c:pt idx="18">
                  <c:v>-10.302142218459773</c:v>
                </c:pt>
                <c:pt idx="19">
                  <c:v>-10.028619889609073</c:v>
                </c:pt>
                <c:pt idx="20">
                  <c:v>-10.150968205164046</c:v>
                </c:pt>
                <c:pt idx="21">
                  <c:v>-10.419221199305381</c:v>
                </c:pt>
                <c:pt idx="22">
                  <c:v>-5.6194262692818846</c:v>
                </c:pt>
                <c:pt idx="23">
                  <c:v>-9.1012263531010245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'29 JUN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'29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JUN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3.4</c:v>
                </c:pt>
                <c:pt idx="7">
                  <c:v>5.3</c:v>
                </c:pt>
                <c:pt idx="8">
                  <c:v>7.8</c:v>
                </c:pt>
                <c:pt idx="9">
                  <c:v>14.8</c:v>
                </c:pt>
                <c:pt idx="10">
                  <c:v>8.1</c:v>
                </c:pt>
                <c:pt idx="11">
                  <c:v>17.600000000000001</c:v>
                </c:pt>
                <c:pt idx="12">
                  <c:v>12.1</c:v>
                </c:pt>
                <c:pt idx="13">
                  <c:v>6.1</c:v>
                </c:pt>
                <c:pt idx="14">
                  <c:v>1.9</c:v>
                </c:pt>
                <c:pt idx="15">
                  <c:v>1</c:v>
                </c:pt>
                <c:pt idx="16">
                  <c:v>0.8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'29 JUN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'29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JUN 23 '!$P$9:$P$32</c:f>
              <c:numCache>
                <c:formatCode>0.00</c:formatCode>
                <c:ptCount val="24"/>
                <c:pt idx="0">
                  <c:v>14.29</c:v>
                </c:pt>
                <c:pt idx="1">
                  <c:v>12.06</c:v>
                </c:pt>
                <c:pt idx="2">
                  <c:v>10.26</c:v>
                </c:pt>
                <c:pt idx="3">
                  <c:v>14.07</c:v>
                </c:pt>
                <c:pt idx="4">
                  <c:v>14.07</c:v>
                </c:pt>
                <c:pt idx="5">
                  <c:v>14.07</c:v>
                </c:pt>
                <c:pt idx="6">
                  <c:v>14.07</c:v>
                </c:pt>
                <c:pt idx="7">
                  <c:v>14.07</c:v>
                </c:pt>
                <c:pt idx="8">
                  <c:v>18.02</c:v>
                </c:pt>
                <c:pt idx="9">
                  <c:v>18.02</c:v>
                </c:pt>
                <c:pt idx="10">
                  <c:v>18.02</c:v>
                </c:pt>
                <c:pt idx="11">
                  <c:v>18.02</c:v>
                </c:pt>
                <c:pt idx="12">
                  <c:v>18.02</c:v>
                </c:pt>
                <c:pt idx="13">
                  <c:v>18.18</c:v>
                </c:pt>
                <c:pt idx="14">
                  <c:v>18.18</c:v>
                </c:pt>
                <c:pt idx="15">
                  <c:v>18.18</c:v>
                </c:pt>
                <c:pt idx="16">
                  <c:v>18.18</c:v>
                </c:pt>
                <c:pt idx="17">
                  <c:v>18.18</c:v>
                </c:pt>
                <c:pt idx="18">
                  <c:v>18.11</c:v>
                </c:pt>
                <c:pt idx="19">
                  <c:v>18.02</c:v>
                </c:pt>
                <c:pt idx="20">
                  <c:v>18.02</c:v>
                </c:pt>
                <c:pt idx="21">
                  <c:v>18.02</c:v>
                </c:pt>
                <c:pt idx="22">
                  <c:v>13.08</c:v>
                </c:pt>
                <c:pt idx="23">
                  <c:v>16.05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'29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'29 JUN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'29 JUN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'29 JUN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'29 JUN 23 '!$AJ$9:$AJ$32</c:f>
              <c:numCache>
                <c:formatCode>0.00</c:formatCode>
                <c:ptCount val="24"/>
                <c:pt idx="0">
                  <c:v>62.071354404061374</c:v>
                </c:pt>
                <c:pt idx="1">
                  <c:v>59.713502283854702</c:v>
                </c:pt>
                <c:pt idx="2">
                  <c:v>57.655360667352944</c:v>
                </c:pt>
                <c:pt idx="3">
                  <c:v>60.865900004298197</c:v>
                </c:pt>
                <c:pt idx="4">
                  <c:v>63.208693043378432</c:v>
                </c:pt>
                <c:pt idx="5">
                  <c:v>60.364556511872571</c:v>
                </c:pt>
                <c:pt idx="6">
                  <c:v>62.368165699984544</c:v>
                </c:pt>
                <c:pt idx="7">
                  <c:v>64.727061574890826</c:v>
                </c:pt>
                <c:pt idx="8">
                  <c:v>64.474642657874014</c:v>
                </c:pt>
                <c:pt idx="9">
                  <c:v>68.361369663124265</c:v>
                </c:pt>
                <c:pt idx="10">
                  <c:v>47.981141670407958</c:v>
                </c:pt>
                <c:pt idx="11">
                  <c:v>61.055175412432362</c:v>
                </c:pt>
                <c:pt idx="12">
                  <c:v>64.529567135352423</c:v>
                </c:pt>
                <c:pt idx="13">
                  <c:v>59.785411552349515</c:v>
                </c:pt>
                <c:pt idx="14">
                  <c:v>68.031038067081923</c:v>
                </c:pt>
                <c:pt idx="15">
                  <c:v>67.846760784919454</c:v>
                </c:pt>
                <c:pt idx="16">
                  <c:v>66.528116713325147</c:v>
                </c:pt>
                <c:pt idx="17">
                  <c:v>68.236068642604536</c:v>
                </c:pt>
                <c:pt idx="18">
                  <c:v>86.716311948343204</c:v>
                </c:pt>
                <c:pt idx="19">
                  <c:v>86.605233961912731</c:v>
                </c:pt>
                <c:pt idx="20">
                  <c:v>84.355828010672653</c:v>
                </c:pt>
                <c:pt idx="21">
                  <c:v>79.059818470157694</c:v>
                </c:pt>
                <c:pt idx="22">
                  <c:v>78.231023032344041</c:v>
                </c:pt>
                <c:pt idx="23">
                  <c:v>70.232388677238291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'29 JUN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'29 JUN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'29 JUN 23 '!$AL$9:$AL$32</c:f>
              <c:numCache>
                <c:formatCode>0.00</c:formatCode>
                <c:ptCount val="24"/>
                <c:pt idx="0">
                  <c:v>73.689346704419719</c:v>
                </c:pt>
                <c:pt idx="1">
                  <c:v>70.178953045571248</c:v>
                </c:pt>
                <c:pt idx="2">
                  <c:v>68.167800409728358</c:v>
                </c:pt>
                <c:pt idx="3">
                  <c:v>69.998183188552233</c:v>
                </c:pt>
                <c:pt idx="4">
                  <c:v>69.252322822909221</c:v>
                </c:pt>
                <c:pt idx="5">
                  <c:v>68.60437123357903</c:v>
                </c:pt>
                <c:pt idx="6">
                  <c:v>65.754194997446035</c:v>
                </c:pt>
                <c:pt idx="7">
                  <c:v>77.315544347831349</c:v>
                </c:pt>
                <c:pt idx="8">
                  <c:v>92.6906964557528</c:v>
                </c:pt>
                <c:pt idx="9">
                  <c:v>88.630808485041769</c:v>
                </c:pt>
                <c:pt idx="10">
                  <c:v>90.90608224897332</c:v>
                </c:pt>
                <c:pt idx="11">
                  <c:v>75.321210270742682</c:v>
                </c:pt>
                <c:pt idx="12">
                  <c:v>100.12017176689886</c:v>
                </c:pt>
                <c:pt idx="13">
                  <c:v>81.997452596112836</c:v>
                </c:pt>
                <c:pt idx="14">
                  <c:v>76.724426006260487</c:v>
                </c:pt>
                <c:pt idx="15">
                  <c:v>103.24840959289662</c:v>
                </c:pt>
                <c:pt idx="16">
                  <c:v>90.29090046724798</c:v>
                </c:pt>
                <c:pt idx="17">
                  <c:v>88.236626596358079</c:v>
                </c:pt>
                <c:pt idx="18">
                  <c:v>101.16583027011654</c:v>
                </c:pt>
                <c:pt idx="19">
                  <c:v>105.92338592769634</c:v>
                </c:pt>
                <c:pt idx="20">
                  <c:v>105.07514019449138</c:v>
                </c:pt>
                <c:pt idx="21">
                  <c:v>103.5794027291477</c:v>
                </c:pt>
                <c:pt idx="22">
                  <c:v>100.85840323693785</c:v>
                </c:pt>
                <c:pt idx="23">
                  <c:v>95.898837675862737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G52" sqref="G52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7.140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80" t="s">
        <v>100</v>
      </c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</row>
    <row r="2" spans="1:54" ht="20.25" x14ac:dyDescent="0.25">
      <c r="A2" s="181">
        <v>45106</v>
      </c>
      <c r="B2" s="181"/>
      <c r="C2" s="181"/>
      <c r="D2" s="181"/>
      <c r="E2" s="181"/>
      <c r="F2" s="181"/>
      <c r="G2" s="181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2" t="s">
        <v>0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208" t="s">
        <v>88</v>
      </c>
      <c r="AG4" s="209"/>
      <c r="AH4" s="209"/>
      <c r="AI4" s="209"/>
      <c r="AJ4" s="187" t="s">
        <v>101</v>
      </c>
      <c r="AK4" s="188"/>
      <c r="AL4" s="187" t="s">
        <v>102</v>
      </c>
      <c r="AM4" s="188"/>
      <c r="AN4" s="175" t="s">
        <v>68</v>
      </c>
      <c r="AO4" s="176"/>
      <c r="AP4" s="176"/>
      <c r="AQ4" s="176"/>
      <c r="AR4" s="176"/>
      <c r="AS4" s="177"/>
    </row>
    <row r="5" spans="1:54" ht="15.75" customHeight="1" thickBot="1" x14ac:dyDescent="0.3">
      <c r="B5" s="184"/>
      <c r="C5" s="185"/>
      <c r="D5" s="185"/>
      <c r="E5" s="185"/>
      <c r="F5" s="185"/>
      <c r="G5" s="185"/>
      <c r="H5" s="185"/>
      <c r="I5" s="185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210"/>
      <c r="AG5" s="211"/>
      <c r="AH5" s="211"/>
      <c r="AI5" s="211"/>
      <c r="AJ5" s="189"/>
      <c r="AK5" s="190"/>
      <c r="AL5" s="189"/>
      <c r="AM5" s="190"/>
      <c r="AN5" s="178"/>
      <c r="AO5" s="157"/>
      <c r="AP5" s="157"/>
      <c r="AQ5" s="157"/>
      <c r="AR5" s="157"/>
      <c r="AS5" s="179"/>
    </row>
    <row r="6" spans="1:54" ht="18.75" customHeight="1" thickBot="1" x14ac:dyDescent="0.3">
      <c r="B6" s="199" t="s">
        <v>1</v>
      </c>
      <c r="C6" s="200"/>
      <c r="D6" s="200"/>
      <c r="E6" s="200"/>
      <c r="F6" s="200"/>
      <c r="G6" s="200"/>
      <c r="H6" s="200"/>
      <c r="I6" s="201"/>
      <c r="J6" s="199" t="s">
        <v>73</v>
      </c>
      <c r="K6" s="202"/>
      <c r="L6" s="200"/>
      <c r="M6" s="200"/>
      <c r="N6" s="200"/>
      <c r="O6" s="200"/>
      <c r="P6" s="201"/>
      <c r="Q6" s="203"/>
      <c r="R6" s="193" t="s">
        <v>89</v>
      </c>
      <c r="S6" s="194"/>
      <c r="T6" s="194"/>
      <c r="U6" s="194"/>
      <c r="V6" s="194"/>
      <c r="W6" s="194"/>
      <c r="X6" s="194"/>
      <c r="Y6" s="194"/>
      <c r="Z6" s="193" t="s">
        <v>90</v>
      </c>
      <c r="AA6" s="194"/>
      <c r="AB6" s="194"/>
      <c r="AC6" s="194"/>
      <c r="AD6" s="194"/>
      <c r="AE6" s="194"/>
      <c r="AF6" s="195" t="s">
        <v>14</v>
      </c>
      <c r="AG6" s="196"/>
      <c r="AH6" s="204" t="s">
        <v>11</v>
      </c>
      <c r="AI6" s="205"/>
      <c r="AJ6" s="189"/>
      <c r="AK6" s="190"/>
      <c r="AL6" s="189"/>
      <c r="AM6" s="190"/>
      <c r="AN6" s="178"/>
      <c r="AO6" s="157"/>
      <c r="AP6" s="157"/>
      <c r="AQ6" s="157"/>
      <c r="AR6" s="157"/>
      <c r="AS6" s="179"/>
    </row>
    <row r="7" spans="1:54" ht="36.75" customHeight="1" thickBot="1" x14ac:dyDescent="0.3">
      <c r="B7" s="146" t="s">
        <v>12</v>
      </c>
      <c r="C7" s="147"/>
      <c r="D7" s="147"/>
      <c r="E7" s="148"/>
      <c r="F7" s="147" t="s">
        <v>13</v>
      </c>
      <c r="G7" s="147"/>
      <c r="H7" s="147"/>
      <c r="I7" s="149"/>
      <c r="J7" s="144" t="s">
        <v>7</v>
      </c>
      <c r="K7" s="145"/>
      <c r="L7" s="159" t="s">
        <v>8</v>
      </c>
      <c r="M7" s="145"/>
      <c r="N7" s="159" t="s">
        <v>9</v>
      </c>
      <c r="O7" s="145"/>
      <c r="P7" s="159" t="s">
        <v>10</v>
      </c>
      <c r="Q7" s="160"/>
      <c r="R7" s="144" t="s">
        <v>4</v>
      </c>
      <c r="S7" s="158"/>
      <c r="T7" s="158"/>
      <c r="U7" s="158"/>
      <c r="V7" s="158"/>
      <c r="W7" s="158"/>
      <c r="X7" s="159" t="s">
        <v>87</v>
      </c>
      <c r="Y7" s="160"/>
      <c r="Z7" s="144" t="s">
        <v>3</v>
      </c>
      <c r="AA7" s="158"/>
      <c r="AB7" s="158"/>
      <c r="AC7" s="145"/>
      <c r="AD7" s="150" t="s">
        <v>87</v>
      </c>
      <c r="AE7" s="150"/>
      <c r="AF7" s="197"/>
      <c r="AG7" s="198"/>
      <c r="AH7" s="206"/>
      <c r="AI7" s="207"/>
      <c r="AJ7" s="191"/>
      <c r="AK7" s="192"/>
      <c r="AL7" s="191"/>
      <c r="AM7" s="192"/>
      <c r="AN7" s="178"/>
      <c r="AO7" s="157"/>
      <c r="AP7" s="157"/>
      <c r="AQ7" s="157"/>
      <c r="AR7" s="157"/>
      <c r="AS7" s="179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76</v>
      </c>
      <c r="S8" s="87" t="s">
        <v>77</v>
      </c>
      <c r="T8" s="87" t="s">
        <v>80</v>
      </c>
      <c r="U8" s="87" t="s">
        <v>81</v>
      </c>
      <c r="V8" s="87" t="s">
        <v>82</v>
      </c>
      <c r="W8" s="87" t="s">
        <v>83</v>
      </c>
      <c r="X8" s="13" t="s">
        <v>40</v>
      </c>
      <c r="Y8" s="14" t="s">
        <v>86</v>
      </c>
      <c r="Z8" s="86" t="s">
        <v>78</v>
      </c>
      <c r="AA8" s="87" t="s">
        <v>79</v>
      </c>
      <c r="AB8" s="87" t="s">
        <v>84</v>
      </c>
      <c r="AC8" s="88" t="s">
        <v>85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63.72</v>
      </c>
      <c r="C9" s="51">
        <f t="shared" ref="C9:C32" si="0">AK9-AE9</f>
        <v>18.199831035940676</v>
      </c>
      <c r="D9" s="52">
        <f t="shared" ref="D9:D32" si="1">AM9-Y9</f>
        <v>39.176974947277259</v>
      </c>
      <c r="E9" s="59">
        <f t="shared" ref="E9:E32" si="2">(AG9+AI9)-Q9</f>
        <v>6.3431940167820358</v>
      </c>
      <c r="F9" s="76">
        <v>127.22</v>
      </c>
      <c r="G9" s="52">
        <f t="shared" ref="G9:G32" si="3">AJ9-AD9</f>
        <v>62.071354404061374</v>
      </c>
      <c r="H9" s="52">
        <f t="shared" ref="H9:H32" si="4">AL9-X9</f>
        <v>73.689346704419719</v>
      </c>
      <c r="I9" s="53">
        <f t="shared" ref="I9:I32" si="5">(AH9+AF9)-P9</f>
        <v>-8.5407011084811177</v>
      </c>
      <c r="J9" s="58">
        <v>14.29</v>
      </c>
      <c r="K9" s="84">
        <v>0</v>
      </c>
      <c r="L9" s="67"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14.29</v>
      </c>
      <c r="Q9" s="82">
        <f>K9+M9+O9</f>
        <v>0</v>
      </c>
      <c r="R9" s="91">
        <v>0</v>
      </c>
      <c r="S9" s="84">
        <v>0</v>
      </c>
      <c r="T9" s="84">
        <v>0</v>
      </c>
      <c r="U9" s="84">
        <v>65.42</v>
      </c>
      <c r="V9" s="84">
        <v>0</v>
      </c>
      <c r="W9" s="90">
        <v>0</v>
      </c>
      <c r="X9" s="94">
        <f>R9+T9+V9</f>
        <v>0</v>
      </c>
      <c r="Y9" s="95">
        <f>S9+U9+W9</f>
        <v>65.42</v>
      </c>
      <c r="Z9" s="91">
        <v>0</v>
      </c>
      <c r="AA9" s="84">
        <v>0</v>
      </c>
      <c r="AB9" s="84">
        <v>0</v>
      </c>
      <c r="AC9" s="84">
        <v>91.02</v>
      </c>
      <c r="AD9" s="96">
        <f>Z9+AB9</f>
        <v>0</v>
      </c>
      <c r="AE9" s="52">
        <f>AA9+AC9</f>
        <v>91.02</v>
      </c>
      <c r="AF9" s="116">
        <v>0.38555672043010747</v>
      </c>
      <c r="AG9" s="117">
        <v>0.1837087365591398</v>
      </c>
      <c r="AH9" s="54">
        <f t="shared" ref="AH9:AH32" si="6">(F9+P9+X9+AD9)-(AJ9+AL9+AF9)</f>
        <v>5.3637421710887736</v>
      </c>
      <c r="AI9" s="63">
        <f t="shared" ref="AI9:AI32" si="7">(B9+Q9+Y9+AE9)-(AM9+AK9+AG9)</f>
        <v>6.1594852802228957</v>
      </c>
      <c r="AJ9" s="64">
        <v>62.071354404061374</v>
      </c>
      <c r="AK9" s="61">
        <v>109.21983103594067</v>
      </c>
      <c r="AL9" s="66">
        <v>73.689346704419719</v>
      </c>
      <c r="AM9" s="61">
        <v>104.59697494727726</v>
      </c>
      <c r="AS9" s="121"/>
      <c r="BA9" s="42"/>
      <c r="BB9" s="42"/>
    </row>
    <row r="10" spans="1:54" ht="15.75" x14ac:dyDescent="0.25">
      <c r="A10" s="25">
        <v>2</v>
      </c>
      <c r="B10" s="69">
        <v>71.95</v>
      </c>
      <c r="C10" s="51">
        <f t="shared" si="0"/>
        <v>16.549464985294065</v>
      </c>
      <c r="D10" s="52">
        <f t="shared" si="1"/>
        <v>48.923784162939434</v>
      </c>
      <c r="E10" s="59">
        <f t="shared" si="2"/>
        <v>6.4767508517664965</v>
      </c>
      <c r="F10" s="68">
        <v>123.35</v>
      </c>
      <c r="G10" s="52">
        <f t="shared" si="3"/>
        <v>59.713502283854702</v>
      </c>
      <c r="H10" s="52">
        <f t="shared" si="4"/>
        <v>70.178953045571248</v>
      </c>
      <c r="I10" s="53">
        <f t="shared" si="5"/>
        <v>-6.5424553294259695</v>
      </c>
      <c r="J10" s="58">
        <v>12.06</v>
      </c>
      <c r="K10" s="81">
        <v>0</v>
      </c>
      <c r="L10" s="67"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12.06</v>
      </c>
      <c r="Q10" s="82">
        <f t="shared" ref="Q10:Q32" si="9">K10+M10+O10</f>
        <v>0</v>
      </c>
      <c r="R10" s="91">
        <v>0</v>
      </c>
      <c r="S10" s="84">
        <v>0</v>
      </c>
      <c r="T10" s="84">
        <v>0</v>
      </c>
      <c r="U10" s="84">
        <v>60.23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60.23</v>
      </c>
      <c r="Z10" s="91">
        <v>0</v>
      </c>
      <c r="AA10" s="84">
        <v>0</v>
      </c>
      <c r="AB10" s="84">
        <v>0</v>
      </c>
      <c r="AC10" s="84">
        <v>92.75</v>
      </c>
      <c r="AD10" s="96">
        <f t="shared" ref="AD10:AD32" si="12">Z10+AB10</f>
        <v>0</v>
      </c>
      <c r="AE10" s="52">
        <f t="shared" ref="AE10:AE32" si="13">AA10+AC10</f>
        <v>92.75</v>
      </c>
      <c r="AF10" s="118">
        <v>0.38555672043010747</v>
      </c>
      <c r="AG10" s="117">
        <v>0.1837087365591398</v>
      </c>
      <c r="AH10" s="54">
        <f t="shared" si="6"/>
        <v>5.1319879501439232</v>
      </c>
      <c r="AI10" s="63">
        <f t="shared" si="7"/>
        <v>6.2930421152073563</v>
      </c>
      <c r="AJ10" s="64">
        <v>59.713502283854702</v>
      </c>
      <c r="AK10" s="61">
        <v>109.29946498529407</v>
      </c>
      <c r="AL10" s="66">
        <v>70.178953045571248</v>
      </c>
      <c r="AM10" s="61">
        <v>109.15378416293943</v>
      </c>
      <c r="AS10" s="121"/>
      <c r="BA10" s="42"/>
      <c r="BB10" s="42"/>
    </row>
    <row r="11" spans="1:54" ht="15" customHeight="1" x14ac:dyDescent="0.25">
      <c r="A11" s="25">
        <v>3</v>
      </c>
      <c r="B11" s="69">
        <v>74.12</v>
      </c>
      <c r="C11" s="51">
        <f t="shared" si="0"/>
        <v>13.116491627135346</v>
      </c>
      <c r="D11" s="52">
        <f t="shared" si="1"/>
        <v>54.48111857206748</v>
      </c>
      <c r="E11" s="59">
        <f t="shared" si="2"/>
        <v>6.522389800797157</v>
      </c>
      <c r="F11" s="68">
        <v>120.92</v>
      </c>
      <c r="G11" s="52">
        <f t="shared" si="3"/>
        <v>57.655360667352944</v>
      </c>
      <c r="H11" s="52">
        <f t="shared" si="4"/>
        <v>68.167800409728358</v>
      </c>
      <c r="I11" s="53">
        <f t="shared" si="5"/>
        <v>-4.9031610770812826</v>
      </c>
      <c r="J11" s="58">
        <v>10.26</v>
      </c>
      <c r="K11" s="81">
        <v>0</v>
      </c>
      <c r="L11" s="67"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10.26</v>
      </c>
      <c r="Q11" s="82">
        <f t="shared" si="9"/>
        <v>0</v>
      </c>
      <c r="R11" s="91">
        <v>0</v>
      </c>
      <c r="S11" s="84">
        <v>0</v>
      </c>
      <c r="T11" s="84">
        <v>0</v>
      </c>
      <c r="U11" s="84">
        <v>60.52</v>
      </c>
      <c r="V11" s="84">
        <v>0</v>
      </c>
      <c r="W11" s="84">
        <v>0</v>
      </c>
      <c r="X11" s="94">
        <f t="shared" si="10"/>
        <v>0</v>
      </c>
      <c r="Y11" s="95">
        <f t="shared" si="11"/>
        <v>60.52</v>
      </c>
      <c r="Z11" s="91">
        <v>0</v>
      </c>
      <c r="AA11" s="84">
        <v>0</v>
      </c>
      <c r="AB11" s="84">
        <v>0</v>
      </c>
      <c r="AC11" s="84">
        <v>91.92</v>
      </c>
      <c r="AD11" s="96">
        <f t="shared" si="12"/>
        <v>0</v>
      </c>
      <c r="AE11" s="52">
        <f t="shared" si="13"/>
        <v>91.92</v>
      </c>
      <c r="AF11" s="118">
        <v>0.38555672043010747</v>
      </c>
      <c r="AG11" s="117">
        <v>0.1837087365591398</v>
      </c>
      <c r="AH11" s="54">
        <f t="shared" si="6"/>
        <v>4.9712822024886094</v>
      </c>
      <c r="AI11" s="63">
        <f t="shared" si="7"/>
        <v>6.3386810642380169</v>
      </c>
      <c r="AJ11" s="64">
        <v>57.655360667352944</v>
      </c>
      <c r="AK11" s="61">
        <v>105.03649162713535</v>
      </c>
      <c r="AL11" s="66">
        <v>68.167800409728358</v>
      </c>
      <c r="AM11" s="61">
        <v>115.00111857206748</v>
      </c>
      <c r="AS11" s="121"/>
      <c r="BA11" s="42"/>
      <c r="BB11" s="42"/>
    </row>
    <row r="12" spans="1:54" ht="15" customHeight="1" x14ac:dyDescent="0.25">
      <c r="A12" s="25">
        <v>4</v>
      </c>
      <c r="B12" s="69">
        <v>74.87</v>
      </c>
      <c r="C12" s="51">
        <f t="shared" si="0"/>
        <v>13.530084861523576</v>
      </c>
      <c r="D12" s="52">
        <f t="shared" si="1"/>
        <v>54.795965828903704</v>
      </c>
      <c r="E12" s="59">
        <f t="shared" si="2"/>
        <v>6.5439493095727244</v>
      </c>
      <c r="F12" s="68">
        <v>122.35</v>
      </c>
      <c r="G12" s="52">
        <f t="shared" si="3"/>
        <v>60.865900004298197</v>
      </c>
      <c r="H12" s="52">
        <f t="shared" si="4"/>
        <v>69.998183188552233</v>
      </c>
      <c r="I12" s="53">
        <f t="shared" si="5"/>
        <v>-8.5140831928504657</v>
      </c>
      <c r="J12" s="58">
        <v>14.07</v>
      </c>
      <c r="K12" s="81">
        <v>0</v>
      </c>
      <c r="L12" s="67"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14.07</v>
      </c>
      <c r="Q12" s="82">
        <f t="shared" si="9"/>
        <v>0</v>
      </c>
      <c r="R12" s="91">
        <v>0</v>
      </c>
      <c r="S12" s="84">
        <v>0</v>
      </c>
      <c r="T12" s="84">
        <v>0</v>
      </c>
      <c r="U12" s="84">
        <v>60.39</v>
      </c>
      <c r="V12" s="84">
        <v>0</v>
      </c>
      <c r="W12" s="84">
        <v>0</v>
      </c>
      <c r="X12" s="94">
        <f t="shared" si="10"/>
        <v>0</v>
      </c>
      <c r="Y12" s="95">
        <f t="shared" si="11"/>
        <v>60.39</v>
      </c>
      <c r="Z12" s="91">
        <v>0</v>
      </c>
      <c r="AA12" s="84">
        <v>0</v>
      </c>
      <c r="AB12" s="84">
        <v>0</v>
      </c>
      <c r="AC12" s="84">
        <v>92.07</v>
      </c>
      <c r="AD12" s="96">
        <f t="shared" si="12"/>
        <v>0</v>
      </c>
      <c r="AE12" s="52">
        <f t="shared" si="13"/>
        <v>92.07</v>
      </c>
      <c r="AF12" s="118">
        <v>0.38555672043010747</v>
      </c>
      <c r="AG12" s="117">
        <v>0.1837087365591398</v>
      </c>
      <c r="AH12" s="54">
        <f t="shared" si="6"/>
        <v>5.1703600867194268</v>
      </c>
      <c r="AI12" s="63">
        <f t="shared" si="7"/>
        <v>6.3602405730135843</v>
      </c>
      <c r="AJ12" s="64">
        <v>60.865900004298197</v>
      </c>
      <c r="AK12" s="61">
        <v>105.60008486152357</v>
      </c>
      <c r="AL12" s="66">
        <v>69.998183188552233</v>
      </c>
      <c r="AM12" s="61">
        <v>115.1859658289037</v>
      </c>
      <c r="AS12" s="121"/>
      <c r="BA12" s="42"/>
      <c r="BB12" s="42"/>
    </row>
    <row r="13" spans="1:54" ht="15.75" x14ac:dyDescent="0.25">
      <c r="A13" s="25">
        <v>5</v>
      </c>
      <c r="B13" s="69">
        <v>75.41</v>
      </c>
      <c r="C13" s="51">
        <f t="shared" si="0"/>
        <v>12.160862294669883</v>
      </c>
      <c r="D13" s="52">
        <f t="shared" si="1"/>
        <v>56.69090871928455</v>
      </c>
      <c r="E13" s="59">
        <f t="shared" si="2"/>
        <v>6.5582289860455489</v>
      </c>
      <c r="F13" s="68">
        <v>124.01</v>
      </c>
      <c r="G13" s="52">
        <f t="shared" si="3"/>
        <v>63.208693043378432</v>
      </c>
      <c r="H13" s="52">
        <f t="shared" si="4"/>
        <v>69.252322822909221</v>
      </c>
      <c r="I13" s="53">
        <f t="shared" si="5"/>
        <v>-8.4510158662876496</v>
      </c>
      <c r="J13" s="58">
        <v>14.07</v>
      </c>
      <c r="K13" s="81">
        <v>0</v>
      </c>
      <c r="L13" s="67"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14.07</v>
      </c>
      <c r="Q13" s="82">
        <f t="shared" si="9"/>
        <v>0</v>
      </c>
      <c r="R13" s="91">
        <v>0</v>
      </c>
      <c r="S13" s="84">
        <v>0</v>
      </c>
      <c r="T13" s="84">
        <v>0</v>
      </c>
      <c r="U13" s="84">
        <v>60.36</v>
      </c>
      <c r="V13" s="84">
        <v>0</v>
      </c>
      <c r="W13" s="84">
        <v>0</v>
      </c>
      <c r="X13" s="94">
        <f t="shared" si="10"/>
        <v>0</v>
      </c>
      <c r="Y13" s="95">
        <f t="shared" si="11"/>
        <v>60.36</v>
      </c>
      <c r="Z13" s="91">
        <v>0</v>
      </c>
      <c r="AA13" s="84">
        <v>0</v>
      </c>
      <c r="AB13" s="84">
        <v>0</v>
      </c>
      <c r="AC13" s="84">
        <v>92.07</v>
      </c>
      <c r="AD13" s="96">
        <f t="shared" si="12"/>
        <v>0</v>
      </c>
      <c r="AE13" s="52">
        <f t="shared" si="13"/>
        <v>92.07</v>
      </c>
      <c r="AF13" s="118">
        <v>0.38555672043010747</v>
      </c>
      <c r="AG13" s="117">
        <v>0.1837087365591398</v>
      </c>
      <c r="AH13" s="54">
        <f t="shared" si="6"/>
        <v>5.2334274132822429</v>
      </c>
      <c r="AI13" s="63">
        <f t="shared" si="7"/>
        <v>6.3745202494864088</v>
      </c>
      <c r="AJ13" s="64">
        <v>63.208693043378432</v>
      </c>
      <c r="AK13" s="61">
        <v>104.23086229466988</v>
      </c>
      <c r="AL13" s="66">
        <v>69.252322822909221</v>
      </c>
      <c r="AM13" s="61">
        <v>117.05090871928455</v>
      </c>
      <c r="AS13" s="121"/>
      <c r="BA13" s="42"/>
      <c r="BB13" s="42"/>
    </row>
    <row r="14" spans="1:54" ht="15.75" customHeight="1" x14ac:dyDescent="0.25">
      <c r="A14" s="25">
        <v>6</v>
      </c>
      <c r="B14" s="69">
        <v>62.54</v>
      </c>
      <c r="C14" s="51">
        <f t="shared" si="0"/>
        <v>8.2540619440735981</v>
      </c>
      <c r="D14" s="52">
        <f t="shared" si="1"/>
        <v>48.009382408063523</v>
      </c>
      <c r="E14" s="59">
        <f t="shared" si="2"/>
        <v>6.2765556478628639</v>
      </c>
      <c r="F14" s="68">
        <v>119.88</v>
      </c>
      <c r="G14" s="52">
        <f t="shared" si="3"/>
        <v>60.164556511872568</v>
      </c>
      <c r="H14" s="52">
        <f t="shared" si="4"/>
        <v>68.304371233579033</v>
      </c>
      <c r="I14" s="53">
        <f t="shared" si="5"/>
        <v>-8.5889277454516151</v>
      </c>
      <c r="J14" s="58">
        <v>14.07</v>
      </c>
      <c r="K14" s="81">
        <v>0</v>
      </c>
      <c r="L14" s="67"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14.07</v>
      </c>
      <c r="Q14" s="82">
        <f t="shared" si="9"/>
        <v>0</v>
      </c>
      <c r="R14" s="91">
        <v>0.3</v>
      </c>
      <c r="S14" s="84">
        <v>0</v>
      </c>
      <c r="T14" s="84">
        <v>0</v>
      </c>
      <c r="U14" s="84">
        <v>60.18</v>
      </c>
      <c r="V14" s="84">
        <v>0</v>
      </c>
      <c r="W14" s="84">
        <v>0</v>
      </c>
      <c r="X14" s="94">
        <f t="shared" si="10"/>
        <v>0.3</v>
      </c>
      <c r="Y14" s="95">
        <f t="shared" si="11"/>
        <v>60.18</v>
      </c>
      <c r="Z14" s="91">
        <v>0.2</v>
      </c>
      <c r="AA14" s="84">
        <v>0</v>
      </c>
      <c r="AB14" s="84">
        <v>0</v>
      </c>
      <c r="AC14" s="84">
        <v>95.06</v>
      </c>
      <c r="AD14" s="96">
        <f t="shared" si="12"/>
        <v>0.2</v>
      </c>
      <c r="AE14" s="52">
        <f t="shared" si="13"/>
        <v>95.06</v>
      </c>
      <c r="AF14" s="118">
        <v>0.38555672043010747</v>
      </c>
      <c r="AG14" s="117">
        <v>0.1837087365591398</v>
      </c>
      <c r="AH14" s="54">
        <f t="shared" si="6"/>
        <v>5.0955155341182774</v>
      </c>
      <c r="AI14" s="63">
        <f t="shared" si="7"/>
        <v>6.0928469113037238</v>
      </c>
      <c r="AJ14" s="64">
        <v>60.364556511872571</v>
      </c>
      <c r="AK14" s="61">
        <v>103.3140619440736</v>
      </c>
      <c r="AL14" s="66">
        <v>68.60437123357903</v>
      </c>
      <c r="AM14" s="61">
        <v>108.18938240806352</v>
      </c>
      <c r="AS14" s="121"/>
      <c r="BA14" s="42"/>
      <c r="BB14" s="42"/>
    </row>
    <row r="15" spans="1:54" ht="15.75" x14ac:dyDescent="0.25">
      <c r="A15" s="25">
        <v>7</v>
      </c>
      <c r="B15" s="69">
        <v>80.290000000000006</v>
      </c>
      <c r="C15" s="51">
        <f t="shared" si="0"/>
        <v>20.69263862167962</v>
      </c>
      <c r="D15" s="52">
        <f t="shared" si="1"/>
        <v>52.82577705911617</v>
      </c>
      <c r="E15" s="59">
        <f t="shared" si="2"/>
        <v>6.7715843192042087</v>
      </c>
      <c r="F15" s="68">
        <v>115.03</v>
      </c>
      <c r="G15" s="52">
        <f t="shared" si="3"/>
        <v>58.968165699984546</v>
      </c>
      <c r="H15" s="52">
        <f t="shared" si="4"/>
        <v>64.684194997446042</v>
      </c>
      <c r="I15" s="53">
        <f t="shared" si="5"/>
        <v>-8.6223606974305813</v>
      </c>
      <c r="J15" s="58">
        <v>14.07</v>
      </c>
      <c r="K15" s="81">
        <v>0</v>
      </c>
      <c r="L15" s="67"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14.07</v>
      </c>
      <c r="Q15" s="82">
        <f t="shared" si="9"/>
        <v>0</v>
      </c>
      <c r="R15" s="91">
        <v>1.07</v>
      </c>
      <c r="S15" s="84">
        <v>0</v>
      </c>
      <c r="T15" s="84">
        <v>0</v>
      </c>
      <c r="U15" s="84">
        <v>60.79</v>
      </c>
      <c r="V15" s="84">
        <v>0</v>
      </c>
      <c r="W15" s="84">
        <v>0</v>
      </c>
      <c r="X15" s="94">
        <f t="shared" si="10"/>
        <v>1.07</v>
      </c>
      <c r="Y15" s="95">
        <f t="shared" si="11"/>
        <v>60.79</v>
      </c>
      <c r="Z15" s="91">
        <v>3.4</v>
      </c>
      <c r="AA15" s="84">
        <v>0</v>
      </c>
      <c r="AB15" s="84">
        <v>0</v>
      </c>
      <c r="AC15" s="84">
        <v>94.38</v>
      </c>
      <c r="AD15" s="96">
        <f t="shared" si="12"/>
        <v>3.4</v>
      </c>
      <c r="AE15" s="52">
        <f t="shared" si="13"/>
        <v>94.38</v>
      </c>
      <c r="AF15" s="118">
        <v>0.38555672043010747</v>
      </c>
      <c r="AG15" s="117">
        <v>0.1837087365591398</v>
      </c>
      <c r="AH15" s="54">
        <f t="shared" si="6"/>
        <v>5.0620825821393112</v>
      </c>
      <c r="AI15" s="63">
        <f t="shared" si="7"/>
        <v>6.5878755826450686</v>
      </c>
      <c r="AJ15" s="64">
        <v>62.368165699984544</v>
      </c>
      <c r="AK15" s="61">
        <v>115.07263862167962</v>
      </c>
      <c r="AL15" s="66">
        <v>65.754194997446035</v>
      </c>
      <c r="AM15" s="61">
        <v>113.61577705911617</v>
      </c>
      <c r="AS15" s="121"/>
      <c r="BA15" s="42"/>
      <c r="BB15" s="42"/>
    </row>
    <row r="16" spans="1:54" ht="15.75" x14ac:dyDescent="0.25">
      <c r="A16" s="25">
        <v>8</v>
      </c>
      <c r="B16" s="69">
        <v>90.47</v>
      </c>
      <c r="C16" s="51">
        <f t="shared" si="0"/>
        <v>33.946308048135378</v>
      </c>
      <c r="D16" s="52">
        <f t="shared" si="1"/>
        <v>49.446073822348076</v>
      </c>
      <c r="E16" s="59">
        <f t="shared" si="2"/>
        <v>7.0776181295165372</v>
      </c>
      <c r="F16" s="68">
        <v>116.32</v>
      </c>
      <c r="G16" s="52">
        <f t="shared" si="3"/>
        <v>59.427061574890828</v>
      </c>
      <c r="H16" s="52">
        <f t="shared" si="4"/>
        <v>64.965544347831354</v>
      </c>
      <c r="I16" s="53">
        <f t="shared" si="5"/>
        <v>-8.0726059227221914</v>
      </c>
      <c r="J16" s="58">
        <v>14.07</v>
      </c>
      <c r="K16" s="81">
        <v>0</v>
      </c>
      <c r="L16" s="67"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14.07</v>
      </c>
      <c r="Q16" s="82">
        <f t="shared" si="9"/>
        <v>0</v>
      </c>
      <c r="R16" s="91">
        <v>12.35</v>
      </c>
      <c r="S16" s="84">
        <v>0</v>
      </c>
      <c r="T16" s="84">
        <v>0</v>
      </c>
      <c r="U16" s="84">
        <v>61.93</v>
      </c>
      <c r="V16" s="84">
        <v>0</v>
      </c>
      <c r="W16" s="84">
        <v>0</v>
      </c>
      <c r="X16" s="94">
        <f t="shared" si="10"/>
        <v>12.35</v>
      </c>
      <c r="Y16" s="95">
        <f t="shared" si="11"/>
        <v>61.93</v>
      </c>
      <c r="Z16" s="91">
        <v>5.3</v>
      </c>
      <c r="AA16" s="84">
        <v>0</v>
      </c>
      <c r="AB16" s="84">
        <v>0</v>
      </c>
      <c r="AC16" s="84">
        <v>93.99</v>
      </c>
      <c r="AD16" s="96">
        <f t="shared" si="12"/>
        <v>5.3</v>
      </c>
      <c r="AE16" s="52">
        <f t="shared" si="13"/>
        <v>93.99</v>
      </c>
      <c r="AF16" s="118">
        <v>0.38555672043010747</v>
      </c>
      <c r="AG16" s="117">
        <v>0.1837087365591398</v>
      </c>
      <c r="AH16" s="54">
        <f t="shared" si="6"/>
        <v>5.6118373568477011</v>
      </c>
      <c r="AI16" s="63">
        <f t="shared" si="7"/>
        <v>6.8939093929573971</v>
      </c>
      <c r="AJ16" s="64">
        <v>64.727061574890826</v>
      </c>
      <c r="AK16" s="61">
        <v>127.93630804813537</v>
      </c>
      <c r="AL16" s="66">
        <v>77.315544347831349</v>
      </c>
      <c r="AM16" s="61">
        <v>111.37607382234808</v>
      </c>
      <c r="AS16" s="121"/>
      <c r="BA16" s="42"/>
      <c r="BB16" s="42"/>
    </row>
    <row r="17" spans="1:54" ht="15.75" x14ac:dyDescent="0.25">
      <c r="A17" s="25">
        <v>9</v>
      </c>
      <c r="B17" s="69">
        <v>87.39</v>
      </c>
      <c r="C17" s="51">
        <f t="shared" si="0"/>
        <v>42.015019095946784</v>
      </c>
      <c r="D17" s="52">
        <f t="shared" si="1"/>
        <v>38.412160518196764</v>
      </c>
      <c r="E17" s="59">
        <f t="shared" si="2"/>
        <v>6.9628203858564746</v>
      </c>
      <c r="F17" s="68">
        <v>118.69</v>
      </c>
      <c r="G17" s="52">
        <f t="shared" si="3"/>
        <v>56.674642657874017</v>
      </c>
      <c r="H17" s="52">
        <f t="shared" si="4"/>
        <v>73.4406964557528</v>
      </c>
      <c r="I17" s="53">
        <f t="shared" si="5"/>
        <v>-11.425339113626817</v>
      </c>
      <c r="J17" s="58">
        <v>18.02</v>
      </c>
      <c r="K17" s="81">
        <v>0</v>
      </c>
      <c r="L17" s="67"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18.02</v>
      </c>
      <c r="Q17" s="82">
        <f t="shared" si="9"/>
        <v>0</v>
      </c>
      <c r="R17" s="91">
        <v>19.25</v>
      </c>
      <c r="S17" s="84">
        <v>0</v>
      </c>
      <c r="T17" s="84">
        <v>0</v>
      </c>
      <c r="U17" s="84">
        <v>60.88</v>
      </c>
      <c r="V17" s="84">
        <v>0</v>
      </c>
      <c r="W17" s="84">
        <v>0</v>
      </c>
      <c r="X17" s="94">
        <f t="shared" si="10"/>
        <v>19.25</v>
      </c>
      <c r="Y17" s="95">
        <f t="shared" si="11"/>
        <v>60.88</v>
      </c>
      <c r="Z17" s="91">
        <v>7.8</v>
      </c>
      <c r="AA17" s="84">
        <v>0</v>
      </c>
      <c r="AB17" s="84">
        <v>0</v>
      </c>
      <c r="AC17" s="84">
        <v>94.02</v>
      </c>
      <c r="AD17" s="96">
        <f t="shared" si="12"/>
        <v>7.8</v>
      </c>
      <c r="AE17" s="52">
        <f t="shared" si="13"/>
        <v>94.02</v>
      </c>
      <c r="AF17" s="118">
        <v>0.38555672043010747</v>
      </c>
      <c r="AG17" s="117">
        <v>0.1837087365591398</v>
      </c>
      <c r="AH17" s="54">
        <f t="shared" si="6"/>
        <v>6.2091041659430743</v>
      </c>
      <c r="AI17" s="63">
        <f t="shared" si="7"/>
        <v>6.7791116492973345</v>
      </c>
      <c r="AJ17" s="64">
        <v>64.474642657874014</v>
      </c>
      <c r="AK17" s="61">
        <v>136.03501909594678</v>
      </c>
      <c r="AL17" s="66">
        <v>92.6906964557528</v>
      </c>
      <c r="AM17" s="61">
        <v>99.292160518196766</v>
      </c>
      <c r="AS17" s="121"/>
      <c r="BA17" s="42"/>
      <c r="BB17" s="42"/>
    </row>
    <row r="18" spans="1:54" ht="15.75" x14ac:dyDescent="0.25">
      <c r="A18" s="25">
        <v>10</v>
      </c>
      <c r="B18" s="69">
        <v>131.57</v>
      </c>
      <c r="C18" s="51">
        <f t="shared" si="0"/>
        <v>43.154851575761086</v>
      </c>
      <c r="D18" s="52">
        <f t="shared" si="1"/>
        <v>80.219228891884526</v>
      </c>
      <c r="E18" s="59">
        <f t="shared" si="2"/>
        <v>8.1959195323543668</v>
      </c>
      <c r="F18" s="68">
        <v>120.27</v>
      </c>
      <c r="G18" s="52">
        <f t="shared" si="3"/>
        <v>53.561369663124268</v>
      </c>
      <c r="H18" s="52">
        <f t="shared" si="4"/>
        <v>78.140808485041774</v>
      </c>
      <c r="I18" s="53">
        <f t="shared" si="5"/>
        <v>-11.432178148166029</v>
      </c>
      <c r="J18" s="58">
        <v>18.02</v>
      </c>
      <c r="K18" s="81">
        <v>0</v>
      </c>
      <c r="L18" s="67"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18.02</v>
      </c>
      <c r="Q18" s="82">
        <f t="shared" si="9"/>
        <v>0</v>
      </c>
      <c r="R18" s="91">
        <v>10.49</v>
      </c>
      <c r="S18" s="84">
        <v>0</v>
      </c>
      <c r="T18" s="84">
        <v>0</v>
      </c>
      <c r="U18" s="84">
        <v>60.64</v>
      </c>
      <c r="V18" s="84">
        <v>0</v>
      </c>
      <c r="W18" s="84">
        <v>0</v>
      </c>
      <c r="X18" s="94">
        <f t="shared" si="10"/>
        <v>10.49</v>
      </c>
      <c r="Y18" s="95">
        <f t="shared" si="11"/>
        <v>60.64</v>
      </c>
      <c r="Z18" s="91">
        <v>14.8</v>
      </c>
      <c r="AA18" s="84">
        <v>0</v>
      </c>
      <c r="AB18" s="84">
        <v>0</v>
      </c>
      <c r="AC18" s="84">
        <v>94.12</v>
      </c>
      <c r="AD18" s="96">
        <f t="shared" si="12"/>
        <v>14.8</v>
      </c>
      <c r="AE18" s="52">
        <f t="shared" si="13"/>
        <v>94.12</v>
      </c>
      <c r="AF18" s="118">
        <v>0.38555672043010747</v>
      </c>
      <c r="AG18" s="117">
        <v>0.1837087365591398</v>
      </c>
      <c r="AH18" s="54">
        <f t="shared" si="6"/>
        <v>6.2022651314038626</v>
      </c>
      <c r="AI18" s="63">
        <f t="shared" si="7"/>
        <v>8.0122107957952267</v>
      </c>
      <c r="AJ18" s="64">
        <v>68.361369663124265</v>
      </c>
      <c r="AK18" s="61">
        <v>137.27485157576109</v>
      </c>
      <c r="AL18" s="66">
        <v>88.630808485041769</v>
      </c>
      <c r="AM18" s="61">
        <v>140.85922889188453</v>
      </c>
      <c r="AS18" s="121"/>
      <c r="BA18" s="42"/>
      <c r="BB18" s="42"/>
    </row>
    <row r="19" spans="1:54" ht="15.75" x14ac:dyDescent="0.25">
      <c r="A19" s="25">
        <v>11</v>
      </c>
      <c r="B19" s="69">
        <v>139.5</v>
      </c>
      <c r="C19" s="51">
        <f t="shared" si="0"/>
        <v>42.357367147423034</v>
      </c>
      <c r="D19" s="52">
        <f t="shared" si="1"/>
        <v>88.712636574461769</v>
      </c>
      <c r="E19" s="59">
        <f t="shared" si="2"/>
        <v>8.4299962781151976</v>
      </c>
      <c r="F19" s="68">
        <v>107.94</v>
      </c>
      <c r="G19" s="52">
        <f t="shared" si="3"/>
        <v>39.881141670407956</v>
      </c>
      <c r="H19" s="52">
        <f t="shared" si="4"/>
        <v>80.206082248973317</v>
      </c>
      <c r="I19" s="53">
        <f t="shared" si="5"/>
        <v>-12.147223919381302</v>
      </c>
      <c r="J19" s="58">
        <v>18.02</v>
      </c>
      <c r="K19" s="81">
        <v>0</v>
      </c>
      <c r="L19" s="67"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18.02</v>
      </c>
      <c r="Q19" s="82">
        <f t="shared" si="9"/>
        <v>0</v>
      </c>
      <c r="R19" s="91">
        <v>10.7</v>
      </c>
      <c r="S19" s="84">
        <v>0</v>
      </c>
      <c r="T19" s="84">
        <v>0</v>
      </c>
      <c r="U19" s="84">
        <v>60.61</v>
      </c>
      <c r="V19" s="84">
        <v>0</v>
      </c>
      <c r="W19" s="84">
        <v>0</v>
      </c>
      <c r="X19" s="94">
        <f t="shared" si="10"/>
        <v>10.7</v>
      </c>
      <c r="Y19" s="95">
        <f t="shared" si="11"/>
        <v>60.61</v>
      </c>
      <c r="Z19" s="91">
        <v>8.1</v>
      </c>
      <c r="AA19" s="84">
        <v>0</v>
      </c>
      <c r="AB19" s="84">
        <v>0</v>
      </c>
      <c r="AC19" s="84">
        <v>94.58</v>
      </c>
      <c r="AD19" s="96">
        <f t="shared" si="12"/>
        <v>8.1</v>
      </c>
      <c r="AE19" s="52">
        <f t="shared" si="13"/>
        <v>94.58</v>
      </c>
      <c r="AF19" s="118">
        <v>0.38555672043010747</v>
      </c>
      <c r="AG19" s="117">
        <v>0.1837087365591398</v>
      </c>
      <c r="AH19" s="54">
        <f t="shared" si="6"/>
        <v>5.4872193601885897</v>
      </c>
      <c r="AI19" s="63">
        <f t="shared" si="7"/>
        <v>8.2462875415560575</v>
      </c>
      <c r="AJ19" s="64">
        <v>47.981141670407958</v>
      </c>
      <c r="AK19" s="61">
        <v>136.93736714742303</v>
      </c>
      <c r="AL19" s="66">
        <v>90.90608224897332</v>
      </c>
      <c r="AM19" s="61">
        <v>149.32263657446177</v>
      </c>
      <c r="AS19" s="121"/>
      <c r="BA19" s="42"/>
      <c r="BB19" s="42"/>
    </row>
    <row r="20" spans="1:54" ht="15.75" x14ac:dyDescent="0.25">
      <c r="A20" s="25">
        <v>12</v>
      </c>
      <c r="B20" s="69">
        <v>127.53</v>
      </c>
      <c r="C20" s="51">
        <f t="shared" si="0"/>
        <v>49.101133642242331</v>
      </c>
      <c r="D20" s="52">
        <f t="shared" si="1"/>
        <v>69.917671165765853</v>
      </c>
      <c r="E20" s="59">
        <f t="shared" si="2"/>
        <v>8.5111951919918738</v>
      </c>
      <c r="F20" s="68">
        <v>93.48</v>
      </c>
      <c r="G20" s="52">
        <f t="shared" si="3"/>
        <v>43.455175412432361</v>
      </c>
      <c r="H20" s="52">
        <f t="shared" si="4"/>
        <v>62.271210270742685</v>
      </c>
      <c r="I20" s="53">
        <f t="shared" si="5"/>
        <v>-12.246385683175047</v>
      </c>
      <c r="J20" s="58">
        <v>18.02</v>
      </c>
      <c r="K20" s="81">
        <v>0</v>
      </c>
      <c r="L20" s="67"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18.02</v>
      </c>
      <c r="Q20" s="82">
        <f t="shared" si="9"/>
        <v>0</v>
      </c>
      <c r="R20" s="91">
        <v>13.05</v>
      </c>
      <c r="S20" s="84">
        <v>0</v>
      </c>
      <c r="T20" s="84">
        <v>0</v>
      </c>
      <c r="U20" s="84">
        <v>75.19</v>
      </c>
      <c r="V20" s="84">
        <v>0</v>
      </c>
      <c r="W20" s="84">
        <v>0</v>
      </c>
      <c r="X20" s="94">
        <f t="shared" si="10"/>
        <v>13.05</v>
      </c>
      <c r="Y20" s="95">
        <f t="shared" si="11"/>
        <v>75.19</v>
      </c>
      <c r="Z20" s="91">
        <v>17.600000000000001</v>
      </c>
      <c r="AA20" s="84">
        <v>0</v>
      </c>
      <c r="AB20" s="84">
        <v>0</v>
      </c>
      <c r="AC20" s="84">
        <v>94.87</v>
      </c>
      <c r="AD20" s="96">
        <f t="shared" si="12"/>
        <v>17.600000000000001</v>
      </c>
      <c r="AE20" s="52">
        <f t="shared" si="13"/>
        <v>94.87</v>
      </c>
      <c r="AF20" s="118">
        <v>0.38555672043010747</v>
      </c>
      <c r="AG20" s="117">
        <v>0.1837087365591398</v>
      </c>
      <c r="AH20" s="54">
        <f t="shared" si="6"/>
        <v>5.3880575963948445</v>
      </c>
      <c r="AI20" s="63">
        <f t="shared" si="7"/>
        <v>8.3274864554327337</v>
      </c>
      <c r="AJ20" s="64">
        <v>61.055175412432362</v>
      </c>
      <c r="AK20" s="61">
        <v>143.97113364224234</v>
      </c>
      <c r="AL20" s="66">
        <v>75.321210270742682</v>
      </c>
      <c r="AM20" s="61">
        <v>145.10767116576585</v>
      </c>
      <c r="AS20" s="121"/>
      <c r="BA20" s="42"/>
      <c r="BB20" s="42"/>
    </row>
    <row r="21" spans="1:54" ht="15.75" x14ac:dyDescent="0.25">
      <c r="A21" s="25">
        <v>13</v>
      </c>
      <c r="B21" s="69">
        <v>120.99</v>
      </c>
      <c r="C21" s="51">
        <f t="shared" si="0"/>
        <v>41.923697843764259</v>
      </c>
      <c r="D21" s="52">
        <f t="shared" si="1"/>
        <v>70.773223997430662</v>
      </c>
      <c r="E21" s="59">
        <f t="shared" si="2"/>
        <v>8.2930781588050877</v>
      </c>
      <c r="F21" s="68">
        <v>105.81</v>
      </c>
      <c r="G21" s="52">
        <f t="shared" si="3"/>
        <v>52.429567135352421</v>
      </c>
      <c r="H21" s="52">
        <f t="shared" si="4"/>
        <v>64.510171766898864</v>
      </c>
      <c r="I21" s="53">
        <f t="shared" si="5"/>
        <v>-11.129738902251288</v>
      </c>
      <c r="J21" s="58">
        <v>18.02</v>
      </c>
      <c r="K21" s="81">
        <v>0</v>
      </c>
      <c r="L21" s="67"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18.02</v>
      </c>
      <c r="Q21" s="82">
        <f t="shared" si="9"/>
        <v>0</v>
      </c>
      <c r="R21" s="91">
        <v>35.61</v>
      </c>
      <c r="S21" s="84">
        <v>0</v>
      </c>
      <c r="T21" s="84">
        <v>0</v>
      </c>
      <c r="U21" s="84">
        <v>75.08</v>
      </c>
      <c r="V21" s="84">
        <v>0</v>
      </c>
      <c r="W21" s="84">
        <v>0</v>
      </c>
      <c r="X21" s="94">
        <f t="shared" si="10"/>
        <v>35.61</v>
      </c>
      <c r="Y21" s="95">
        <f t="shared" si="11"/>
        <v>75.08</v>
      </c>
      <c r="Z21" s="91">
        <v>12.1</v>
      </c>
      <c r="AA21" s="84">
        <v>0</v>
      </c>
      <c r="AB21" s="84">
        <v>0</v>
      </c>
      <c r="AC21" s="84">
        <v>93.73</v>
      </c>
      <c r="AD21" s="96">
        <f t="shared" si="12"/>
        <v>12.1</v>
      </c>
      <c r="AE21" s="52">
        <f t="shared" si="13"/>
        <v>93.73</v>
      </c>
      <c r="AF21" s="118">
        <v>0.38555672043010747</v>
      </c>
      <c r="AG21" s="117">
        <v>0.1837087365591398</v>
      </c>
      <c r="AH21" s="54">
        <f t="shared" si="6"/>
        <v>6.5047043773186033</v>
      </c>
      <c r="AI21" s="63">
        <f t="shared" si="7"/>
        <v>8.1093694222459476</v>
      </c>
      <c r="AJ21" s="64">
        <v>64.529567135352423</v>
      </c>
      <c r="AK21" s="61">
        <v>135.65369784376426</v>
      </c>
      <c r="AL21" s="66">
        <v>100.12017176689886</v>
      </c>
      <c r="AM21" s="61">
        <v>145.85322399743066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115.41</v>
      </c>
      <c r="C22" s="51">
        <f t="shared" si="0"/>
        <v>42.813484092388705</v>
      </c>
      <c r="D22" s="52">
        <f t="shared" si="1"/>
        <v>64.420756086071592</v>
      </c>
      <c r="E22" s="59">
        <f t="shared" si="2"/>
        <v>8.1757598215397138</v>
      </c>
      <c r="F22" s="68">
        <v>99.34</v>
      </c>
      <c r="G22" s="52">
        <f t="shared" si="3"/>
        <v>53.685411552349514</v>
      </c>
      <c r="H22" s="52">
        <f t="shared" si="4"/>
        <v>57.847452596112838</v>
      </c>
      <c r="I22" s="53">
        <f t="shared" si="5"/>
        <v>-12.19286414846235</v>
      </c>
      <c r="J22" s="58">
        <v>18.18</v>
      </c>
      <c r="K22" s="81">
        <v>0</v>
      </c>
      <c r="L22" s="67"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18.18</v>
      </c>
      <c r="Q22" s="82">
        <f t="shared" si="9"/>
        <v>0</v>
      </c>
      <c r="R22" s="91">
        <v>24.15</v>
      </c>
      <c r="S22" s="84">
        <v>0</v>
      </c>
      <c r="T22" s="84">
        <v>0</v>
      </c>
      <c r="U22" s="84">
        <v>75.7</v>
      </c>
      <c r="V22" s="84">
        <v>0</v>
      </c>
      <c r="W22" s="84">
        <v>0</v>
      </c>
      <c r="X22" s="94">
        <f t="shared" si="10"/>
        <v>24.15</v>
      </c>
      <c r="Y22" s="95">
        <f t="shared" si="11"/>
        <v>75.7</v>
      </c>
      <c r="Z22" s="91">
        <v>6.1</v>
      </c>
      <c r="AA22" s="84">
        <v>0</v>
      </c>
      <c r="AB22" s="84">
        <v>0</v>
      </c>
      <c r="AC22" s="84">
        <v>94.5</v>
      </c>
      <c r="AD22" s="96">
        <f t="shared" si="12"/>
        <v>6.1</v>
      </c>
      <c r="AE22" s="52">
        <f t="shared" si="13"/>
        <v>94.5</v>
      </c>
      <c r="AF22" s="118">
        <v>0.38555672043010747</v>
      </c>
      <c r="AG22" s="117">
        <v>0.1837087365591398</v>
      </c>
      <c r="AH22" s="54">
        <f t="shared" si="6"/>
        <v>5.6015791311075418</v>
      </c>
      <c r="AI22" s="63">
        <f t="shared" si="7"/>
        <v>7.9920510849805737</v>
      </c>
      <c r="AJ22" s="64">
        <v>59.785411552349515</v>
      </c>
      <c r="AK22" s="61">
        <v>137.31348409238871</v>
      </c>
      <c r="AL22" s="66">
        <v>81.997452596112836</v>
      </c>
      <c r="AM22" s="61">
        <v>140.12075608607159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127.35000000000001</v>
      </c>
      <c r="C23" s="51">
        <f t="shared" si="0"/>
        <v>57.417356502618475</v>
      </c>
      <c r="D23" s="52">
        <f t="shared" si="1"/>
        <v>61.461487772478449</v>
      </c>
      <c r="E23" s="59">
        <f t="shared" si="2"/>
        <v>8.471155724903042</v>
      </c>
      <c r="F23" s="68">
        <v>110.11</v>
      </c>
      <c r="G23" s="52">
        <f t="shared" si="3"/>
        <v>66.131038067081917</v>
      </c>
      <c r="H23" s="52">
        <f t="shared" si="4"/>
        <v>56.054426006260485</v>
      </c>
      <c r="I23" s="53">
        <f t="shared" si="5"/>
        <v>-12.075464073342433</v>
      </c>
      <c r="J23" s="58">
        <v>18.18</v>
      </c>
      <c r="K23" s="81">
        <v>0</v>
      </c>
      <c r="L23" s="67"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18.18</v>
      </c>
      <c r="Q23" s="82">
        <f t="shared" si="9"/>
        <v>0</v>
      </c>
      <c r="R23" s="91">
        <v>20.67</v>
      </c>
      <c r="S23" s="84">
        <v>0</v>
      </c>
      <c r="T23" s="84">
        <v>0</v>
      </c>
      <c r="U23" s="84">
        <v>76.03</v>
      </c>
      <c r="V23" s="84">
        <v>0</v>
      </c>
      <c r="W23" s="84">
        <v>0</v>
      </c>
      <c r="X23" s="94">
        <f t="shared" si="10"/>
        <v>20.67</v>
      </c>
      <c r="Y23" s="95">
        <f t="shared" si="11"/>
        <v>76.03</v>
      </c>
      <c r="Z23" s="91">
        <v>1.9</v>
      </c>
      <c r="AA23" s="84">
        <v>0</v>
      </c>
      <c r="AB23" s="84">
        <v>0</v>
      </c>
      <c r="AC23" s="84">
        <v>92.78</v>
      </c>
      <c r="AD23" s="96">
        <f t="shared" si="12"/>
        <v>1.9</v>
      </c>
      <c r="AE23" s="52">
        <f t="shared" si="13"/>
        <v>92.78</v>
      </c>
      <c r="AF23" s="118">
        <v>0.38555672043010747</v>
      </c>
      <c r="AG23" s="117">
        <v>0.1837087365591398</v>
      </c>
      <c r="AH23" s="54">
        <f t="shared" si="6"/>
        <v>5.7189792062274591</v>
      </c>
      <c r="AI23" s="63">
        <f t="shared" si="7"/>
        <v>8.2874469883439019</v>
      </c>
      <c r="AJ23" s="64">
        <v>68.031038067081923</v>
      </c>
      <c r="AK23" s="61">
        <v>150.19735650261848</v>
      </c>
      <c r="AL23" s="66">
        <v>76.724426006260487</v>
      </c>
      <c r="AM23" s="61">
        <v>137.49148777247845</v>
      </c>
      <c r="AS23" s="121"/>
      <c r="BA23" s="42"/>
      <c r="BB23" s="42"/>
    </row>
    <row r="24" spans="1:54" ht="15.75" x14ac:dyDescent="0.25">
      <c r="A24" s="25">
        <v>16</v>
      </c>
      <c r="B24" s="69">
        <v>145.78</v>
      </c>
      <c r="C24" s="51">
        <f t="shared" si="0"/>
        <v>57.708251792474513</v>
      </c>
      <c r="D24" s="52">
        <f t="shared" si="1"/>
        <v>79.085118972838387</v>
      </c>
      <c r="E24" s="59">
        <f t="shared" si="2"/>
        <v>8.9866292346870864</v>
      </c>
      <c r="F24" s="68">
        <v>138.81</v>
      </c>
      <c r="G24" s="52">
        <f t="shared" si="3"/>
        <v>66.846760784919454</v>
      </c>
      <c r="H24" s="52">
        <f t="shared" si="4"/>
        <v>82.998409592896621</v>
      </c>
      <c r="I24" s="53">
        <f t="shared" si="5"/>
        <v>-11.035170377816089</v>
      </c>
      <c r="J24" s="58">
        <v>18.18</v>
      </c>
      <c r="K24" s="81">
        <v>0</v>
      </c>
      <c r="L24" s="67"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18.18</v>
      </c>
      <c r="Q24" s="82">
        <f t="shared" si="9"/>
        <v>0</v>
      </c>
      <c r="R24" s="91">
        <v>20.25</v>
      </c>
      <c r="S24" s="84">
        <v>0</v>
      </c>
      <c r="T24" s="84">
        <v>0</v>
      </c>
      <c r="U24" s="84">
        <v>75.12</v>
      </c>
      <c r="V24" s="84">
        <v>0</v>
      </c>
      <c r="W24" s="84">
        <v>0</v>
      </c>
      <c r="X24" s="94">
        <f t="shared" si="10"/>
        <v>20.25</v>
      </c>
      <c r="Y24" s="95">
        <f t="shared" si="11"/>
        <v>75.12</v>
      </c>
      <c r="Z24" s="91">
        <v>1</v>
      </c>
      <c r="AA24" s="84">
        <v>0</v>
      </c>
      <c r="AB24" s="84">
        <v>0</v>
      </c>
      <c r="AC24" s="84">
        <v>93.67</v>
      </c>
      <c r="AD24" s="96">
        <f t="shared" si="12"/>
        <v>1</v>
      </c>
      <c r="AE24" s="52">
        <f t="shared" si="13"/>
        <v>93.67</v>
      </c>
      <c r="AF24" s="118">
        <v>0.38555672043010747</v>
      </c>
      <c r="AG24" s="117">
        <v>0.1837087365591398</v>
      </c>
      <c r="AH24" s="54">
        <f t="shared" si="6"/>
        <v>6.7592729017538034</v>
      </c>
      <c r="AI24" s="63">
        <f t="shared" si="7"/>
        <v>8.8029204981279463</v>
      </c>
      <c r="AJ24" s="64">
        <v>67.846760784919454</v>
      </c>
      <c r="AK24" s="61">
        <v>151.37825179247452</v>
      </c>
      <c r="AL24" s="66">
        <v>103.24840959289662</v>
      </c>
      <c r="AM24" s="61">
        <v>154.20511897283839</v>
      </c>
      <c r="AS24" s="121"/>
      <c r="BA24" s="42"/>
      <c r="BB24" s="42"/>
    </row>
    <row r="25" spans="1:54" ht="15.75" x14ac:dyDescent="0.25">
      <c r="A25" s="25">
        <v>17</v>
      </c>
      <c r="B25" s="69">
        <v>145.83000000000001</v>
      </c>
      <c r="C25" s="51">
        <f t="shared" si="0"/>
        <v>49.786578825583305</v>
      </c>
      <c r="D25" s="52">
        <f t="shared" si="1"/>
        <v>87.020112372705853</v>
      </c>
      <c r="E25" s="59">
        <f t="shared" si="2"/>
        <v>9.0233088017108685</v>
      </c>
      <c r="F25" s="68">
        <v>131.35</v>
      </c>
      <c r="G25" s="52">
        <f t="shared" si="3"/>
        <v>65.72811671332515</v>
      </c>
      <c r="H25" s="52">
        <f t="shared" si="4"/>
        <v>77.220900467247986</v>
      </c>
      <c r="I25" s="53">
        <f t="shared" si="5"/>
        <v>-11.59901718057313</v>
      </c>
      <c r="J25" s="58">
        <v>18.18</v>
      </c>
      <c r="K25" s="81">
        <v>0</v>
      </c>
      <c r="L25" s="67"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18.18</v>
      </c>
      <c r="Q25" s="82">
        <f t="shared" si="9"/>
        <v>0</v>
      </c>
      <c r="R25" s="91">
        <v>13.07</v>
      </c>
      <c r="S25" s="84">
        <v>0</v>
      </c>
      <c r="T25" s="84">
        <v>0</v>
      </c>
      <c r="U25" s="84">
        <v>75.19</v>
      </c>
      <c r="V25" s="84">
        <v>0</v>
      </c>
      <c r="W25" s="84">
        <v>0</v>
      </c>
      <c r="X25" s="94">
        <f t="shared" si="10"/>
        <v>13.07</v>
      </c>
      <c r="Y25" s="95">
        <f t="shared" si="11"/>
        <v>75.19</v>
      </c>
      <c r="Z25" s="91">
        <v>0.8</v>
      </c>
      <c r="AA25" s="84">
        <v>0</v>
      </c>
      <c r="AB25" s="84">
        <v>0</v>
      </c>
      <c r="AC25" s="84">
        <v>94.86</v>
      </c>
      <c r="AD25" s="96">
        <f t="shared" si="12"/>
        <v>0.8</v>
      </c>
      <c r="AE25" s="52">
        <f t="shared" si="13"/>
        <v>94.86</v>
      </c>
      <c r="AF25" s="118">
        <v>0.38555672043010747</v>
      </c>
      <c r="AG25" s="117">
        <v>0.1837087365591398</v>
      </c>
      <c r="AH25" s="54">
        <f t="shared" si="6"/>
        <v>6.1954260989967622</v>
      </c>
      <c r="AI25" s="63">
        <f t="shared" si="7"/>
        <v>8.8396000651517284</v>
      </c>
      <c r="AJ25" s="64">
        <v>66.528116713325147</v>
      </c>
      <c r="AK25" s="61">
        <v>144.6465788255833</v>
      </c>
      <c r="AL25" s="66">
        <v>90.29090046724798</v>
      </c>
      <c r="AM25" s="61">
        <v>162.21011237270585</v>
      </c>
      <c r="AS25" s="121"/>
      <c r="BA25" s="42"/>
      <c r="BB25" s="42"/>
    </row>
    <row r="26" spans="1:54" ht="15.75" x14ac:dyDescent="0.25">
      <c r="A26" s="25">
        <v>18</v>
      </c>
      <c r="B26" s="69">
        <v>122.61</v>
      </c>
      <c r="C26" s="51">
        <f t="shared" si="0"/>
        <v>41.208021359008697</v>
      </c>
      <c r="D26" s="52">
        <f t="shared" si="1"/>
        <v>74.69507293928234</v>
      </c>
      <c r="E26" s="59">
        <f t="shared" si="2"/>
        <v>6.7069057017089335</v>
      </c>
      <c r="F26" s="68">
        <v>144.86000000000001</v>
      </c>
      <c r="G26" s="52">
        <f t="shared" si="3"/>
        <v>68.236068642604536</v>
      </c>
      <c r="H26" s="52">
        <f t="shared" si="4"/>
        <v>88.236626596358079</v>
      </c>
      <c r="I26" s="53">
        <f t="shared" si="5"/>
        <v>-11.612695238962603</v>
      </c>
      <c r="J26" s="58">
        <v>18.18</v>
      </c>
      <c r="K26" s="81">
        <v>0</v>
      </c>
      <c r="L26" s="67"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18.18</v>
      </c>
      <c r="Q26" s="82">
        <f t="shared" si="9"/>
        <v>0</v>
      </c>
      <c r="R26" s="91">
        <v>0</v>
      </c>
      <c r="S26" s="84">
        <v>0</v>
      </c>
      <c r="T26" s="84">
        <v>0</v>
      </c>
      <c r="U26" s="84">
        <v>15.28</v>
      </c>
      <c r="V26" s="84">
        <v>0</v>
      </c>
      <c r="W26" s="84">
        <v>0</v>
      </c>
      <c r="X26" s="94">
        <f t="shared" si="10"/>
        <v>0</v>
      </c>
      <c r="Y26" s="95">
        <f t="shared" si="11"/>
        <v>15.28</v>
      </c>
      <c r="Z26" s="91">
        <v>0</v>
      </c>
      <c r="AA26" s="84">
        <v>0</v>
      </c>
      <c r="AB26" s="84">
        <v>0</v>
      </c>
      <c r="AC26" s="84">
        <v>95.26</v>
      </c>
      <c r="AD26" s="96">
        <f t="shared" si="12"/>
        <v>0</v>
      </c>
      <c r="AE26" s="52">
        <f t="shared" si="13"/>
        <v>95.26</v>
      </c>
      <c r="AF26" s="118">
        <v>0.38555672043010747</v>
      </c>
      <c r="AG26" s="117">
        <v>0.1837087365591398</v>
      </c>
      <c r="AH26" s="54">
        <f t="shared" si="6"/>
        <v>6.1817480406072889</v>
      </c>
      <c r="AI26" s="63">
        <f t="shared" si="7"/>
        <v>6.5231969651497934</v>
      </c>
      <c r="AJ26" s="64">
        <v>68.236068642604536</v>
      </c>
      <c r="AK26" s="61">
        <v>136.4680213590087</v>
      </c>
      <c r="AL26" s="128">
        <v>88.236626596358079</v>
      </c>
      <c r="AM26" s="61">
        <v>89.975072939282342</v>
      </c>
      <c r="AS26" s="121"/>
      <c r="BA26" s="42"/>
      <c r="BB26" s="42"/>
    </row>
    <row r="27" spans="1:54" ht="15.75" x14ac:dyDescent="0.25">
      <c r="A27" s="25">
        <v>19</v>
      </c>
      <c r="B27" s="69">
        <v>145.26</v>
      </c>
      <c r="C27" s="51">
        <f t="shared" si="0"/>
        <v>56.750542036711693</v>
      </c>
      <c r="D27" s="52">
        <f t="shared" si="1"/>
        <v>81.17760457275412</v>
      </c>
      <c r="E27" s="59">
        <f t="shared" si="2"/>
        <v>7.3318533905341781</v>
      </c>
      <c r="F27" s="68">
        <v>177.58</v>
      </c>
      <c r="G27" s="52">
        <f t="shared" si="3"/>
        <v>86.716311948343204</v>
      </c>
      <c r="H27" s="52">
        <f t="shared" si="4"/>
        <v>101.16583027011654</v>
      </c>
      <c r="I27" s="53">
        <f t="shared" si="5"/>
        <v>-10.302142218459773</v>
      </c>
      <c r="J27" s="58">
        <v>18.11</v>
      </c>
      <c r="K27" s="81">
        <v>0</v>
      </c>
      <c r="L27" s="67"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18.11</v>
      </c>
      <c r="Q27" s="82">
        <f t="shared" si="9"/>
        <v>0</v>
      </c>
      <c r="R27" s="91">
        <v>0</v>
      </c>
      <c r="S27" s="84">
        <v>0</v>
      </c>
      <c r="T27" s="84">
        <v>0</v>
      </c>
      <c r="U27" s="84">
        <v>15.02</v>
      </c>
      <c r="V27" s="84">
        <v>0</v>
      </c>
      <c r="W27" s="84">
        <v>0</v>
      </c>
      <c r="X27" s="94">
        <f t="shared" si="10"/>
        <v>0</v>
      </c>
      <c r="Y27" s="95">
        <f t="shared" si="11"/>
        <v>15.02</v>
      </c>
      <c r="Z27" s="91">
        <v>0</v>
      </c>
      <c r="AA27" s="84">
        <v>0</v>
      </c>
      <c r="AB27" s="84">
        <v>0</v>
      </c>
      <c r="AC27" s="84">
        <v>95.19</v>
      </c>
      <c r="AD27" s="96">
        <f t="shared" si="12"/>
        <v>0</v>
      </c>
      <c r="AE27" s="52">
        <f t="shared" si="13"/>
        <v>95.19</v>
      </c>
      <c r="AF27" s="118">
        <v>0.38555672043010747</v>
      </c>
      <c r="AG27" s="117">
        <v>0.1837087365591398</v>
      </c>
      <c r="AH27" s="54">
        <f t="shared" si="6"/>
        <v>7.4223010611101188</v>
      </c>
      <c r="AI27" s="63">
        <f t="shared" si="7"/>
        <v>7.148144653975038</v>
      </c>
      <c r="AJ27" s="64">
        <v>86.716311948343204</v>
      </c>
      <c r="AK27" s="61">
        <v>151.94054203671169</v>
      </c>
      <c r="AL27" s="128">
        <v>101.16583027011654</v>
      </c>
      <c r="AM27" s="61">
        <v>96.197604572754116</v>
      </c>
      <c r="AS27" s="121"/>
      <c r="BA27" s="42"/>
      <c r="BB27" s="42"/>
    </row>
    <row r="28" spans="1:54" ht="15.75" x14ac:dyDescent="0.25">
      <c r="A28" s="25">
        <v>20</v>
      </c>
      <c r="B28" s="69">
        <v>147.57999999999998</v>
      </c>
      <c r="C28" s="51">
        <f t="shared" si="0"/>
        <v>55.937405788812256</v>
      </c>
      <c r="D28" s="52">
        <f t="shared" si="1"/>
        <v>84.326140543212802</v>
      </c>
      <c r="E28" s="59">
        <f t="shared" si="2"/>
        <v>7.3164536679749403</v>
      </c>
      <c r="F28" s="68">
        <v>182.5</v>
      </c>
      <c r="G28" s="52">
        <f t="shared" si="3"/>
        <v>86.605233961912731</v>
      </c>
      <c r="H28" s="52">
        <f t="shared" si="4"/>
        <v>105.92338592769634</v>
      </c>
      <c r="I28" s="53">
        <f t="shared" si="5"/>
        <v>-10.028619889609073</v>
      </c>
      <c r="J28" s="58">
        <v>18.02</v>
      </c>
      <c r="K28" s="81">
        <v>0</v>
      </c>
      <c r="L28" s="67"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18.02</v>
      </c>
      <c r="Q28" s="82">
        <f t="shared" si="9"/>
        <v>0</v>
      </c>
      <c r="R28" s="91">
        <v>0</v>
      </c>
      <c r="S28" s="84">
        <v>0</v>
      </c>
      <c r="T28" s="84">
        <v>0</v>
      </c>
      <c r="U28" s="84">
        <v>15.3</v>
      </c>
      <c r="V28" s="84">
        <v>0</v>
      </c>
      <c r="W28" s="84">
        <v>0</v>
      </c>
      <c r="X28" s="94">
        <f t="shared" si="10"/>
        <v>0</v>
      </c>
      <c r="Y28" s="95">
        <f t="shared" si="11"/>
        <v>15.3</v>
      </c>
      <c r="Z28" s="91">
        <v>0</v>
      </c>
      <c r="AA28" s="84">
        <v>0</v>
      </c>
      <c r="AB28" s="84">
        <v>0</v>
      </c>
      <c r="AC28" s="84">
        <v>92.04</v>
      </c>
      <c r="AD28" s="96">
        <f t="shared" si="12"/>
        <v>0</v>
      </c>
      <c r="AE28" s="52">
        <f t="shared" si="13"/>
        <v>92.04</v>
      </c>
      <c r="AF28" s="118">
        <v>0.38555672043010747</v>
      </c>
      <c r="AG28" s="117">
        <v>0.1837087365591398</v>
      </c>
      <c r="AH28" s="54">
        <f t="shared" si="6"/>
        <v>7.6058233899608183</v>
      </c>
      <c r="AI28" s="63">
        <f t="shared" si="7"/>
        <v>7.1327449314158002</v>
      </c>
      <c r="AJ28" s="64">
        <v>86.605233961912731</v>
      </c>
      <c r="AK28" s="61">
        <v>147.97740578881226</v>
      </c>
      <c r="AL28" s="128">
        <v>105.92338592769634</v>
      </c>
      <c r="AM28" s="61">
        <v>99.626140543212799</v>
      </c>
      <c r="AS28" s="121"/>
      <c r="BA28" s="42"/>
      <c r="BB28" s="42"/>
    </row>
    <row r="29" spans="1:54" ht="15.75" x14ac:dyDescent="0.25">
      <c r="A29" s="25">
        <v>21</v>
      </c>
      <c r="B29" s="69">
        <v>143.62</v>
      </c>
      <c r="C29" s="51">
        <f t="shared" si="0"/>
        <v>50.850063138800138</v>
      </c>
      <c r="D29" s="52">
        <f t="shared" si="1"/>
        <v>85.540561601604708</v>
      </c>
      <c r="E29" s="59">
        <f t="shared" si="2"/>
        <v>7.2293752595951446</v>
      </c>
      <c r="F29" s="68">
        <v>179.28</v>
      </c>
      <c r="G29" s="52">
        <f t="shared" si="3"/>
        <v>84.355828010672653</v>
      </c>
      <c r="H29" s="52">
        <f t="shared" si="4"/>
        <v>105.07514019449138</v>
      </c>
      <c r="I29" s="53">
        <f t="shared" si="5"/>
        <v>-10.150968205164046</v>
      </c>
      <c r="J29" s="58">
        <v>18.02</v>
      </c>
      <c r="K29" s="81">
        <v>0</v>
      </c>
      <c r="L29" s="67"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18.02</v>
      </c>
      <c r="Q29" s="82">
        <f t="shared" si="9"/>
        <v>0</v>
      </c>
      <c r="R29" s="91">
        <v>0</v>
      </c>
      <c r="S29" s="84">
        <v>0</v>
      </c>
      <c r="T29" s="84">
        <v>0</v>
      </c>
      <c r="U29" s="84">
        <v>14.92</v>
      </c>
      <c r="V29" s="84">
        <v>0</v>
      </c>
      <c r="W29" s="84">
        <v>0</v>
      </c>
      <c r="X29" s="94">
        <f t="shared" si="10"/>
        <v>0</v>
      </c>
      <c r="Y29" s="95">
        <f t="shared" si="11"/>
        <v>14.92</v>
      </c>
      <c r="Z29" s="91">
        <v>0</v>
      </c>
      <c r="AA29" s="84">
        <v>0</v>
      </c>
      <c r="AB29" s="84">
        <v>0</v>
      </c>
      <c r="AC29" s="84">
        <v>93.27</v>
      </c>
      <c r="AD29" s="96">
        <f t="shared" si="12"/>
        <v>0</v>
      </c>
      <c r="AE29" s="52">
        <f t="shared" si="13"/>
        <v>93.27</v>
      </c>
      <c r="AF29" s="118">
        <v>0.38555672043010747</v>
      </c>
      <c r="AG29" s="117">
        <v>0.1837087365591398</v>
      </c>
      <c r="AH29" s="54">
        <f t="shared" si="6"/>
        <v>7.4834750744058454</v>
      </c>
      <c r="AI29" s="63">
        <f t="shared" si="7"/>
        <v>7.0456665230360045</v>
      </c>
      <c r="AJ29" s="64">
        <v>84.355828010672653</v>
      </c>
      <c r="AK29" s="61">
        <v>144.12006313880013</v>
      </c>
      <c r="AL29" s="128">
        <v>105.07514019449138</v>
      </c>
      <c r="AM29" s="61">
        <v>100.46056160160471</v>
      </c>
      <c r="AS29" s="121"/>
      <c r="BA29" s="42"/>
      <c r="BB29" s="42"/>
    </row>
    <row r="30" spans="1:54" ht="15.75" x14ac:dyDescent="0.25">
      <c r="A30" s="25">
        <v>22</v>
      </c>
      <c r="B30" s="69">
        <v>139.44999999999999</v>
      </c>
      <c r="C30" s="51">
        <f t="shared" si="0"/>
        <v>48.84239534272659</v>
      </c>
      <c r="D30" s="52">
        <f t="shared" si="1"/>
        <v>81.780013502745831</v>
      </c>
      <c r="E30" s="59">
        <f t="shared" si="2"/>
        <v>8.8275911545275676</v>
      </c>
      <c r="F30" s="68">
        <v>172.22</v>
      </c>
      <c r="G30" s="52">
        <f t="shared" si="3"/>
        <v>79.059818470157694</v>
      </c>
      <c r="H30" s="52">
        <f t="shared" si="4"/>
        <v>103.5794027291477</v>
      </c>
      <c r="I30" s="53">
        <f t="shared" si="5"/>
        <v>-10.419221199305381</v>
      </c>
      <c r="J30" s="58">
        <v>18.02</v>
      </c>
      <c r="K30" s="81">
        <v>0</v>
      </c>
      <c r="L30" s="67"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18.02</v>
      </c>
      <c r="Q30" s="82">
        <f t="shared" si="9"/>
        <v>0</v>
      </c>
      <c r="R30" s="91">
        <v>0</v>
      </c>
      <c r="S30" s="84">
        <v>0</v>
      </c>
      <c r="T30" s="84">
        <v>0</v>
      </c>
      <c r="U30" s="84">
        <v>74.92</v>
      </c>
      <c r="V30" s="84">
        <v>0</v>
      </c>
      <c r="W30" s="84">
        <v>0</v>
      </c>
      <c r="X30" s="94">
        <f t="shared" si="10"/>
        <v>0</v>
      </c>
      <c r="Y30" s="95">
        <f t="shared" si="11"/>
        <v>74.92</v>
      </c>
      <c r="Z30" s="91">
        <v>0</v>
      </c>
      <c r="AA30" s="84">
        <v>0</v>
      </c>
      <c r="AB30" s="84">
        <v>0</v>
      </c>
      <c r="AC30" s="84">
        <v>94.52</v>
      </c>
      <c r="AD30" s="96">
        <f t="shared" si="12"/>
        <v>0</v>
      </c>
      <c r="AE30" s="52">
        <f t="shared" si="13"/>
        <v>94.52</v>
      </c>
      <c r="AF30" s="118">
        <v>0.38555672043010747</v>
      </c>
      <c r="AG30" s="117">
        <v>0.1837087365591398</v>
      </c>
      <c r="AH30" s="54">
        <f t="shared" si="6"/>
        <v>7.2152220802645104</v>
      </c>
      <c r="AI30" s="63">
        <f t="shared" si="7"/>
        <v>8.6438824179684275</v>
      </c>
      <c r="AJ30" s="64">
        <v>79.059818470157694</v>
      </c>
      <c r="AK30" s="61">
        <v>143.36239534272659</v>
      </c>
      <c r="AL30" s="128">
        <v>103.5794027291477</v>
      </c>
      <c r="AM30" s="61">
        <v>156.70001350274583</v>
      </c>
      <c r="AS30" s="121"/>
      <c r="BA30" s="42"/>
      <c r="BB30" s="42"/>
    </row>
    <row r="31" spans="1:54" ht="15.75" x14ac:dyDescent="0.25">
      <c r="A31" s="25">
        <v>23</v>
      </c>
      <c r="B31" s="69">
        <v>132.26</v>
      </c>
      <c r="C31" s="51">
        <f t="shared" si="0"/>
        <v>44.081776864966727</v>
      </c>
      <c r="D31" s="52">
        <f t="shared" si="1"/>
        <v>79.595908877082408</v>
      </c>
      <c r="E31" s="59">
        <f t="shared" si="2"/>
        <v>8.582314257950884</v>
      </c>
      <c r="F31" s="68">
        <v>173.47</v>
      </c>
      <c r="G31" s="52">
        <f t="shared" si="3"/>
        <v>78.231023032344041</v>
      </c>
      <c r="H31" s="52">
        <f t="shared" si="4"/>
        <v>100.85840323693785</v>
      </c>
      <c r="I31" s="53">
        <f t="shared" si="5"/>
        <v>-5.6194262692818846</v>
      </c>
      <c r="J31" s="58">
        <v>13.08</v>
      </c>
      <c r="K31" s="81">
        <v>0</v>
      </c>
      <c r="L31" s="67"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13.08</v>
      </c>
      <c r="Q31" s="82">
        <f t="shared" si="9"/>
        <v>0</v>
      </c>
      <c r="R31" s="91">
        <v>0</v>
      </c>
      <c r="S31" s="84">
        <v>0</v>
      </c>
      <c r="T31" s="84">
        <v>0</v>
      </c>
      <c r="U31" s="84">
        <v>75.11</v>
      </c>
      <c r="V31" s="84">
        <v>0</v>
      </c>
      <c r="W31" s="84">
        <v>0</v>
      </c>
      <c r="X31" s="94">
        <f t="shared" si="10"/>
        <v>0</v>
      </c>
      <c r="Y31" s="95">
        <f t="shared" si="11"/>
        <v>75.11</v>
      </c>
      <c r="Z31" s="91">
        <v>0</v>
      </c>
      <c r="AA31" s="84">
        <v>0</v>
      </c>
      <c r="AB31" s="84">
        <v>0</v>
      </c>
      <c r="AC31" s="84">
        <v>92.76</v>
      </c>
      <c r="AD31" s="96">
        <f t="shared" si="12"/>
        <v>0</v>
      </c>
      <c r="AE31" s="52">
        <f t="shared" si="13"/>
        <v>92.76</v>
      </c>
      <c r="AF31" s="118">
        <v>0.38555672043010747</v>
      </c>
      <c r="AG31" s="117">
        <v>0.1837087365591398</v>
      </c>
      <c r="AH31" s="54">
        <f t="shared" si="6"/>
        <v>7.0750170102880077</v>
      </c>
      <c r="AI31" s="63">
        <f t="shared" si="7"/>
        <v>8.3986055213917439</v>
      </c>
      <c r="AJ31" s="64">
        <v>78.231023032344041</v>
      </c>
      <c r="AK31" s="61">
        <v>136.84177686496673</v>
      </c>
      <c r="AL31" s="128">
        <v>100.85840323693785</v>
      </c>
      <c r="AM31" s="61">
        <v>154.70590887708241</v>
      </c>
      <c r="AS31" s="121"/>
      <c r="BA31" s="42"/>
      <c r="BB31" s="42"/>
    </row>
    <row r="32" spans="1:54" ht="16.5" thickBot="1" x14ac:dyDescent="0.3">
      <c r="A32" s="26">
        <v>24</v>
      </c>
      <c r="B32" s="70">
        <v>121.68</v>
      </c>
      <c r="C32" s="55">
        <f t="shared" si="0"/>
        <v>34.141681214362649</v>
      </c>
      <c r="D32" s="52">
        <f t="shared" si="1"/>
        <v>79.255880478021709</v>
      </c>
      <c r="E32" s="59">
        <f t="shared" si="2"/>
        <v>8.2824383076156778</v>
      </c>
      <c r="F32" s="71">
        <v>157.03</v>
      </c>
      <c r="G32" s="56">
        <f t="shared" si="3"/>
        <v>70.232388677238291</v>
      </c>
      <c r="H32" s="52">
        <f t="shared" si="4"/>
        <v>95.898837675862737</v>
      </c>
      <c r="I32" s="53">
        <f t="shared" si="5"/>
        <v>-9.1012263531010245</v>
      </c>
      <c r="J32" s="58">
        <v>16.05</v>
      </c>
      <c r="K32" s="81">
        <v>0</v>
      </c>
      <c r="L32" s="67"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16.05</v>
      </c>
      <c r="Q32" s="82">
        <f t="shared" si="9"/>
        <v>0</v>
      </c>
      <c r="R32" s="91">
        <v>0</v>
      </c>
      <c r="S32" s="84">
        <v>0</v>
      </c>
      <c r="T32" s="84">
        <v>0</v>
      </c>
      <c r="U32" s="84">
        <v>74.31</v>
      </c>
      <c r="V32" s="84">
        <v>0</v>
      </c>
      <c r="W32" s="84">
        <v>0</v>
      </c>
      <c r="X32" s="94">
        <f t="shared" si="10"/>
        <v>0</v>
      </c>
      <c r="Y32" s="95">
        <f t="shared" si="11"/>
        <v>74.31</v>
      </c>
      <c r="Z32" s="92">
        <v>0</v>
      </c>
      <c r="AA32" s="93">
        <v>0</v>
      </c>
      <c r="AB32" s="93">
        <v>0</v>
      </c>
      <c r="AC32" s="93">
        <v>93.43</v>
      </c>
      <c r="AD32" s="96">
        <f t="shared" si="12"/>
        <v>0</v>
      </c>
      <c r="AE32" s="52">
        <f t="shared" si="13"/>
        <v>93.43</v>
      </c>
      <c r="AF32" s="118">
        <v>0.38555672043010747</v>
      </c>
      <c r="AG32" s="117">
        <v>0.1837087365591398</v>
      </c>
      <c r="AH32" s="54">
        <f t="shared" si="6"/>
        <v>6.5632169264688685</v>
      </c>
      <c r="AI32" s="63">
        <f t="shared" si="7"/>
        <v>8.0987295710565377</v>
      </c>
      <c r="AJ32" s="65">
        <v>70.232388677238291</v>
      </c>
      <c r="AK32" s="62">
        <v>127.57168121436266</v>
      </c>
      <c r="AL32" s="129">
        <v>95.898837675862737</v>
      </c>
      <c r="AM32" s="62">
        <v>153.56588047802171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147.57999999999998</v>
      </c>
      <c r="C33" s="40">
        <f t="shared" ref="C33:AE33" si="14">MAX(C9:C32)</f>
        <v>57.708251792474513</v>
      </c>
      <c r="D33" s="40">
        <f t="shared" si="14"/>
        <v>88.712636574461769</v>
      </c>
      <c r="E33" s="40">
        <f t="shared" si="14"/>
        <v>9.0233088017108685</v>
      </c>
      <c r="F33" s="40">
        <f t="shared" si="14"/>
        <v>182.5</v>
      </c>
      <c r="G33" s="40">
        <f t="shared" si="14"/>
        <v>86.716311948343204</v>
      </c>
      <c r="H33" s="40">
        <f t="shared" si="14"/>
        <v>105.92338592769634</v>
      </c>
      <c r="I33" s="40">
        <f t="shared" si="14"/>
        <v>-4.9031610770812826</v>
      </c>
      <c r="J33" s="40">
        <f t="shared" si="14"/>
        <v>18.18</v>
      </c>
      <c r="K33" s="40">
        <f t="shared" si="14"/>
        <v>0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18.18</v>
      </c>
      <c r="Q33" s="40">
        <f t="shared" si="14"/>
        <v>0</v>
      </c>
      <c r="R33" s="40">
        <f t="shared" si="14"/>
        <v>35.61</v>
      </c>
      <c r="S33" s="40">
        <f t="shared" si="14"/>
        <v>0</v>
      </c>
      <c r="T33" s="40">
        <f t="shared" si="14"/>
        <v>0</v>
      </c>
      <c r="U33" s="40">
        <f t="shared" si="14"/>
        <v>76.03</v>
      </c>
      <c r="V33" s="40">
        <f t="shared" si="14"/>
        <v>0</v>
      </c>
      <c r="W33" s="40">
        <f t="shared" si="14"/>
        <v>0</v>
      </c>
      <c r="X33" s="40">
        <f t="shared" si="14"/>
        <v>35.61</v>
      </c>
      <c r="Y33" s="40">
        <f t="shared" si="14"/>
        <v>76.03</v>
      </c>
      <c r="Z33" s="40"/>
      <c r="AA33" s="40"/>
      <c r="AB33" s="40"/>
      <c r="AC33" s="40"/>
      <c r="AD33" s="40">
        <f t="shared" si="14"/>
        <v>17.600000000000001</v>
      </c>
      <c r="AE33" s="40">
        <f t="shared" si="14"/>
        <v>95.26</v>
      </c>
      <c r="AF33" s="40">
        <f t="shared" ref="AF33:AM33" si="15">MAX(AF9:AF32)</f>
        <v>0.38555672043010747</v>
      </c>
      <c r="AG33" s="40">
        <f t="shared" si="15"/>
        <v>0.1837087365591398</v>
      </c>
      <c r="AH33" s="40">
        <f t="shared" si="15"/>
        <v>7.6058233899608183</v>
      </c>
      <c r="AI33" s="40">
        <f t="shared" si="15"/>
        <v>8.8396000651517284</v>
      </c>
      <c r="AJ33" s="40">
        <f t="shared" si="15"/>
        <v>86.716311948343204</v>
      </c>
      <c r="AK33" s="40">
        <f t="shared" si="15"/>
        <v>151.94054203671169</v>
      </c>
      <c r="AL33" s="40">
        <f t="shared" si="15"/>
        <v>105.92338592769634</v>
      </c>
      <c r="AM33" s="130">
        <f t="shared" si="15"/>
        <v>162.21011237270585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112.69265306122446</v>
      </c>
      <c r="C34" s="41">
        <f t="shared" ref="C34:AE34" si="16">AVERAGE(C9:C33,C9:C32)</f>
        <v>37.689530431766563</v>
      </c>
      <c r="D34" s="41">
        <f t="shared" si="16"/>
        <v>67.55509725199056</v>
      </c>
      <c r="E34" s="41">
        <f t="shared" si="16"/>
        <v>7.608519197235676</v>
      </c>
      <c r="F34" s="41">
        <f t="shared" si="16"/>
        <v>133.59469387755098</v>
      </c>
      <c r="G34" s="41">
        <f t="shared" si="16"/>
        <v>64.378067206694098</v>
      </c>
      <c r="H34" s="41">
        <f t="shared" si="16"/>
        <v>79.005314050384641</v>
      </c>
      <c r="I34" s="41">
        <f t="shared" si="16"/>
        <v>-9.681819281589787</v>
      </c>
      <c r="J34" s="41">
        <f t="shared" si="16"/>
        <v>16.25918367346938</v>
      </c>
      <c r="K34" s="41">
        <f t="shared" si="16"/>
        <v>0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16.25918367346938</v>
      </c>
      <c r="Q34" s="41">
        <f t="shared" si="16"/>
        <v>0</v>
      </c>
      <c r="R34" s="41">
        <f t="shared" si="16"/>
        <v>8.112857142857143</v>
      </c>
      <c r="S34" s="41">
        <f t="shared" si="16"/>
        <v>0</v>
      </c>
      <c r="T34" s="41">
        <f t="shared" si="16"/>
        <v>0</v>
      </c>
      <c r="U34" s="41">
        <f t="shared" si="16"/>
        <v>59.066734693877571</v>
      </c>
      <c r="V34" s="41">
        <f t="shared" si="16"/>
        <v>0</v>
      </c>
      <c r="W34" s="41">
        <f t="shared" si="16"/>
        <v>0</v>
      </c>
      <c r="X34" s="41">
        <f t="shared" si="16"/>
        <v>8.112857142857143</v>
      </c>
      <c r="Y34" s="41">
        <f t="shared" si="16"/>
        <v>59.066734693877571</v>
      </c>
      <c r="Z34" s="41">
        <f>AVERAGE(Z9:Z33,Z9:Z32)</f>
        <v>3.2958333333333329</v>
      </c>
      <c r="AA34" s="41">
        <f>AVERAGE(AA9:AA33,AA9:AA32)</f>
        <v>0</v>
      </c>
      <c r="AB34" s="41">
        <f>AVERAGE(AB9:AB33,AB9:AB32)</f>
        <v>0</v>
      </c>
      <c r="AC34" s="41">
        <f t="shared" si="16"/>
        <v>93.619166666666715</v>
      </c>
      <c r="AD34" s="41">
        <f t="shared" si="16"/>
        <v>3.5877551020408158</v>
      </c>
      <c r="AE34" s="41">
        <f t="shared" si="16"/>
        <v>93.652653061224541</v>
      </c>
      <c r="AF34" s="41">
        <f t="shared" ref="AF34:AM34" si="17">AVERAGE(AF9:AF33,AF9:AF32)</f>
        <v>0.38555672043010741</v>
      </c>
      <c r="AG34" s="41">
        <f t="shared" si="17"/>
        <v>0.18370873655913991</v>
      </c>
      <c r="AH34" s="41">
        <f t="shared" si="17"/>
        <v>6.0839411650713746</v>
      </c>
      <c r="AI34" s="41">
        <f t="shared" si="17"/>
        <v>7.4248104606765342</v>
      </c>
      <c r="AJ34" s="41">
        <f t="shared" si="17"/>
        <v>67.606638635265526</v>
      </c>
      <c r="AK34" s="41">
        <f t="shared" si="17"/>
        <v>131.32120982450616</v>
      </c>
      <c r="AL34" s="41">
        <f t="shared" si="17"/>
        <v>86.391436499364204</v>
      </c>
      <c r="AM34" s="131">
        <f t="shared" si="17"/>
        <v>126.57014777848534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1" t="s">
        <v>15</v>
      </c>
      <c r="B36" s="152"/>
      <c r="C36" s="152"/>
      <c r="D36" s="152"/>
      <c r="E36" s="152"/>
      <c r="F36" s="153"/>
      <c r="G36" s="114"/>
      <c r="H36" s="136" t="s">
        <v>93</v>
      </c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8"/>
      <c r="W36" s="136" t="s">
        <v>94</v>
      </c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8"/>
      <c r="AL36" s="136" t="s">
        <v>95</v>
      </c>
      <c r="AM36" s="137"/>
      <c r="AN36" s="137"/>
      <c r="AO36" s="137"/>
      <c r="AP36" s="137"/>
      <c r="AQ36" s="137"/>
      <c r="AR36" s="137"/>
      <c r="AS36" s="138"/>
    </row>
    <row r="37" spans="1:45" ht="23.25" customHeight="1" x14ac:dyDescent="0.25">
      <c r="A37" s="141" t="s">
        <v>92</v>
      </c>
      <c r="B37" s="142"/>
      <c r="C37" s="142"/>
      <c r="D37" s="141" t="s">
        <v>99</v>
      </c>
      <c r="E37" s="142"/>
      <c r="F37" s="143"/>
      <c r="G37" s="115"/>
      <c r="H37" s="140" t="s">
        <v>19</v>
      </c>
      <c r="I37" s="134"/>
      <c r="J37" s="134"/>
      <c r="K37" s="134"/>
      <c r="L37" s="139"/>
      <c r="M37" s="133" t="s">
        <v>17</v>
      </c>
      <c r="N37" s="134"/>
      <c r="O37" s="134"/>
      <c r="P37" s="134"/>
      <c r="Q37" s="139"/>
      <c r="R37" s="133" t="s">
        <v>18</v>
      </c>
      <c r="S37" s="134"/>
      <c r="T37" s="134"/>
      <c r="U37" s="134"/>
      <c r="V37" s="135"/>
      <c r="W37" s="140" t="s">
        <v>96</v>
      </c>
      <c r="X37" s="134"/>
      <c r="Y37" s="134"/>
      <c r="Z37" s="134"/>
      <c r="AA37" s="139"/>
      <c r="AB37" s="133" t="s">
        <v>16</v>
      </c>
      <c r="AC37" s="134"/>
      <c r="AD37" s="134"/>
      <c r="AE37" s="134"/>
      <c r="AF37" s="139"/>
      <c r="AG37" s="133" t="s">
        <v>74</v>
      </c>
      <c r="AH37" s="134"/>
      <c r="AI37" s="134"/>
      <c r="AJ37" s="134"/>
      <c r="AK37" s="135"/>
      <c r="AL37" s="140" t="s">
        <v>91</v>
      </c>
      <c r="AM37" s="134"/>
      <c r="AN37" s="134"/>
      <c r="AO37" s="139"/>
      <c r="AP37" s="133" t="s">
        <v>97</v>
      </c>
      <c r="AQ37" s="134"/>
      <c r="AR37" s="134"/>
      <c r="AS37" s="135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213">
        <v>391</v>
      </c>
      <c r="K38" s="212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213">
        <v>167.3</v>
      </c>
      <c r="Z38" s="212"/>
      <c r="AA38" s="8" t="s">
        <v>21</v>
      </c>
      <c r="AB38" s="5" t="s">
        <v>23</v>
      </c>
      <c r="AC38" s="30"/>
      <c r="AD38" s="213">
        <v>1701.5</v>
      </c>
      <c r="AE38" s="212"/>
      <c r="AF38" s="7" t="s">
        <v>21</v>
      </c>
      <c r="AG38" s="5" t="s">
        <v>24</v>
      </c>
      <c r="AH38" s="6"/>
      <c r="AI38" s="213">
        <v>0</v>
      </c>
      <c r="AJ38" s="212"/>
      <c r="AK38" s="100" t="s">
        <v>21</v>
      </c>
      <c r="AL38" s="99" t="s">
        <v>24</v>
      </c>
      <c r="AM38" s="212">
        <v>79.06</v>
      </c>
      <c r="AN38" s="214"/>
      <c r="AO38" s="8" t="s">
        <v>21</v>
      </c>
      <c r="AP38" s="5" t="s">
        <v>24</v>
      </c>
      <c r="AQ38" s="212">
        <v>2228.9</v>
      </c>
      <c r="AR38" s="212"/>
      <c r="AS38" s="110" t="s">
        <v>21</v>
      </c>
    </row>
    <row r="39" spans="1:45" ht="15.75" thickBot="1" x14ac:dyDescent="0.3">
      <c r="A39" s="9" t="s">
        <v>22</v>
      </c>
      <c r="B39" s="10">
        <v>3094.61</v>
      </c>
      <c r="C39" s="11" t="s">
        <v>21</v>
      </c>
      <c r="D39" s="9" t="s">
        <v>71</v>
      </c>
      <c r="E39" s="10">
        <v>2741</v>
      </c>
      <c r="F39" s="12" t="s">
        <v>21</v>
      </c>
      <c r="G39" s="98"/>
      <c r="H39" s="101" t="s">
        <v>25</v>
      </c>
      <c r="I39" s="102"/>
      <c r="J39" s="103">
        <v>18.18</v>
      </c>
      <c r="K39" s="104" t="s">
        <v>62</v>
      </c>
      <c r="L39" s="105">
        <v>0.58333333333333337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35.61</v>
      </c>
      <c r="Z39" s="102" t="s">
        <v>62</v>
      </c>
      <c r="AA39" s="108">
        <v>0.54166666666666663</v>
      </c>
      <c r="AB39" s="106" t="s">
        <v>25</v>
      </c>
      <c r="AC39" s="109"/>
      <c r="AD39" s="103">
        <v>76.61</v>
      </c>
      <c r="AE39" s="104" t="s">
        <v>75</v>
      </c>
      <c r="AF39" s="108">
        <v>13.59</v>
      </c>
      <c r="AG39" s="106" t="s">
        <v>25</v>
      </c>
      <c r="AH39" s="102"/>
      <c r="AI39" s="103"/>
      <c r="AJ39" s="102" t="s">
        <v>75</v>
      </c>
      <c r="AK39" s="107"/>
      <c r="AL39" s="101" t="s">
        <v>25</v>
      </c>
      <c r="AM39" s="102">
        <v>17.600000000000001</v>
      </c>
      <c r="AN39" s="103" t="s">
        <v>75</v>
      </c>
      <c r="AO39" s="111">
        <v>0.5</v>
      </c>
      <c r="AP39" s="106" t="s">
        <v>25</v>
      </c>
      <c r="AQ39" s="102">
        <v>95.26</v>
      </c>
      <c r="AR39" s="104" t="s">
        <v>75</v>
      </c>
      <c r="AS39" s="107">
        <v>0.75</v>
      </c>
    </row>
    <row r="40" spans="1:45" ht="16.5" thickTop="1" thickBot="1" x14ac:dyDescent="0.3">
      <c r="AM40" s="132"/>
    </row>
    <row r="41" spans="1:45" ht="24" customHeight="1" thickTop="1" thickBot="1" x14ac:dyDescent="0.3">
      <c r="A41" s="161" t="s">
        <v>26</v>
      </c>
      <c r="B41" s="161"/>
      <c r="C41" s="161"/>
      <c r="D41" s="162"/>
      <c r="E41" s="163" t="s">
        <v>27</v>
      </c>
      <c r="F41" s="164"/>
      <c r="G41" s="165"/>
    </row>
    <row r="42" spans="1:45" ht="25.5" customHeight="1" thickTop="1" thickBot="1" x14ac:dyDescent="0.3">
      <c r="A42" s="166" t="s">
        <v>28</v>
      </c>
      <c r="B42" s="167"/>
      <c r="C42" s="167"/>
      <c r="D42" s="168"/>
      <c r="E42" s="43">
        <v>499.13</v>
      </c>
      <c r="F42" s="44" t="s">
        <v>69</v>
      </c>
      <c r="G42" s="47">
        <v>0.91666666666666663</v>
      </c>
    </row>
    <row r="43" spans="1:45" ht="32.25" customHeight="1" thickBot="1" x14ac:dyDescent="0.3">
      <c r="A43" s="169" t="s">
        <v>70</v>
      </c>
      <c r="B43" s="170"/>
      <c r="C43" s="170"/>
      <c r="D43" s="171"/>
      <c r="E43" s="77"/>
      <c r="F43" s="78"/>
      <c r="G43" s="79">
        <v>74.92</v>
      </c>
    </row>
    <row r="44" spans="1:45" ht="32.25" customHeight="1" thickBot="1" x14ac:dyDescent="0.3">
      <c r="A44" s="169" t="s">
        <v>29</v>
      </c>
      <c r="B44" s="170"/>
      <c r="C44" s="170"/>
      <c r="D44" s="171"/>
      <c r="E44" s="77"/>
      <c r="F44" s="78"/>
      <c r="G44" s="79">
        <v>94.52</v>
      </c>
    </row>
    <row r="45" spans="1:45" ht="29.25" customHeight="1" thickBot="1" x14ac:dyDescent="0.3">
      <c r="A45" s="172" t="s">
        <v>30</v>
      </c>
      <c r="B45" s="173"/>
      <c r="C45" s="173"/>
      <c r="D45" s="174"/>
      <c r="E45" s="45">
        <v>269.2</v>
      </c>
      <c r="F45" s="83" t="s">
        <v>72</v>
      </c>
      <c r="G45" s="48">
        <v>0.91666666666666663</v>
      </c>
    </row>
    <row r="46" spans="1:45" ht="34.5" customHeight="1" thickBot="1" x14ac:dyDescent="0.3">
      <c r="A46" s="154" t="s">
        <v>31</v>
      </c>
      <c r="B46" s="155"/>
      <c r="C46" s="155"/>
      <c r="D46" s="156"/>
      <c r="E46" s="46">
        <v>246.75</v>
      </c>
      <c r="F46" s="80" t="s">
        <v>72</v>
      </c>
      <c r="G46" s="60">
        <v>0.79166666666666663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103</v>
      </c>
    </row>
    <row r="57" spans="1:44" x14ac:dyDescent="0.25">
      <c r="A57" s="37" t="s">
        <v>65</v>
      </c>
      <c r="B57" t="s">
        <v>104</v>
      </c>
    </row>
    <row r="58" spans="1:44" x14ac:dyDescent="0.25">
      <c r="A58" s="37" t="s">
        <v>66</v>
      </c>
      <c r="B58" t="s">
        <v>105</v>
      </c>
    </row>
    <row r="59" spans="1:44" ht="15.75" x14ac:dyDescent="0.25">
      <c r="J59" s="29" t="s">
        <v>61</v>
      </c>
      <c r="R59" s="38" t="s">
        <v>98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57"/>
      <c r="AN80" s="157"/>
      <c r="AO80" s="157"/>
    </row>
    <row r="81" spans="39:41" x14ac:dyDescent="0.25">
      <c r="AM81" s="157"/>
      <c r="AN81" s="157"/>
      <c r="AO81" s="157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29 JUN 23 </vt:lpstr>
      <vt:lpstr>'29 JUN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2023-06-30T06:10:23Z</dcterms:modified>
</cp:coreProperties>
</file>