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5A089946-A734-4817-9B23-8B2C5A226F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 MAI 23 " sheetId="3" r:id="rId1"/>
  </sheets>
  <definedNames>
    <definedName name="_xlnm.Print_Area" localSheetId="0">'29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<sst xmlns="http://schemas.openxmlformats.org/spreadsheetml/2006/main" count="138" uniqueCount="106">
  <si>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</si>
  <si>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</si>
  <si>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</si>
  <si>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</si>
  <si>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</si>
  <si>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</si>
  <si>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</si>
  <si>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</si>
  <si>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</si>
  <si>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</si>
  <si>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</si>
  <si>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</si>
  <si>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</si>
  <si>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</si>
  <si>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</si>
  <si>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</si>
  <si>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</si>
  <si>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</si>
  <si>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</si>
  <si>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</si>
  <si>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</si>
  <si>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</si>
  <si>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</si>
  <si>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</si>
  <si>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</si>
  <si>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</si>
  <si>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</si>
  <si>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</si>
  <si>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</si>
  <si>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</si>
  <si>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</si>
  <si>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</si>
  <si>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</si>
  <si>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</si>
  <si>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</si>
  <si>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</si>
  <si>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</si>
  <si>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</si>
  <si>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</si>
  <si>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</si>
  <si>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</si>
  <si>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</si>
  <si>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</si>
  <si>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</si>
  <si>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</si>
  <si>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</si>
  <si>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</si>
  <si>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</si>
  <si>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</si>
  <si>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</si>
  <si>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</si>
  <si>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</si>
  <si>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</si>
  <si>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</si>
  <si>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</si>
  <si>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</si>
  <si>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</si>
  <si>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</si>
  <si>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</si>
  <si>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</si>
  <si>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</si>
  <si>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</si>
  <si>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</si>
  <si>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</si>
  <si>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</si>
  <si>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</si>
  <si>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</si>
  <si>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</si>
  <si>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</si>
  <si>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</si>
  <si>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</si>
  <si>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</si>
  <si>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</si>
  <si>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</si>
  <si>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</si>
  <si>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</si>
  <si>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</si>
  <si>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</si>
  <si>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</si>
  <si>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</si>
  <si>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</si>
  <si>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</si>
  <si>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</si>
  <si>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</si>
  <si>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</si>
  <si>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</si>
  <si>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</si>
  <si>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</si>
  <si>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</si>
  <si>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</si>
  <si>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</si>
  <si>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</si>
  <si>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</si>
  <si>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</si>
  <si>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</si>
  <si>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</si>
  <si>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</si>
  <si>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</si>
  <si>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</si>
  <si>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</si>
  <si>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</si>
  <si>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</si>
  <si>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</si>
  <si>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TAGBA</t>
  </si>
  <si>
    <t>TETE et BOKO</t>
  </si>
  <si>
    <t>BOKO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</si>
</sst>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'29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'!$B$9:$B$32</c:f>
              <c:numCache>
                <c:formatCode>General</c:formatCode>
                <c:ptCount val="24"/>
                <c:pt idx="0">
                  <c:v>88.76</c:v>
                </c:pt>
                <c:pt idx="1">
                  <c:v>81.94</c:v>
                </c:pt>
                <c:pt idx="2">
                  <c:v>74.87</c:v>
                </c:pt>
                <c:pt idx="3">
                  <c:v>73.62</c:v>
                </c:pt>
                <c:pt idx="4">
                  <c:v>69.210000000000008</c:v>
                </c:pt>
                <c:pt idx="5">
                  <c:v>47.69</c:v>
                </c:pt>
                <c:pt idx="6">
                  <c:v>52.28</c:v>
                </c:pt>
                <c:pt idx="7">
                  <c:v>52.37</c:v>
                </c:pt>
                <c:pt idx="8">
                  <c:v>47.04</c:v>
                </c:pt>
                <c:pt idx="9">
                  <c:v>31.39</c:v>
                </c:pt>
                <c:pt idx="10">
                  <c:v>72.990000000000009</c:v>
                </c:pt>
                <c:pt idx="11">
                  <c:v>24.369999999999997</c:v>
                </c:pt>
                <c:pt idx="12">
                  <c:v>46.349999999999994</c:v>
                </c:pt>
                <c:pt idx="13">
                  <c:v>50.46</c:v>
                </c:pt>
                <c:pt idx="14">
                  <c:v>51.08</c:v>
                </c:pt>
                <c:pt idx="15">
                  <c:v>52.32</c:v>
                </c:pt>
                <c:pt idx="16">
                  <c:v>47.76</c:v>
                </c:pt>
                <c:pt idx="17">
                  <c:v>62.769999999999996</c:v>
                </c:pt>
                <c:pt idx="18">
                  <c:v>99.29</c:v>
                </c:pt>
                <c:pt idx="19">
                  <c:v>108.96</c:v>
                </c:pt>
                <c:pt idx="20">
                  <c:v>75.349999999999994</c:v>
                </c:pt>
                <c:pt idx="21">
                  <c:v>98.16</c:v>
                </c:pt>
                <c:pt idx="22">
                  <c:v>111.17000000000002</c:v>
                </c:pt>
                <c:pt idx="23">
                  <c:v>86.25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'29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'!$C$9:$C$32</c:f>
              <c:numCache>
                <c:formatCode>General</c:formatCode>
                <c:ptCount val="24"/>
                <c:pt idx="0">
                  <c:v>36.762693093247421</c:v>
                </c:pt>
                <c:pt idx="1">
                  <c:v>34.123886127805548</c:v>
                </c:pt>
                <c:pt idx="2">
                  <c:v>25.961209100411679</c:v>
                </c:pt>
                <c:pt idx="3">
                  <c:v>29.600156828639726</c:v>
                </c:pt>
                <c:pt idx="4">
                  <c:v>21.995934409444402</c:v>
                </c:pt>
                <c:pt idx="5">
                  <c:v>19.743041109626461</c:v>
                </c:pt>
                <c:pt idx="6">
                  <c:v>15.465704179587277</c:v>
                </c:pt>
                <c:pt idx="7">
                  <c:v>18.333937771585397</c:v>
                </c:pt>
                <c:pt idx="8">
                  <c:v>9.5758375462757073</c:v>
                </c:pt>
                <c:pt idx="9">
                  <c:v>4.3426532341476047</c:v>
                </c:pt>
                <c:pt idx="10">
                  <c:v>4.867527981362926</c:v>
                </c:pt>
                <c:pt idx="11">
                  <c:v>3.3826116511501141</c:v>
                </c:pt>
                <c:pt idx="12">
                  <c:v>1.340715291277931</c:v>
                </c:pt>
                <c:pt idx="13">
                  <c:v>9.2418068088438616</c:v>
                </c:pt>
                <c:pt idx="14">
                  <c:v>16.634642328838041</c:v>
                </c:pt>
                <c:pt idx="15">
                  <c:v>17.947332761649136</c:v>
                </c:pt>
                <c:pt idx="16">
                  <c:v>16.002603689077077</c:v>
                </c:pt>
                <c:pt idx="17">
                  <c:v>19.545856079241176</c:v>
                </c:pt>
                <c:pt idx="18">
                  <c:v>36.570536930964167</c:v>
                </c:pt>
                <c:pt idx="19">
                  <c:v>44.26364707118681</c:v>
                </c:pt>
                <c:pt idx="20">
                  <c:v>36.575985891310012</c:v>
                </c:pt>
                <c:pt idx="21">
                  <c:v>38.039238428808787</c:v>
                </c:pt>
                <c:pt idx="22">
                  <c:v>31.968654887180989</c:v>
                </c:pt>
                <c:pt idx="23">
                  <c:v>23.053629943303719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'29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'!$D$9:$D$32</c:f>
              <c:numCache>
                <c:formatCode>0.00</c:formatCode>
                <c:ptCount val="24"/>
                <c:pt idx="0">
                  <c:v>63.613339248337098</c:v>
                </c:pt>
                <c:pt idx="1">
                  <c:v>59.538689940788302</c:v>
                </c:pt>
                <c:pt idx="2">
                  <c:v>61.227307213845535</c:v>
                </c:pt>
                <c:pt idx="3">
                  <c:v>56.270641972437573</c:v>
                </c:pt>
                <c:pt idx="4">
                  <c:v>59.436221576903037</c:v>
                </c:pt>
                <c:pt idx="5">
                  <c:v>40.892842717604722</c:v>
                </c:pt>
                <c:pt idx="6">
                  <c:v>49.889280523404494</c:v>
                </c:pt>
                <c:pt idx="7">
                  <c:v>47.351310314488217</c:v>
                </c:pt>
                <c:pt idx="8">
                  <c:v>50.565403704555052</c:v>
                </c:pt>
                <c:pt idx="9">
                  <c:v>40.767570017899956</c:v>
                </c:pt>
                <c:pt idx="10">
                  <c:v>82.013436324054197</c:v>
                </c:pt>
                <c:pt idx="11">
                  <c:v>34.851947648980783</c:v>
                </c:pt>
                <c:pt idx="12">
                  <c:v>58.257805062248934</c:v>
                </c:pt>
                <c:pt idx="13">
                  <c:v>54.351927462606469</c:v>
                </c:pt>
                <c:pt idx="14">
                  <c:v>47.587210974199294</c:v>
                </c:pt>
                <c:pt idx="15">
                  <c:v>47.496042741888076</c:v>
                </c:pt>
                <c:pt idx="16">
                  <c:v>44.982959487549408</c:v>
                </c:pt>
                <c:pt idx="17">
                  <c:v>56.051313082546272</c:v>
                </c:pt>
                <c:pt idx="18">
                  <c:v>74.496731246371809</c:v>
                </c:pt>
                <c:pt idx="19">
                  <c:v>75.983886245811775</c:v>
                </c:pt>
                <c:pt idx="20">
                  <c:v>50.105424854849275</c:v>
                </c:pt>
                <c:pt idx="21">
                  <c:v>71.935413189282485</c:v>
                </c:pt>
                <c:pt idx="22">
                  <c:v>91.150372326810114</c:v>
                </c:pt>
                <c:pt idx="23">
                  <c:v>75.357095940744827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'29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'!$E$9:$E$32</c:f>
              <c:numCache>
                <c:formatCode>0.00</c:formatCode>
                <c:ptCount val="24"/>
                <c:pt idx="0">
                  <c:v>-11.616032341584461</c:v>
                </c:pt>
                <c:pt idx="1">
                  <c:v>-11.722576068593789</c:v>
                </c:pt>
                <c:pt idx="2">
                  <c:v>-12.318516314257156</c:v>
                </c:pt>
                <c:pt idx="3">
                  <c:v>-12.25079880107722</c:v>
                </c:pt>
                <c:pt idx="4">
                  <c:v>-12.222155986347385</c:v>
                </c:pt>
                <c:pt idx="5">
                  <c:v>-12.945883827231196</c:v>
                </c:pt>
                <c:pt idx="6">
                  <c:v>-13.07498470299176</c:v>
                </c:pt>
                <c:pt idx="7">
                  <c:v>-13.315248086073634</c:v>
                </c:pt>
                <c:pt idx="8">
                  <c:v>-13.101241250830729</c:v>
                </c:pt>
                <c:pt idx="9">
                  <c:v>-13.720223252047532</c:v>
                </c:pt>
                <c:pt idx="10">
                  <c:v>-13.890964305417079</c:v>
                </c:pt>
                <c:pt idx="11">
                  <c:v>-13.864559300130914</c:v>
                </c:pt>
                <c:pt idx="12">
                  <c:v>-13.248520353526846</c:v>
                </c:pt>
                <c:pt idx="13">
                  <c:v>-13.13373427145034</c:v>
                </c:pt>
                <c:pt idx="14">
                  <c:v>-13.14185330303734</c:v>
                </c:pt>
                <c:pt idx="15">
                  <c:v>-13.123375503537194</c:v>
                </c:pt>
                <c:pt idx="16">
                  <c:v>-13.225563176626498</c:v>
                </c:pt>
                <c:pt idx="17">
                  <c:v>-12.827169161787442</c:v>
                </c:pt>
                <c:pt idx="18">
                  <c:v>-11.777268177335987</c:v>
                </c:pt>
                <c:pt idx="19">
                  <c:v>-11.287533316998584</c:v>
                </c:pt>
                <c:pt idx="20">
                  <c:v>-11.33141074615925</c:v>
                </c:pt>
                <c:pt idx="21">
                  <c:v>-11.814651618091276</c:v>
                </c:pt>
                <c:pt idx="22">
                  <c:v>-11.949027213991108</c:v>
                </c:pt>
                <c:pt idx="23">
                  <c:v>-12.160725884048517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'29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'!$Q$9:$Q$32</c:f>
              <c:numCache>
                <c:formatCode>0.00</c:formatCode>
                <c:ptCount val="24"/>
                <c:pt idx="0">
                  <c:v>20.02</c:v>
                </c:pt>
                <c:pt idx="1">
                  <c:v>19.93</c:v>
                </c:pt>
                <c:pt idx="2">
                  <c:v>20.3</c:v>
                </c:pt>
                <c:pt idx="3">
                  <c:v>20.260000000000002</c:v>
                </c:pt>
                <c:pt idx="4">
                  <c:v>20.2</c:v>
                </c:pt>
                <c:pt idx="5">
                  <c:v>20.2</c:v>
                </c:pt>
                <c:pt idx="6">
                  <c:v>20.16</c:v>
                </c:pt>
                <c:pt idx="7">
                  <c:v>20.260000000000002</c:v>
                </c:pt>
                <c:pt idx="8">
                  <c:v>19.989999999999998</c:v>
                </c:pt>
                <c:pt idx="9">
                  <c:v>20.170000000000002</c:v>
                </c:pt>
                <c:pt idx="10">
                  <c:v>20.21</c:v>
                </c:pt>
                <c:pt idx="11">
                  <c:v>20.149999999999999</c:v>
                </c:pt>
                <c:pt idx="12">
                  <c:v>20.13</c:v>
                </c:pt>
                <c:pt idx="13">
                  <c:v>20.13</c:v>
                </c:pt>
                <c:pt idx="14">
                  <c:v>20.13</c:v>
                </c:pt>
                <c:pt idx="15">
                  <c:v>20.13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19.96</c:v>
                </c:pt>
                <c:pt idx="20">
                  <c:v>19.97</c:v>
                </c:pt>
                <c:pt idx="21">
                  <c:v>19.97</c:v>
                </c:pt>
                <c:pt idx="22">
                  <c:v>20.29</c:v>
                </c:pt>
                <c:pt idx="23">
                  <c:v>20.25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'29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'!$AE$9:$AE$32</c:f>
              <c:numCache>
                <c:formatCode>0.00</c:formatCode>
                <c:ptCount val="24"/>
                <c:pt idx="0">
                  <c:v>91.86</c:v>
                </c:pt>
                <c:pt idx="1">
                  <c:v>91.99</c:v>
                </c:pt>
                <c:pt idx="2">
                  <c:v>90.85</c:v>
                </c:pt>
                <c:pt idx="3">
                  <c:v>92.85</c:v>
                </c:pt>
                <c:pt idx="4">
                  <c:v>95.97</c:v>
                </c:pt>
                <c:pt idx="5">
                  <c:v>92.09</c:v>
                </c:pt>
                <c:pt idx="6">
                  <c:v>92.2</c:v>
                </c:pt>
                <c:pt idx="7">
                  <c:v>91.85</c:v>
                </c:pt>
                <c:pt idx="8">
                  <c:v>91.38</c:v>
                </c:pt>
                <c:pt idx="9">
                  <c:v>91.72</c:v>
                </c:pt>
                <c:pt idx="10">
                  <c:v>91.54</c:v>
                </c:pt>
                <c:pt idx="11">
                  <c:v>91.53</c:v>
                </c:pt>
                <c:pt idx="12">
                  <c:v>92.62</c:v>
                </c:pt>
                <c:pt idx="13">
                  <c:v>91.95</c:v>
                </c:pt>
                <c:pt idx="14">
                  <c:v>92.27</c:v>
                </c:pt>
                <c:pt idx="15">
                  <c:v>91.54</c:v>
                </c:pt>
                <c:pt idx="16">
                  <c:v>92.23</c:v>
                </c:pt>
                <c:pt idx="17">
                  <c:v>91.59</c:v>
                </c:pt>
                <c:pt idx="18">
                  <c:v>92.08</c:v>
                </c:pt>
                <c:pt idx="19">
                  <c:v>91.14</c:v>
                </c:pt>
                <c:pt idx="20">
                  <c:v>91.14</c:v>
                </c:pt>
                <c:pt idx="21">
                  <c:v>91.14</c:v>
                </c:pt>
                <c:pt idx="22">
                  <c:v>91.14</c:v>
                </c:pt>
                <c:pt idx="23">
                  <c:v>91.14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'29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'!$AK$9:$AK$32</c:f>
              <c:numCache>
                <c:formatCode>0.00</c:formatCode>
                <c:ptCount val="24"/>
                <c:pt idx="0">
                  <c:v>128.62269309324742</c:v>
                </c:pt>
                <c:pt idx="1">
                  <c:v>126.11388612780554</c:v>
                </c:pt>
                <c:pt idx="2">
                  <c:v>116.81120910041167</c:v>
                </c:pt>
                <c:pt idx="3">
                  <c:v>122.45015682863972</c:v>
                </c:pt>
                <c:pt idx="4">
                  <c:v>117.9659344094444</c:v>
                </c:pt>
                <c:pt idx="5">
                  <c:v>111.83304110962646</c:v>
                </c:pt>
                <c:pt idx="6">
                  <c:v>107.66570417958728</c:v>
                </c:pt>
                <c:pt idx="7">
                  <c:v>110.18393777158539</c:v>
                </c:pt>
                <c:pt idx="8">
                  <c:v>100.9558375462757</c:v>
                </c:pt>
                <c:pt idx="9">
                  <c:v>96.062653234147604</c:v>
                </c:pt>
                <c:pt idx="10">
                  <c:v>96.407527981362932</c:v>
                </c:pt>
                <c:pt idx="11">
                  <c:v>94.912611651150115</c:v>
                </c:pt>
                <c:pt idx="12">
                  <c:v>93.960715291277936</c:v>
                </c:pt>
                <c:pt idx="13">
                  <c:v>101.19180680884386</c:v>
                </c:pt>
                <c:pt idx="14">
                  <c:v>108.90464232883804</c:v>
                </c:pt>
                <c:pt idx="15">
                  <c:v>109.48733276164914</c:v>
                </c:pt>
                <c:pt idx="16">
                  <c:v>108.23260368907708</c:v>
                </c:pt>
                <c:pt idx="17">
                  <c:v>111.13585607924118</c:v>
                </c:pt>
                <c:pt idx="18">
                  <c:v>128.65053693096417</c:v>
                </c:pt>
                <c:pt idx="19">
                  <c:v>135.40364707118681</c:v>
                </c:pt>
                <c:pt idx="20">
                  <c:v>127.71598589131001</c:v>
                </c:pt>
                <c:pt idx="21">
                  <c:v>129.17923842880879</c:v>
                </c:pt>
                <c:pt idx="22">
                  <c:v>123.10865488718099</c:v>
                </c:pt>
                <c:pt idx="23">
                  <c:v>114.19362994330372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'29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'!$AM$9:$AM$32</c:f>
              <c:numCache>
                <c:formatCode>0.00</c:formatCode>
                <c:ptCount val="24"/>
                <c:pt idx="0">
                  <c:v>148.02333924833709</c:v>
                </c:pt>
                <c:pt idx="1">
                  <c:v>143.7086899407883</c:v>
                </c:pt>
                <c:pt idx="2">
                  <c:v>145.16730721384553</c:v>
                </c:pt>
                <c:pt idx="3">
                  <c:v>140.49064197243757</c:v>
                </c:pt>
                <c:pt idx="4">
                  <c:v>143.88622157690304</c:v>
                </c:pt>
                <c:pt idx="5">
                  <c:v>124.89284271760472</c:v>
                </c:pt>
                <c:pt idx="6">
                  <c:v>123.18928052340449</c:v>
                </c:pt>
                <c:pt idx="7">
                  <c:v>115.80131031448822</c:v>
                </c:pt>
                <c:pt idx="8">
                  <c:v>123.08540370455505</c:v>
                </c:pt>
                <c:pt idx="9">
                  <c:v>112.73757001789996</c:v>
                </c:pt>
                <c:pt idx="10">
                  <c:v>107.8534363240542</c:v>
                </c:pt>
                <c:pt idx="11">
                  <c:v>108.18194764898078</c:v>
                </c:pt>
                <c:pt idx="12">
                  <c:v>129.82780506224893</c:v>
                </c:pt>
                <c:pt idx="13">
                  <c:v>126.58192746260647</c:v>
                </c:pt>
                <c:pt idx="14">
                  <c:v>118.58721097419929</c:v>
                </c:pt>
                <c:pt idx="15">
                  <c:v>118.64604274188808</c:v>
                </c:pt>
                <c:pt idx="16">
                  <c:v>116.35295948754941</c:v>
                </c:pt>
                <c:pt idx="17">
                  <c:v>127.28131308254628</c:v>
                </c:pt>
                <c:pt idx="18">
                  <c:v>146.21673124637181</c:v>
                </c:pt>
                <c:pt idx="19">
                  <c:v>150.56388624581177</c:v>
                </c:pt>
                <c:pt idx="20">
                  <c:v>157.07542485484927</c:v>
                </c:pt>
                <c:pt idx="21">
                  <c:v>138.83541318928249</c:v>
                </c:pt>
                <c:pt idx="22">
                  <c:v>151.35037232681012</c:v>
                </c:pt>
                <c:pt idx="23">
                  <c:v>151.52709594074483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'29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'!$F$9:$F$32</c:f>
              <c:numCache>
                <c:formatCode>General</c:formatCode>
                <c:ptCount val="24"/>
                <c:pt idx="0">
                  <c:v>166.53</c:v>
                </c:pt>
                <c:pt idx="1">
                  <c:v>161.78</c:v>
                </c:pt>
                <c:pt idx="2">
                  <c:v>156.55000000000001</c:v>
                </c:pt>
                <c:pt idx="3">
                  <c:v>154.25</c:v>
                </c:pt>
                <c:pt idx="4">
                  <c:v>153.93</c:v>
                </c:pt>
                <c:pt idx="5">
                  <c:v>135.80000000000001</c:v>
                </c:pt>
                <c:pt idx="6">
                  <c:v>118.21</c:v>
                </c:pt>
                <c:pt idx="7">
                  <c:v>106.56</c:v>
                </c:pt>
                <c:pt idx="8">
                  <c:v>90.57</c:v>
                </c:pt>
                <c:pt idx="9">
                  <c:v>83.67</c:v>
                </c:pt>
                <c:pt idx="10">
                  <c:v>58.69</c:v>
                </c:pt>
                <c:pt idx="11">
                  <c:v>94.66</c:v>
                </c:pt>
                <c:pt idx="12">
                  <c:v>105.04</c:v>
                </c:pt>
                <c:pt idx="13">
                  <c:v>103.52</c:v>
                </c:pt>
                <c:pt idx="14">
                  <c:v>122.04</c:v>
                </c:pt>
                <c:pt idx="15">
                  <c:v>134.11000000000001</c:v>
                </c:pt>
                <c:pt idx="16">
                  <c:v>139.81</c:v>
                </c:pt>
                <c:pt idx="17">
                  <c:v>152.36000000000001</c:v>
                </c:pt>
                <c:pt idx="18">
                  <c:v>187.73</c:v>
                </c:pt>
                <c:pt idx="19">
                  <c:v>187.91</c:v>
                </c:pt>
                <c:pt idx="20">
                  <c:v>189.03</c:v>
                </c:pt>
                <c:pt idx="21">
                  <c:v>180.61</c:v>
                </c:pt>
                <c:pt idx="22">
                  <c:v>164.5</c:v>
                </c:pt>
                <c:pt idx="23">
                  <c:v>158.94999999999999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'29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'!$G$9:$G$32</c:f>
              <c:numCache>
                <c:formatCode>0.00</c:formatCode>
                <c:ptCount val="24"/>
                <c:pt idx="0">
                  <c:v>74.225286796505273</c:v>
                </c:pt>
                <c:pt idx="1">
                  <c:v>71.070792189205264</c:v>
                </c:pt>
                <c:pt idx="2">
                  <c:v>70.588218832741546</c:v>
                </c:pt>
                <c:pt idx="3">
                  <c:v>69.29935832039088</c:v>
                </c:pt>
                <c:pt idx="4">
                  <c:v>70.01048597819063</c:v>
                </c:pt>
                <c:pt idx="5">
                  <c:v>62.856077218950617</c:v>
                </c:pt>
                <c:pt idx="6">
                  <c:v>59.838661499110138</c:v>
                </c:pt>
                <c:pt idx="7">
                  <c:v>55.780257406260162</c:v>
                </c:pt>
                <c:pt idx="8">
                  <c:v>45.629960249956298</c:v>
                </c:pt>
                <c:pt idx="9">
                  <c:v>26.538558596005316</c:v>
                </c:pt>
                <c:pt idx="10">
                  <c:v>32.336625115374908</c:v>
                </c:pt>
                <c:pt idx="11">
                  <c:v>47.113834001821502</c:v>
                </c:pt>
                <c:pt idx="12">
                  <c:v>54.354221953343</c:v>
                </c:pt>
                <c:pt idx="13">
                  <c:v>51.053948687441903</c:v>
                </c:pt>
                <c:pt idx="14">
                  <c:v>61.10674776662146</c:v>
                </c:pt>
                <c:pt idx="15">
                  <c:v>64.437819706852792</c:v>
                </c:pt>
                <c:pt idx="16">
                  <c:v>70.798766124644274</c:v>
                </c:pt>
                <c:pt idx="17">
                  <c:v>74.978973838313692</c:v>
                </c:pt>
                <c:pt idx="18">
                  <c:v>88.555577867428497</c:v>
                </c:pt>
                <c:pt idx="19">
                  <c:v>88.055759229462765</c:v>
                </c:pt>
                <c:pt idx="20">
                  <c:v>85.210653280001281</c:v>
                </c:pt>
                <c:pt idx="21">
                  <c:v>80.411021885588113</c:v>
                </c:pt>
                <c:pt idx="22">
                  <c:v>70.994879924674251</c:v>
                </c:pt>
                <c:pt idx="23">
                  <c:v>66.994324189910614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'29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'!$H$9:$H$32</c:f>
              <c:numCache>
                <c:formatCode>0.00</c:formatCode>
                <c:ptCount val="24"/>
                <c:pt idx="0">
                  <c:v>85.846417557574298</c:v>
                </c:pt>
                <c:pt idx="1">
                  <c:v>84.43140906004588</c:v>
                </c:pt>
                <c:pt idx="2">
                  <c:v>79.88271877980867</c:v>
                </c:pt>
                <c:pt idx="3">
                  <c:v>78.958977614703358</c:v>
                </c:pt>
                <c:pt idx="4">
                  <c:v>77.940009719542545</c:v>
                </c:pt>
                <c:pt idx="5">
                  <c:v>67.625983886049966</c:v>
                </c:pt>
                <c:pt idx="6">
                  <c:v>53.420469779477472</c:v>
                </c:pt>
                <c:pt idx="7">
                  <c:v>45.925771023339827</c:v>
                </c:pt>
                <c:pt idx="8">
                  <c:v>40.46301588688916</c:v>
                </c:pt>
                <c:pt idx="9">
                  <c:v>52.476963583323382</c:v>
                </c:pt>
                <c:pt idx="10">
                  <c:v>22.662536994836628</c:v>
                </c:pt>
                <c:pt idx="11">
                  <c:v>42.727533359397029</c:v>
                </c:pt>
                <c:pt idx="12">
                  <c:v>45.435097456695559</c:v>
                </c:pt>
                <c:pt idx="13">
                  <c:v>47.195231234784437</c:v>
                </c:pt>
                <c:pt idx="14">
                  <c:v>55.425317897139649</c:v>
                </c:pt>
                <c:pt idx="15">
                  <c:v>63.90889159903584</c:v>
                </c:pt>
                <c:pt idx="16">
                  <c:v>63.131667584207399</c:v>
                </c:pt>
                <c:pt idx="17">
                  <c:v>71.461180680407921</c:v>
                </c:pt>
                <c:pt idx="18">
                  <c:v>91.9105384271042</c:v>
                </c:pt>
                <c:pt idx="19">
                  <c:v>92.583517154907852</c:v>
                </c:pt>
                <c:pt idx="20">
                  <c:v>96.506063659514069</c:v>
                </c:pt>
                <c:pt idx="21">
                  <c:v>93.20565071161532</c:v>
                </c:pt>
                <c:pt idx="22">
                  <c:v>87.123963124458101</c:v>
                </c:pt>
                <c:pt idx="23">
                  <c:v>85.785415121227018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'29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'!$I$9:$I$32</c:f>
              <c:numCache>
                <c:formatCode>0.00</c:formatCode>
                <c:ptCount val="24"/>
                <c:pt idx="0">
                  <c:v>6.4582956459204341</c:v>
                </c:pt>
                <c:pt idx="1">
                  <c:v>6.2777987507488762</c:v>
                </c:pt>
                <c:pt idx="2">
                  <c:v>6.0790623874497998</c:v>
                </c:pt>
                <c:pt idx="3">
                  <c:v>5.9916640649057671</c:v>
                </c:pt>
                <c:pt idx="4">
                  <c:v>5.9795043022668368</c:v>
                </c:pt>
                <c:pt idx="5">
                  <c:v>5.3179388949994335</c:v>
                </c:pt>
                <c:pt idx="6">
                  <c:v>4.9508687214123954</c:v>
                </c:pt>
                <c:pt idx="7">
                  <c:v>4.8539715704000104</c:v>
                </c:pt>
                <c:pt idx="8">
                  <c:v>4.4770238631545469</c:v>
                </c:pt>
                <c:pt idx="9">
                  <c:v>4.6544778206713078</c:v>
                </c:pt>
                <c:pt idx="10">
                  <c:v>3.6908378897884733</c:v>
                </c:pt>
                <c:pt idx="11">
                  <c:v>4.8186326387814704</c:v>
                </c:pt>
                <c:pt idx="12">
                  <c:v>5.2506805899614379</c:v>
                </c:pt>
                <c:pt idx="13">
                  <c:v>5.270820077773668</c:v>
                </c:pt>
                <c:pt idx="14">
                  <c:v>5.5079343362388942</c:v>
                </c:pt>
                <c:pt idx="15">
                  <c:v>5.7632886941113997</c:v>
                </c:pt>
                <c:pt idx="16">
                  <c:v>5.8795662911483122</c:v>
                </c:pt>
                <c:pt idx="17">
                  <c:v>5.9198454812784052</c:v>
                </c:pt>
                <c:pt idx="18">
                  <c:v>7.2638837054672978</c:v>
                </c:pt>
                <c:pt idx="19">
                  <c:v>7.2707236156293833</c:v>
                </c:pt>
                <c:pt idx="20">
                  <c:v>7.3132830604846548</c:v>
                </c:pt>
                <c:pt idx="21">
                  <c:v>6.9933274027965853</c:v>
                </c:pt>
                <c:pt idx="22">
                  <c:v>6.3811569508676529</c:v>
                </c:pt>
                <c:pt idx="23">
                  <c:v>6.1702606888623608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'29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2</c:v>
                </c:pt>
                <c:pt idx="7">
                  <c:v>5</c:v>
                </c:pt>
                <c:pt idx="8">
                  <c:v>7.4</c:v>
                </c:pt>
                <c:pt idx="9">
                  <c:v>8.4</c:v>
                </c:pt>
                <c:pt idx="10">
                  <c:v>1.4</c:v>
                </c:pt>
                <c:pt idx="11">
                  <c:v>5.2</c:v>
                </c:pt>
                <c:pt idx="12">
                  <c:v>7.2</c:v>
                </c:pt>
                <c:pt idx="13">
                  <c:v>7.8</c:v>
                </c:pt>
                <c:pt idx="14">
                  <c:v>5.4</c:v>
                </c:pt>
                <c:pt idx="15">
                  <c:v>3.6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'29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'29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'29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'29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MAI 23 '!$AJ$9:$AJ$32</c:f>
              <c:numCache>
                <c:formatCode>0.00</c:formatCode>
                <c:ptCount val="24"/>
                <c:pt idx="0">
                  <c:v>74.225286796505273</c:v>
                </c:pt>
                <c:pt idx="1">
                  <c:v>71.070792189205264</c:v>
                </c:pt>
                <c:pt idx="2">
                  <c:v>70.588218832741546</c:v>
                </c:pt>
                <c:pt idx="3">
                  <c:v>69.29935832039088</c:v>
                </c:pt>
                <c:pt idx="4">
                  <c:v>70.01048597819063</c:v>
                </c:pt>
                <c:pt idx="5">
                  <c:v>63.256077218950615</c:v>
                </c:pt>
                <c:pt idx="6">
                  <c:v>61.838661499110138</c:v>
                </c:pt>
                <c:pt idx="7">
                  <c:v>60.780257406260162</c:v>
                </c:pt>
                <c:pt idx="8">
                  <c:v>53.029960249956297</c:v>
                </c:pt>
                <c:pt idx="9">
                  <c:v>34.938558596005315</c:v>
                </c:pt>
                <c:pt idx="10">
                  <c:v>33.736625115374906</c:v>
                </c:pt>
                <c:pt idx="11">
                  <c:v>52.313834001821505</c:v>
                </c:pt>
                <c:pt idx="12">
                  <c:v>61.554221953343003</c:v>
                </c:pt>
                <c:pt idx="13">
                  <c:v>58.8539486874419</c:v>
                </c:pt>
                <c:pt idx="14">
                  <c:v>66.506747766621459</c:v>
                </c:pt>
                <c:pt idx="15">
                  <c:v>68.037819706852787</c:v>
                </c:pt>
                <c:pt idx="16">
                  <c:v>72.498766124644277</c:v>
                </c:pt>
                <c:pt idx="17">
                  <c:v>74.978973838313692</c:v>
                </c:pt>
                <c:pt idx="18">
                  <c:v>88.555577867428497</c:v>
                </c:pt>
                <c:pt idx="19">
                  <c:v>88.055759229462765</c:v>
                </c:pt>
                <c:pt idx="20">
                  <c:v>85.210653280001281</c:v>
                </c:pt>
                <c:pt idx="21">
                  <c:v>80.411021885588113</c:v>
                </c:pt>
                <c:pt idx="22">
                  <c:v>70.994879924674251</c:v>
                </c:pt>
                <c:pt idx="23">
                  <c:v>66.994324189910614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'29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'29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MAI 23 '!$AL$9:$AL$32</c:f>
              <c:numCache>
                <c:formatCode>0.00</c:formatCode>
                <c:ptCount val="24"/>
                <c:pt idx="0">
                  <c:v>85.846417557574298</c:v>
                </c:pt>
                <c:pt idx="1">
                  <c:v>84.43140906004588</c:v>
                </c:pt>
                <c:pt idx="2">
                  <c:v>79.88271877980867</c:v>
                </c:pt>
                <c:pt idx="3">
                  <c:v>78.958977614703358</c:v>
                </c:pt>
                <c:pt idx="4">
                  <c:v>77.940009719542545</c:v>
                </c:pt>
                <c:pt idx="5">
                  <c:v>67.945983886049959</c:v>
                </c:pt>
                <c:pt idx="6">
                  <c:v>60.07046977947747</c:v>
                </c:pt>
                <c:pt idx="7">
                  <c:v>58.675771023339827</c:v>
                </c:pt>
                <c:pt idx="8">
                  <c:v>56.883015886889162</c:v>
                </c:pt>
                <c:pt idx="9">
                  <c:v>79.466963583323377</c:v>
                </c:pt>
                <c:pt idx="10">
                  <c:v>56.272536994836628</c:v>
                </c:pt>
                <c:pt idx="11">
                  <c:v>66.247533359397025</c:v>
                </c:pt>
                <c:pt idx="12">
                  <c:v>67.945097456695564</c:v>
                </c:pt>
                <c:pt idx="13">
                  <c:v>71.155231234784438</c:v>
                </c:pt>
                <c:pt idx="14">
                  <c:v>69.505317897139648</c:v>
                </c:pt>
                <c:pt idx="15">
                  <c:v>74.438891599035841</c:v>
                </c:pt>
                <c:pt idx="16">
                  <c:v>72.921667584207398</c:v>
                </c:pt>
                <c:pt idx="17">
                  <c:v>71.461180680407921</c:v>
                </c:pt>
                <c:pt idx="18">
                  <c:v>91.9105384271042</c:v>
                </c:pt>
                <c:pt idx="19">
                  <c:v>92.583517154907852</c:v>
                </c:pt>
                <c:pt idx="20">
                  <c:v>96.506063659514069</c:v>
                </c:pt>
                <c:pt idx="21">
                  <c:v>93.20565071161532</c:v>
                </c:pt>
                <c:pt idx="22">
                  <c:v>87.123963124458101</c:v>
                </c:pt>
                <c:pt idx="23">
                  <c:v>85.785415121227018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7" zoomScale="85" zoomScaleNormal="85" zoomScaleSheetLayoutView="85" workbookViewId="0">
      <selection activeCell="F51" sqref="F5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100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45075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88</v>
      </c>
      <c r="AG4" s="173"/>
      <c r="AH4" s="173"/>
      <c r="AI4" s="173"/>
      <c r="AJ4" s="148" t="s">
        <v>101</v>
      </c>
      <c r="AK4" s="149"/>
      <c r="AL4" s="148" t="s">
        <v>102</v>
      </c>
      <c r="AM4" s="149"/>
      <c r="AN4" s="135" t="s">
        <v>68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73</v>
      </c>
      <c r="K6" s="166"/>
      <c r="L6" s="164"/>
      <c r="M6" s="164"/>
      <c r="N6" s="164"/>
      <c r="O6" s="164"/>
      <c r="P6" s="165"/>
      <c r="Q6" s="167"/>
      <c r="R6" s="157" t="s">
        <v>89</v>
      </c>
      <c r="S6" s="158"/>
      <c r="T6" s="158"/>
      <c r="U6" s="158"/>
      <c r="V6" s="158"/>
      <c r="W6" s="158"/>
      <c r="X6" s="158"/>
      <c r="Y6" s="158"/>
      <c r="Z6" s="157" t="s">
        <v>90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87</v>
      </c>
      <c r="Y7" s="156"/>
      <c r="Z7" s="179" t="s">
        <v>3</v>
      </c>
      <c r="AA7" s="180"/>
      <c r="AB7" s="180"/>
      <c r="AC7" s="155"/>
      <c r="AD7" s="208" t="s">
        <v>87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88.76</v>
      </c>
      <c r="C9" s="51">
        <f t="shared" ref="C9:C32" si="0">AK9-AE9</f>
        <v>36.762693093247421</v>
      </c>
      <c r="D9" s="52">
        <f t="shared" ref="D9:D32" si="1">AM9-Y9</f>
        <v>63.613339248337098</v>
      </c>
      <c r="E9" s="59">
        <f t="shared" ref="E9:E32" si="2">(AG9+AI9)-Q9</f>
        <v>-11.616032341584461</v>
      </c>
      <c r="F9" s="76">
        <v>166.53</v>
      </c>
      <c r="G9" s="52">
        <f t="shared" ref="G9:G32" si="3">AJ9-AD9</f>
        <v>74.225286796505273</v>
      </c>
      <c r="H9" s="52">
        <f t="shared" ref="H9:H32" si="4">AL9-X9</f>
        <v>85.846417557574298</v>
      </c>
      <c r="I9" s="53">
        <f t="shared" ref="I9:I32" si="5">(AH9+AF9)-P9</f>
        <v>6.4582956459204341</v>
      </c>
      <c r="J9" s="58">
        <v>0</v>
      </c>
      <c r="K9" s="84">
        <v>20.02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20.02</v>
      </c>
      <c r="R9" s="90">
        <v>0</v>
      </c>
      <c r="S9" s="84">
        <v>0</v>
      </c>
      <c r="T9" s="84">
        <v>0</v>
      </c>
      <c r="U9" s="84">
        <v>84.41</v>
      </c>
      <c r="V9" s="84">
        <v>0</v>
      </c>
      <c r="W9" s="90">
        <v>0</v>
      </c>
      <c r="X9" s="93">
        <f>R9+T9+V9</f>
        <v>0</v>
      </c>
      <c r="Y9" s="94">
        <f>S9+U9+W9</f>
        <v>84.41</v>
      </c>
      <c r="Z9" s="90">
        <v>0</v>
      </c>
      <c r="AA9" s="84">
        <v>0</v>
      </c>
      <c r="AB9" s="84">
        <v>0</v>
      </c>
      <c r="AC9" s="84">
        <v>91.86</v>
      </c>
      <c r="AD9" s="95">
        <f>Z9+AB9</f>
        <v>0</v>
      </c>
      <c r="AE9" s="52">
        <f>AA9+AC9</f>
        <v>91.86</v>
      </c>
      <c r="AF9" s="115">
        <v>0.13518709677419349</v>
      </c>
      <c r="AG9" s="116">
        <v>0.43407836021505375</v>
      </c>
      <c r="AH9" s="54">
        <f t="shared" ref="AH9:AH32" si="6">(F9+P9+X9+AD9)-(AJ9+AL9+AF9)</f>
        <v>6.3231085491462409</v>
      </c>
      <c r="AI9" s="63">
        <f t="shared" ref="AI9:AI32" si="7">(B9+Q9+Y9+AE9)-(AM9+AK9+AG9)</f>
        <v>7.969889298200485</v>
      </c>
      <c r="AJ9" s="64">
        <v>74.225286796505273</v>
      </c>
      <c r="AK9" s="61">
        <v>128.62269309324742</v>
      </c>
      <c r="AL9" s="66">
        <v>85.846417557574298</v>
      </c>
      <c r="AM9" s="61">
        <v>148.02333924833709</v>
      </c>
      <c r="AS9" s="120"/>
      <c r="BA9" s="42"/>
      <c r="BB9" s="42"/>
    </row>
    <row r="10" spans="1:54" ht="15.75" x14ac:dyDescent="0.25">
      <c r="A10" s="25">
        <v>2</v>
      </c>
      <c r="B10" s="69">
        <v>81.94</v>
      </c>
      <c r="C10" s="51">
        <f t="shared" si="0"/>
        <v>34.123886127805548</v>
      </c>
      <c r="D10" s="52">
        <f t="shared" si="1"/>
        <v>59.538689940788302</v>
      </c>
      <c r="E10" s="59">
        <f t="shared" si="2"/>
        <v>-11.722576068593789</v>
      </c>
      <c r="F10" s="68">
        <v>161.78</v>
      </c>
      <c r="G10" s="52">
        <f t="shared" si="3"/>
        <v>71.070792189205264</v>
      </c>
      <c r="H10" s="52">
        <f t="shared" si="4"/>
        <v>84.43140906004588</v>
      </c>
      <c r="I10" s="53">
        <f t="shared" si="5"/>
        <v>6.2777987507488762</v>
      </c>
      <c r="J10" s="58">
        <v>0</v>
      </c>
      <c r="K10" s="81">
        <v>19.93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19.93</v>
      </c>
      <c r="R10" s="90">
        <v>0</v>
      </c>
      <c r="S10" s="84">
        <v>0</v>
      </c>
      <c r="T10" s="84">
        <v>0</v>
      </c>
      <c r="U10" s="84">
        <v>84.17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84.17</v>
      </c>
      <c r="Z10" s="90">
        <v>0</v>
      </c>
      <c r="AA10" s="84">
        <v>0</v>
      </c>
      <c r="AB10" s="84">
        <v>0</v>
      </c>
      <c r="AC10" s="84">
        <v>91.99</v>
      </c>
      <c r="AD10" s="95">
        <f t="shared" ref="AD10:AD32" si="12">Z10+AB10</f>
        <v>0</v>
      </c>
      <c r="AE10" s="52">
        <f t="shared" ref="AE10:AE32" si="13">AA10+AC10</f>
        <v>91.99</v>
      </c>
      <c r="AF10" s="117">
        <v>0.13518709677419349</v>
      </c>
      <c r="AG10" s="116">
        <v>0.43407836021505375</v>
      </c>
      <c r="AH10" s="54">
        <f t="shared" si="6"/>
        <v>6.1426116539746829</v>
      </c>
      <c r="AI10" s="63">
        <f t="shared" si="7"/>
        <v>7.7733455711911574</v>
      </c>
      <c r="AJ10" s="64">
        <v>71.070792189205264</v>
      </c>
      <c r="AK10" s="61">
        <v>126.11388612780554</v>
      </c>
      <c r="AL10" s="66">
        <v>84.43140906004588</v>
      </c>
      <c r="AM10" s="61">
        <v>143.7086899407883</v>
      </c>
      <c r="AS10" s="120"/>
      <c r="BA10" s="42"/>
      <c r="BB10" s="42"/>
    </row>
    <row r="11" spans="1:54" ht="15" customHeight="1" x14ac:dyDescent="0.25">
      <c r="A11" s="25">
        <v>3</v>
      </c>
      <c r="B11" s="69">
        <v>74.87</v>
      </c>
      <c r="C11" s="51">
        <f t="shared" si="0"/>
        <v>25.961209100411679</v>
      </c>
      <c r="D11" s="52">
        <f t="shared" si="1"/>
        <v>61.227307213845535</v>
      </c>
      <c r="E11" s="59">
        <f t="shared" si="2"/>
        <v>-12.318516314257156</v>
      </c>
      <c r="F11" s="68">
        <v>156.55000000000001</v>
      </c>
      <c r="G11" s="52">
        <f t="shared" si="3"/>
        <v>70.588218832741546</v>
      </c>
      <c r="H11" s="52">
        <f t="shared" si="4"/>
        <v>79.88271877980867</v>
      </c>
      <c r="I11" s="53">
        <f t="shared" si="5"/>
        <v>6.0790623874497998</v>
      </c>
      <c r="J11" s="58">
        <v>0</v>
      </c>
      <c r="K11" s="81">
        <v>20.3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20.3</v>
      </c>
      <c r="R11" s="90">
        <v>0</v>
      </c>
      <c r="S11" s="84">
        <v>0</v>
      </c>
      <c r="T11" s="84">
        <v>0</v>
      </c>
      <c r="U11" s="84">
        <v>83.94</v>
      </c>
      <c r="V11" s="84">
        <v>0</v>
      </c>
      <c r="W11" s="84">
        <v>0</v>
      </c>
      <c r="X11" s="93">
        <f t="shared" si="10"/>
        <v>0</v>
      </c>
      <c r="Y11" s="94">
        <f t="shared" si="11"/>
        <v>83.94</v>
      </c>
      <c r="Z11" s="90">
        <v>0</v>
      </c>
      <c r="AA11" s="84">
        <v>0</v>
      </c>
      <c r="AB11" s="84">
        <v>0</v>
      </c>
      <c r="AC11" s="84">
        <v>90.85</v>
      </c>
      <c r="AD11" s="95">
        <f t="shared" si="12"/>
        <v>0</v>
      </c>
      <c r="AE11" s="52">
        <f t="shared" si="13"/>
        <v>90.85</v>
      </c>
      <c r="AF11" s="117">
        <v>0.13518709677419349</v>
      </c>
      <c r="AG11" s="116">
        <v>0.43407836021505375</v>
      </c>
      <c r="AH11" s="54">
        <f t="shared" si="6"/>
        <v>5.9438752906756065</v>
      </c>
      <c r="AI11" s="63">
        <f t="shared" si="7"/>
        <v>7.5474053255277909</v>
      </c>
      <c r="AJ11" s="64">
        <v>70.588218832741546</v>
      </c>
      <c r="AK11" s="61">
        <v>116.81120910041167</v>
      </c>
      <c r="AL11" s="66">
        <v>79.88271877980867</v>
      </c>
      <c r="AM11" s="61">
        <v>145.16730721384553</v>
      </c>
      <c r="AS11" s="120"/>
      <c r="BA11" s="42"/>
      <c r="BB11" s="42"/>
    </row>
    <row r="12" spans="1:54" ht="15" customHeight="1" x14ac:dyDescent="0.25">
      <c r="A12" s="25">
        <v>4</v>
      </c>
      <c r="B12" s="69">
        <v>73.62</v>
      </c>
      <c r="C12" s="51">
        <f t="shared" si="0"/>
        <v>29.600156828639726</v>
      </c>
      <c r="D12" s="52">
        <f t="shared" si="1"/>
        <v>56.270641972437573</v>
      </c>
      <c r="E12" s="59">
        <f t="shared" si="2"/>
        <v>-12.25079880107722</v>
      </c>
      <c r="F12" s="68">
        <v>154.25</v>
      </c>
      <c r="G12" s="52">
        <f t="shared" si="3"/>
        <v>69.29935832039088</v>
      </c>
      <c r="H12" s="52">
        <f t="shared" si="4"/>
        <v>78.958977614703358</v>
      </c>
      <c r="I12" s="53">
        <f t="shared" si="5"/>
        <v>5.9916640649057671</v>
      </c>
      <c r="J12" s="58">
        <v>0</v>
      </c>
      <c r="K12" s="81">
        <v>20.260000000000002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20.260000000000002</v>
      </c>
      <c r="R12" s="90">
        <v>0</v>
      </c>
      <c r="S12" s="84">
        <v>0</v>
      </c>
      <c r="T12" s="84">
        <v>0</v>
      </c>
      <c r="U12" s="84">
        <v>84.22</v>
      </c>
      <c r="V12" s="84">
        <v>0</v>
      </c>
      <c r="W12" s="84">
        <v>0</v>
      </c>
      <c r="X12" s="93">
        <f t="shared" si="10"/>
        <v>0</v>
      </c>
      <c r="Y12" s="94">
        <f t="shared" si="11"/>
        <v>84.22</v>
      </c>
      <c r="Z12" s="90">
        <v>0</v>
      </c>
      <c r="AA12" s="84">
        <v>0</v>
      </c>
      <c r="AB12" s="84">
        <v>0</v>
      </c>
      <c r="AC12" s="84">
        <v>92.85</v>
      </c>
      <c r="AD12" s="95">
        <f t="shared" si="12"/>
        <v>0</v>
      </c>
      <c r="AE12" s="52">
        <f t="shared" si="13"/>
        <v>92.85</v>
      </c>
      <c r="AF12" s="117">
        <v>0.13518709677419349</v>
      </c>
      <c r="AG12" s="116">
        <v>0.43407836021505375</v>
      </c>
      <c r="AH12" s="54">
        <f t="shared" si="6"/>
        <v>5.8564769681315738</v>
      </c>
      <c r="AI12" s="63">
        <f t="shared" si="7"/>
        <v>7.5751228387077276</v>
      </c>
      <c r="AJ12" s="64">
        <v>69.29935832039088</v>
      </c>
      <c r="AK12" s="61">
        <v>122.45015682863972</v>
      </c>
      <c r="AL12" s="66">
        <v>78.958977614703358</v>
      </c>
      <c r="AM12" s="61">
        <v>140.49064197243757</v>
      </c>
      <c r="AS12" s="120"/>
      <c r="BA12" s="42"/>
      <c r="BB12" s="42"/>
    </row>
    <row r="13" spans="1:54" ht="15.75" x14ac:dyDescent="0.25">
      <c r="A13" s="25">
        <v>5</v>
      </c>
      <c r="B13" s="69">
        <v>69.210000000000008</v>
      </c>
      <c r="C13" s="51">
        <f t="shared" si="0"/>
        <v>21.995934409444402</v>
      </c>
      <c r="D13" s="52">
        <f t="shared" si="1"/>
        <v>59.436221576903037</v>
      </c>
      <c r="E13" s="59">
        <f t="shared" si="2"/>
        <v>-12.222155986347385</v>
      </c>
      <c r="F13" s="68">
        <v>153.93</v>
      </c>
      <c r="G13" s="52">
        <f t="shared" si="3"/>
        <v>70.01048597819063</v>
      </c>
      <c r="H13" s="52">
        <f t="shared" si="4"/>
        <v>77.940009719542545</v>
      </c>
      <c r="I13" s="53">
        <f t="shared" si="5"/>
        <v>5.9795043022668368</v>
      </c>
      <c r="J13" s="58">
        <v>0</v>
      </c>
      <c r="K13" s="81">
        <v>20.2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20.2</v>
      </c>
      <c r="R13" s="90">
        <v>0</v>
      </c>
      <c r="S13" s="84">
        <v>0</v>
      </c>
      <c r="T13" s="84">
        <v>0</v>
      </c>
      <c r="U13" s="84">
        <v>84.45</v>
      </c>
      <c r="V13" s="84">
        <v>0</v>
      </c>
      <c r="W13" s="84">
        <v>0</v>
      </c>
      <c r="X13" s="93">
        <f t="shared" si="10"/>
        <v>0</v>
      </c>
      <c r="Y13" s="94">
        <f t="shared" si="11"/>
        <v>84.45</v>
      </c>
      <c r="Z13" s="90">
        <v>0</v>
      </c>
      <c r="AA13" s="84">
        <v>0</v>
      </c>
      <c r="AB13" s="84">
        <v>0</v>
      </c>
      <c r="AC13" s="84">
        <v>95.97</v>
      </c>
      <c r="AD13" s="95">
        <f t="shared" si="12"/>
        <v>0</v>
      </c>
      <c r="AE13" s="52">
        <f t="shared" si="13"/>
        <v>95.97</v>
      </c>
      <c r="AF13" s="117">
        <v>0.13518709677419349</v>
      </c>
      <c r="AG13" s="116">
        <v>0.43407836021505375</v>
      </c>
      <c r="AH13" s="54">
        <f t="shared" si="6"/>
        <v>5.8443172054926436</v>
      </c>
      <c r="AI13" s="63">
        <f t="shared" si="7"/>
        <v>7.5437656534375606</v>
      </c>
      <c r="AJ13" s="64">
        <v>70.01048597819063</v>
      </c>
      <c r="AK13" s="61">
        <v>117.9659344094444</v>
      </c>
      <c r="AL13" s="66">
        <v>77.940009719542545</v>
      </c>
      <c r="AM13" s="61">
        <v>143.88622157690304</v>
      </c>
      <c r="AS13" s="120"/>
      <c r="BA13" s="42"/>
      <c r="BB13" s="42"/>
    </row>
    <row r="14" spans="1:54" ht="15.75" customHeight="1" x14ac:dyDescent="0.25">
      <c r="A14" s="25">
        <v>6</v>
      </c>
      <c r="B14" s="69">
        <v>47.69</v>
      </c>
      <c r="C14" s="51">
        <f t="shared" si="0"/>
        <v>19.743041109626461</v>
      </c>
      <c r="D14" s="52">
        <f t="shared" si="1"/>
        <v>40.892842717604722</v>
      </c>
      <c r="E14" s="59">
        <f t="shared" si="2"/>
        <v>-12.945883827231196</v>
      </c>
      <c r="F14" s="68">
        <v>135.80000000000001</v>
      </c>
      <c r="G14" s="52">
        <f t="shared" si="3"/>
        <v>62.856077218950617</v>
      </c>
      <c r="H14" s="52">
        <f t="shared" si="4"/>
        <v>67.625983886049966</v>
      </c>
      <c r="I14" s="53">
        <f t="shared" si="5"/>
        <v>5.3179388949994335</v>
      </c>
      <c r="J14" s="58">
        <v>0</v>
      </c>
      <c r="K14" s="81">
        <v>20.2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20.2</v>
      </c>
      <c r="R14" s="90">
        <v>0.32</v>
      </c>
      <c r="S14" s="84">
        <v>0</v>
      </c>
      <c r="T14" s="84">
        <v>0</v>
      </c>
      <c r="U14" s="84">
        <v>84</v>
      </c>
      <c r="V14" s="84">
        <v>0</v>
      </c>
      <c r="W14" s="84">
        <v>0</v>
      </c>
      <c r="X14" s="93">
        <f t="shared" si="10"/>
        <v>0.32</v>
      </c>
      <c r="Y14" s="94">
        <f t="shared" si="11"/>
        <v>84</v>
      </c>
      <c r="Z14" s="90">
        <v>0.4</v>
      </c>
      <c r="AA14" s="84">
        <v>0</v>
      </c>
      <c r="AB14" s="84">
        <v>0</v>
      </c>
      <c r="AC14" s="84">
        <v>92.09</v>
      </c>
      <c r="AD14" s="95">
        <f t="shared" si="12"/>
        <v>0.4</v>
      </c>
      <c r="AE14" s="52">
        <f t="shared" si="13"/>
        <v>92.09</v>
      </c>
      <c r="AF14" s="117">
        <v>0.13518709677419349</v>
      </c>
      <c r="AG14" s="116">
        <v>0.43407836021505375</v>
      </c>
      <c r="AH14" s="54">
        <f t="shared" si="6"/>
        <v>5.1827517982252402</v>
      </c>
      <c r="AI14" s="63">
        <f t="shared" si="7"/>
        <v>6.8200378125537497</v>
      </c>
      <c r="AJ14" s="64">
        <v>63.256077218950615</v>
      </c>
      <c r="AK14" s="61">
        <v>111.83304110962646</v>
      </c>
      <c r="AL14" s="66">
        <v>67.945983886049959</v>
      </c>
      <c r="AM14" s="61">
        <v>124.89284271760472</v>
      </c>
      <c r="AS14" s="120"/>
      <c r="BA14" s="42"/>
      <c r="BB14" s="42"/>
    </row>
    <row r="15" spans="1:54" ht="15.75" x14ac:dyDescent="0.25">
      <c r="A15" s="25">
        <v>7</v>
      </c>
      <c r="B15" s="69">
        <v>52.28</v>
      </c>
      <c r="C15" s="51">
        <f t="shared" si="0"/>
        <v>15.465704179587277</v>
      </c>
      <c r="D15" s="52">
        <f t="shared" si="1"/>
        <v>49.889280523404494</v>
      </c>
      <c r="E15" s="59">
        <f t="shared" si="2"/>
        <v>-13.07498470299176</v>
      </c>
      <c r="F15" s="68">
        <v>118.21</v>
      </c>
      <c r="G15" s="52">
        <f t="shared" si="3"/>
        <v>59.838661499110138</v>
      </c>
      <c r="H15" s="52">
        <f t="shared" si="4"/>
        <v>53.420469779477472</v>
      </c>
      <c r="I15" s="53">
        <f t="shared" si="5"/>
        <v>4.9508687214123954</v>
      </c>
      <c r="J15" s="58">
        <v>0</v>
      </c>
      <c r="K15" s="81">
        <v>20.16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20.16</v>
      </c>
      <c r="R15" s="90">
        <v>6.65</v>
      </c>
      <c r="S15" s="84">
        <v>0</v>
      </c>
      <c r="T15" s="84">
        <v>0</v>
      </c>
      <c r="U15" s="84">
        <v>73.3</v>
      </c>
      <c r="V15" s="84">
        <v>0</v>
      </c>
      <c r="W15" s="84">
        <v>0</v>
      </c>
      <c r="X15" s="93">
        <f t="shared" si="10"/>
        <v>6.65</v>
      </c>
      <c r="Y15" s="94">
        <f t="shared" si="11"/>
        <v>73.3</v>
      </c>
      <c r="Z15" s="90">
        <v>2</v>
      </c>
      <c r="AA15" s="84">
        <v>0</v>
      </c>
      <c r="AB15" s="84">
        <v>0</v>
      </c>
      <c r="AC15" s="84">
        <v>92.2</v>
      </c>
      <c r="AD15" s="95">
        <f t="shared" si="12"/>
        <v>2</v>
      </c>
      <c r="AE15" s="52">
        <f t="shared" si="13"/>
        <v>92.2</v>
      </c>
      <c r="AF15" s="117">
        <v>0.13518709677419349</v>
      </c>
      <c r="AG15" s="116">
        <v>0.43407836021505375</v>
      </c>
      <c r="AH15" s="54">
        <f t="shared" si="6"/>
        <v>4.8156816246382022</v>
      </c>
      <c r="AI15" s="63">
        <f t="shared" si="7"/>
        <v>6.6509369367931868</v>
      </c>
      <c r="AJ15" s="64">
        <v>61.838661499110138</v>
      </c>
      <c r="AK15" s="61">
        <v>107.66570417958728</v>
      </c>
      <c r="AL15" s="66">
        <v>60.07046977947747</v>
      </c>
      <c r="AM15" s="61">
        <v>123.18928052340449</v>
      </c>
      <c r="AS15" s="120"/>
      <c r="BA15" s="42"/>
      <c r="BB15" s="42"/>
    </row>
    <row r="16" spans="1:54" ht="15.75" x14ac:dyDescent="0.25">
      <c r="A16" s="25">
        <v>8</v>
      </c>
      <c r="B16" s="69">
        <v>52.37</v>
      </c>
      <c r="C16" s="51">
        <f t="shared" si="0"/>
        <v>18.333937771585397</v>
      </c>
      <c r="D16" s="52">
        <f t="shared" si="1"/>
        <v>47.351310314488217</v>
      </c>
      <c r="E16" s="59">
        <f t="shared" si="2"/>
        <v>-13.315248086073634</v>
      </c>
      <c r="F16" s="68">
        <v>106.56</v>
      </c>
      <c r="G16" s="52">
        <f t="shared" si="3"/>
        <v>55.780257406260162</v>
      </c>
      <c r="H16" s="52">
        <f t="shared" si="4"/>
        <v>45.925771023339827</v>
      </c>
      <c r="I16" s="53">
        <f t="shared" si="5"/>
        <v>4.8539715704000104</v>
      </c>
      <c r="J16" s="58">
        <v>0</v>
      </c>
      <c r="K16" s="81">
        <v>20.260000000000002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20.260000000000002</v>
      </c>
      <c r="R16" s="90">
        <v>12.75</v>
      </c>
      <c r="S16" s="84">
        <v>0</v>
      </c>
      <c r="T16" s="84">
        <v>0</v>
      </c>
      <c r="U16" s="84">
        <v>68.45</v>
      </c>
      <c r="V16" s="84">
        <v>0</v>
      </c>
      <c r="W16" s="84">
        <v>0</v>
      </c>
      <c r="X16" s="93">
        <f t="shared" si="10"/>
        <v>12.75</v>
      </c>
      <c r="Y16" s="94">
        <f t="shared" si="11"/>
        <v>68.45</v>
      </c>
      <c r="Z16" s="90">
        <v>5</v>
      </c>
      <c r="AA16" s="84">
        <v>0</v>
      </c>
      <c r="AB16" s="84">
        <v>0</v>
      </c>
      <c r="AC16" s="84">
        <v>91.85</v>
      </c>
      <c r="AD16" s="95">
        <f t="shared" si="12"/>
        <v>5</v>
      </c>
      <c r="AE16" s="52">
        <f t="shared" si="13"/>
        <v>91.85</v>
      </c>
      <c r="AF16" s="117">
        <v>0.13518709677419349</v>
      </c>
      <c r="AG16" s="116">
        <v>0.43407836021505375</v>
      </c>
      <c r="AH16" s="54">
        <f t="shared" si="6"/>
        <v>4.7187844736258171</v>
      </c>
      <c r="AI16" s="63">
        <f t="shared" si="7"/>
        <v>6.5106735537113138</v>
      </c>
      <c r="AJ16" s="64">
        <v>60.780257406260162</v>
      </c>
      <c r="AK16" s="61">
        <v>110.18393777158539</v>
      </c>
      <c r="AL16" s="66">
        <v>58.675771023339827</v>
      </c>
      <c r="AM16" s="61">
        <v>115.80131031448822</v>
      </c>
      <c r="AS16" s="120"/>
      <c r="BA16" s="42"/>
      <c r="BB16" s="42"/>
    </row>
    <row r="17" spans="1:54" ht="15.75" x14ac:dyDescent="0.25">
      <c r="A17" s="25">
        <v>9</v>
      </c>
      <c r="B17" s="69">
        <v>47.04</v>
      </c>
      <c r="C17" s="51">
        <f t="shared" si="0"/>
        <v>9.5758375462757073</v>
      </c>
      <c r="D17" s="52">
        <f t="shared" si="1"/>
        <v>50.565403704555052</v>
      </c>
      <c r="E17" s="59">
        <f t="shared" si="2"/>
        <v>-13.101241250830729</v>
      </c>
      <c r="F17" s="68">
        <v>90.57</v>
      </c>
      <c r="G17" s="52">
        <f t="shared" si="3"/>
        <v>45.629960249956298</v>
      </c>
      <c r="H17" s="52">
        <f t="shared" si="4"/>
        <v>40.46301588688916</v>
      </c>
      <c r="I17" s="53">
        <f t="shared" si="5"/>
        <v>4.4770238631545469</v>
      </c>
      <c r="J17" s="58">
        <v>0</v>
      </c>
      <c r="K17" s="81">
        <v>19.989999999999998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19.989999999999998</v>
      </c>
      <c r="R17" s="90">
        <v>16.420000000000002</v>
      </c>
      <c r="S17" s="84">
        <v>0</v>
      </c>
      <c r="T17" s="84">
        <v>0</v>
      </c>
      <c r="U17" s="84">
        <v>72.52</v>
      </c>
      <c r="V17" s="84">
        <v>0</v>
      </c>
      <c r="W17" s="84">
        <v>0</v>
      </c>
      <c r="X17" s="93">
        <f t="shared" si="10"/>
        <v>16.420000000000002</v>
      </c>
      <c r="Y17" s="94">
        <f t="shared" si="11"/>
        <v>72.52</v>
      </c>
      <c r="Z17" s="90">
        <v>7.4</v>
      </c>
      <c r="AA17" s="84">
        <v>0</v>
      </c>
      <c r="AB17" s="84">
        <v>0</v>
      </c>
      <c r="AC17" s="84">
        <v>91.38</v>
      </c>
      <c r="AD17" s="95">
        <f t="shared" si="12"/>
        <v>7.4</v>
      </c>
      <c r="AE17" s="52">
        <f t="shared" si="13"/>
        <v>91.38</v>
      </c>
      <c r="AF17" s="117">
        <v>0.13518709677419349</v>
      </c>
      <c r="AG17" s="116">
        <v>0.43407836021505375</v>
      </c>
      <c r="AH17" s="54">
        <f t="shared" si="6"/>
        <v>4.3418367663803537</v>
      </c>
      <c r="AI17" s="63">
        <f t="shared" si="7"/>
        <v>6.4546803889542161</v>
      </c>
      <c r="AJ17" s="64">
        <v>53.029960249956297</v>
      </c>
      <c r="AK17" s="61">
        <v>100.9558375462757</v>
      </c>
      <c r="AL17" s="66">
        <v>56.883015886889162</v>
      </c>
      <c r="AM17" s="61">
        <v>123.08540370455505</v>
      </c>
      <c r="AS17" s="120"/>
      <c r="BA17" s="42"/>
      <c r="BB17" s="42"/>
    </row>
    <row r="18" spans="1:54" ht="15.75" x14ac:dyDescent="0.25">
      <c r="A18" s="25">
        <v>10</v>
      </c>
      <c r="B18" s="69">
        <v>31.39</v>
      </c>
      <c r="C18" s="51">
        <f t="shared" si="0"/>
        <v>4.3426532341476047</v>
      </c>
      <c r="D18" s="52">
        <f t="shared" si="1"/>
        <v>40.767570017899956</v>
      </c>
      <c r="E18" s="59">
        <f t="shared" si="2"/>
        <v>-13.720223252047532</v>
      </c>
      <c r="F18" s="68">
        <v>83.67</v>
      </c>
      <c r="G18" s="52">
        <f t="shared" si="3"/>
        <v>26.538558596005316</v>
      </c>
      <c r="H18" s="52">
        <f t="shared" si="4"/>
        <v>52.476963583323382</v>
      </c>
      <c r="I18" s="53">
        <f t="shared" si="5"/>
        <v>4.6544778206713078</v>
      </c>
      <c r="J18" s="58">
        <v>0</v>
      </c>
      <c r="K18" s="81">
        <v>20.170000000000002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20.170000000000002</v>
      </c>
      <c r="R18" s="90">
        <v>26.99</v>
      </c>
      <c r="S18" s="84">
        <v>0</v>
      </c>
      <c r="T18" s="84">
        <v>0</v>
      </c>
      <c r="U18" s="84">
        <v>71.97</v>
      </c>
      <c r="V18" s="84">
        <v>0</v>
      </c>
      <c r="W18" s="84">
        <v>0</v>
      </c>
      <c r="X18" s="93">
        <f t="shared" si="10"/>
        <v>26.99</v>
      </c>
      <c r="Y18" s="94">
        <f t="shared" si="11"/>
        <v>71.97</v>
      </c>
      <c r="Z18" s="90">
        <v>8.4</v>
      </c>
      <c r="AA18" s="84">
        <v>0</v>
      </c>
      <c r="AB18" s="84">
        <v>0</v>
      </c>
      <c r="AC18" s="84">
        <v>91.72</v>
      </c>
      <c r="AD18" s="95">
        <f t="shared" si="12"/>
        <v>8.4</v>
      </c>
      <c r="AE18" s="52">
        <f t="shared" si="13"/>
        <v>91.72</v>
      </c>
      <c r="AF18" s="117">
        <v>0.13518709677419349</v>
      </c>
      <c r="AG18" s="116">
        <v>0.43407836021505375</v>
      </c>
      <c r="AH18" s="54">
        <f t="shared" si="6"/>
        <v>4.5192907238971145</v>
      </c>
      <c r="AI18" s="63">
        <f t="shared" si="7"/>
        <v>6.0156983877374159</v>
      </c>
      <c r="AJ18" s="64">
        <v>34.938558596005315</v>
      </c>
      <c r="AK18" s="61">
        <v>96.062653234147604</v>
      </c>
      <c r="AL18" s="66">
        <v>79.466963583323377</v>
      </c>
      <c r="AM18" s="61">
        <v>112.73757001789996</v>
      </c>
      <c r="AS18" s="120"/>
      <c r="BA18" s="42"/>
      <c r="BB18" s="42"/>
    </row>
    <row r="19" spans="1:54" ht="15.75" x14ac:dyDescent="0.25">
      <c r="A19" s="25">
        <v>11</v>
      </c>
      <c r="B19" s="69">
        <v>72.990000000000009</v>
      </c>
      <c r="C19" s="51">
        <f t="shared" si="0"/>
        <v>4.867527981362926</v>
      </c>
      <c r="D19" s="52">
        <f t="shared" si="1"/>
        <v>82.013436324054197</v>
      </c>
      <c r="E19" s="59">
        <f t="shared" si="2"/>
        <v>-13.890964305417079</v>
      </c>
      <c r="F19" s="68">
        <v>58.69</v>
      </c>
      <c r="G19" s="52">
        <f t="shared" si="3"/>
        <v>32.336625115374908</v>
      </c>
      <c r="H19" s="52">
        <f t="shared" si="4"/>
        <v>22.662536994836628</v>
      </c>
      <c r="I19" s="53">
        <f t="shared" si="5"/>
        <v>3.6908378897884733</v>
      </c>
      <c r="J19" s="58">
        <v>0</v>
      </c>
      <c r="K19" s="81">
        <v>20.21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20.21</v>
      </c>
      <c r="R19" s="90">
        <v>33.61</v>
      </c>
      <c r="S19" s="84">
        <v>0</v>
      </c>
      <c r="T19" s="84">
        <v>0</v>
      </c>
      <c r="U19" s="84">
        <v>25.84</v>
      </c>
      <c r="V19" s="84">
        <v>0</v>
      </c>
      <c r="W19" s="84">
        <v>0</v>
      </c>
      <c r="X19" s="93">
        <f t="shared" si="10"/>
        <v>33.61</v>
      </c>
      <c r="Y19" s="94">
        <f t="shared" si="11"/>
        <v>25.84</v>
      </c>
      <c r="Z19" s="90">
        <v>1.4</v>
      </c>
      <c r="AA19" s="84">
        <v>0</v>
      </c>
      <c r="AB19" s="84">
        <v>0</v>
      </c>
      <c r="AC19" s="84">
        <v>91.54</v>
      </c>
      <c r="AD19" s="95">
        <f t="shared" si="12"/>
        <v>1.4</v>
      </c>
      <c r="AE19" s="52">
        <f t="shared" si="13"/>
        <v>91.54</v>
      </c>
      <c r="AF19" s="117">
        <v>0.13518709677419349</v>
      </c>
      <c r="AG19" s="116">
        <v>0.43407836021505375</v>
      </c>
      <c r="AH19" s="54">
        <f t="shared" si="6"/>
        <v>3.55565079301428</v>
      </c>
      <c r="AI19" s="63">
        <f t="shared" si="7"/>
        <v>5.8849573343678685</v>
      </c>
      <c r="AJ19" s="64">
        <v>33.736625115374906</v>
      </c>
      <c r="AK19" s="61">
        <v>96.407527981362932</v>
      </c>
      <c r="AL19" s="66">
        <v>56.272536994836628</v>
      </c>
      <c r="AM19" s="61">
        <v>107.8534363240542</v>
      </c>
      <c r="AS19" s="120"/>
      <c r="BA19" s="42"/>
      <c r="BB19" s="42"/>
    </row>
    <row r="20" spans="1:54" ht="15.75" x14ac:dyDescent="0.25">
      <c r="A20" s="25">
        <v>12</v>
      </c>
      <c r="B20" s="69">
        <v>24.369999999999997</v>
      </c>
      <c r="C20" s="51">
        <f t="shared" si="0"/>
        <v>3.3826116511501141</v>
      </c>
      <c r="D20" s="52">
        <f t="shared" si="1"/>
        <v>34.851947648980783</v>
      </c>
      <c r="E20" s="59">
        <f t="shared" si="2"/>
        <v>-13.864559300130914</v>
      </c>
      <c r="F20" s="68">
        <v>94.66</v>
      </c>
      <c r="G20" s="52">
        <f t="shared" si="3"/>
        <v>47.113834001821502</v>
      </c>
      <c r="H20" s="52">
        <f t="shared" si="4"/>
        <v>42.727533359397029</v>
      </c>
      <c r="I20" s="53">
        <f t="shared" si="5"/>
        <v>4.8186326387814704</v>
      </c>
      <c r="J20" s="58">
        <v>0</v>
      </c>
      <c r="K20" s="81">
        <v>20.149999999999999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20.149999999999999</v>
      </c>
      <c r="R20" s="90">
        <v>23.52</v>
      </c>
      <c r="S20" s="84">
        <v>0</v>
      </c>
      <c r="T20" s="84">
        <v>0</v>
      </c>
      <c r="U20" s="84">
        <v>27.48</v>
      </c>
      <c r="V20" s="84">
        <v>0</v>
      </c>
      <c r="W20" s="84">
        <v>45.85</v>
      </c>
      <c r="X20" s="93">
        <f t="shared" si="10"/>
        <v>23.52</v>
      </c>
      <c r="Y20" s="94">
        <f t="shared" si="11"/>
        <v>73.33</v>
      </c>
      <c r="Z20" s="90">
        <v>5.2</v>
      </c>
      <c r="AA20" s="84">
        <v>0</v>
      </c>
      <c r="AB20" s="84">
        <v>0</v>
      </c>
      <c r="AC20" s="84">
        <v>91.53</v>
      </c>
      <c r="AD20" s="95">
        <f t="shared" si="12"/>
        <v>5.2</v>
      </c>
      <c r="AE20" s="52">
        <f t="shared" si="13"/>
        <v>91.53</v>
      </c>
      <c r="AF20" s="117">
        <v>0.13518709677419349</v>
      </c>
      <c r="AG20" s="116">
        <v>0.43407836021505375</v>
      </c>
      <c r="AH20" s="54">
        <f t="shared" si="6"/>
        <v>4.6834455420072771</v>
      </c>
      <c r="AI20" s="63">
        <f t="shared" si="7"/>
        <v>5.8513623396540311</v>
      </c>
      <c r="AJ20" s="64">
        <v>52.313834001821505</v>
      </c>
      <c r="AK20" s="61">
        <v>94.912611651150115</v>
      </c>
      <c r="AL20" s="66">
        <v>66.247533359397025</v>
      </c>
      <c r="AM20" s="61">
        <v>108.18194764898078</v>
      </c>
      <c r="AS20" s="120"/>
      <c r="BA20" s="42"/>
      <c r="BB20" s="42"/>
    </row>
    <row r="21" spans="1:54" ht="15.75" x14ac:dyDescent="0.25">
      <c r="A21" s="25">
        <v>13</v>
      </c>
      <c r="B21" s="69">
        <v>46.349999999999994</v>
      </c>
      <c r="C21" s="51">
        <f t="shared" si="0"/>
        <v>1.340715291277931</v>
      </c>
      <c r="D21" s="52">
        <f t="shared" si="1"/>
        <v>58.257805062248934</v>
      </c>
      <c r="E21" s="59">
        <f t="shared" si="2"/>
        <v>-13.248520353526846</v>
      </c>
      <c r="F21" s="68">
        <v>105.04</v>
      </c>
      <c r="G21" s="52">
        <f t="shared" si="3"/>
        <v>54.354221953343</v>
      </c>
      <c r="H21" s="52">
        <f t="shared" si="4"/>
        <v>45.435097456695559</v>
      </c>
      <c r="I21" s="53">
        <f t="shared" si="5"/>
        <v>5.2506805899614379</v>
      </c>
      <c r="J21" s="58">
        <v>0</v>
      </c>
      <c r="K21" s="81">
        <v>20.13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20.13</v>
      </c>
      <c r="R21" s="90">
        <v>22.51</v>
      </c>
      <c r="S21" s="84">
        <v>0</v>
      </c>
      <c r="T21" s="84">
        <v>0</v>
      </c>
      <c r="U21" s="84">
        <v>25.45</v>
      </c>
      <c r="V21" s="84">
        <v>0</v>
      </c>
      <c r="W21" s="84">
        <v>46.12</v>
      </c>
      <c r="X21" s="93">
        <f t="shared" si="10"/>
        <v>22.51</v>
      </c>
      <c r="Y21" s="94">
        <f t="shared" si="11"/>
        <v>71.569999999999993</v>
      </c>
      <c r="Z21" s="90">
        <v>7.2</v>
      </c>
      <c r="AA21" s="84">
        <v>0</v>
      </c>
      <c r="AB21" s="84">
        <v>0</v>
      </c>
      <c r="AC21" s="84">
        <v>92.62</v>
      </c>
      <c r="AD21" s="95">
        <f t="shared" si="12"/>
        <v>7.2</v>
      </c>
      <c r="AE21" s="52">
        <f t="shared" si="13"/>
        <v>92.62</v>
      </c>
      <c r="AF21" s="117">
        <v>0.13518709677419349</v>
      </c>
      <c r="AG21" s="116">
        <v>0.43407836021505375</v>
      </c>
      <c r="AH21" s="54">
        <f t="shared" si="6"/>
        <v>5.1154934931872447</v>
      </c>
      <c r="AI21" s="63">
        <f t="shared" si="7"/>
        <v>6.4474012862580992</v>
      </c>
      <c r="AJ21" s="64">
        <v>61.554221953343003</v>
      </c>
      <c r="AK21" s="61">
        <v>93.960715291277936</v>
      </c>
      <c r="AL21" s="66">
        <v>67.945097456695564</v>
      </c>
      <c r="AM21" s="61">
        <v>129.82780506224893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50.46</v>
      </c>
      <c r="C22" s="51">
        <f t="shared" si="0"/>
        <v>9.2418068088438616</v>
      </c>
      <c r="D22" s="52">
        <f t="shared" si="1"/>
        <v>54.351927462606469</v>
      </c>
      <c r="E22" s="59">
        <f t="shared" si="2"/>
        <v>-13.13373427145034</v>
      </c>
      <c r="F22" s="68">
        <v>103.52</v>
      </c>
      <c r="G22" s="52">
        <f t="shared" si="3"/>
        <v>51.053948687441903</v>
      </c>
      <c r="H22" s="52">
        <f t="shared" si="4"/>
        <v>47.195231234784437</v>
      </c>
      <c r="I22" s="53">
        <f t="shared" si="5"/>
        <v>5.270820077773668</v>
      </c>
      <c r="J22" s="58">
        <v>0</v>
      </c>
      <c r="K22" s="81">
        <v>20.13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20.13</v>
      </c>
      <c r="R22" s="90">
        <v>23.96</v>
      </c>
      <c r="S22" s="84">
        <v>0</v>
      </c>
      <c r="T22" s="84">
        <v>0</v>
      </c>
      <c r="U22" s="84">
        <v>25.39</v>
      </c>
      <c r="V22" s="84">
        <v>0</v>
      </c>
      <c r="W22" s="84">
        <v>46.84</v>
      </c>
      <c r="X22" s="93">
        <f t="shared" si="10"/>
        <v>23.96</v>
      </c>
      <c r="Y22" s="94">
        <f t="shared" si="11"/>
        <v>72.23</v>
      </c>
      <c r="Z22" s="90">
        <v>7.8</v>
      </c>
      <c r="AA22" s="84">
        <v>0</v>
      </c>
      <c r="AB22" s="84">
        <v>0</v>
      </c>
      <c r="AC22" s="84">
        <v>91.95</v>
      </c>
      <c r="AD22" s="95">
        <f t="shared" si="12"/>
        <v>7.8</v>
      </c>
      <c r="AE22" s="52">
        <f t="shared" si="13"/>
        <v>91.95</v>
      </c>
      <c r="AF22" s="117">
        <v>0.13518709677419349</v>
      </c>
      <c r="AG22" s="116">
        <v>0.43407836021505375</v>
      </c>
      <c r="AH22" s="54">
        <f t="shared" si="6"/>
        <v>5.1356329809994747</v>
      </c>
      <c r="AI22" s="63">
        <f t="shared" si="7"/>
        <v>6.5621873683346053</v>
      </c>
      <c r="AJ22" s="64">
        <v>58.8539486874419</v>
      </c>
      <c r="AK22" s="61">
        <v>101.19180680884386</v>
      </c>
      <c r="AL22" s="66">
        <v>71.155231234784438</v>
      </c>
      <c r="AM22" s="61">
        <v>126.58192746260647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51.08</v>
      </c>
      <c r="C23" s="51">
        <f t="shared" si="0"/>
        <v>16.634642328838041</v>
      </c>
      <c r="D23" s="52">
        <f t="shared" si="1"/>
        <v>47.587210974199294</v>
      </c>
      <c r="E23" s="59">
        <f t="shared" si="2"/>
        <v>-13.14185330303734</v>
      </c>
      <c r="F23" s="68">
        <v>122.04</v>
      </c>
      <c r="G23" s="52">
        <f t="shared" si="3"/>
        <v>61.10674776662146</v>
      </c>
      <c r="H23" s="52">
        <f t="shared" si="4"/>
        <v>55.425317897139649</v>
      </c>
      <c r="I23" s="53">
        <f t="shared" si="5"/>
        <v>5.5079343362388942</v>
      </c>
      <c r="J23" s="58">
        <v>0</v>
      </c>
      <c r="K23" s="81">
        <v>20.13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20.13</v>
      </c>
      <c r="R23" s="90">
        <v>14.08</v>
      </c>
      <c r="S23" s="84">
        <v>0</v>
      </c>
      <c r="T23" s="84">
        <v>0</v>
      </c>
      <c r="U23" s="84">
        <v>25.39</v>
      </c>
      <c r="V23" s="84">
        <v>0</v>
      </c>
      <c r="W23" s="84">
        <v>45.61</v>
      </c>
      <c r="X23" s="93">
        <f t="shared" si="10"/>
        <v>14.08</v>
      </c>
      <c r="Y23" s="94">
        <f t="shared" si="11"/>
        <v>71</v>
      </c>
      <c r="Z23" s="90">
        <v>5.4</v>
      </c>
      <c r="AA23" s="84">
        <v>0</v>
      </c>
      <c r="AB23" s="84">
        <v>0</v>
      </c>
      <c r="AC23" s="84">
        <v>92.27</v>
      </c>
      <c r="AD23" s="95">
        <f t="shared" si="12"/>
        <v>5.4</v>
      </c>
      <c r="AE23" s="52">
        <f t="shared" si="13"/>
        <v>92.27</v>
      </c>
      <c r="AF23" s="117">
        <v>0.13518709677419349</v>
      </c>
      <c r="AG23" s="116">
        <v>0.43407836021505375</v>
      </c>
      <c r="AH23" s="54">
        <f t="shared" si="6"/>
        <v>5.3727472394647009</v>
      </c>
      <c r="AI23" s="63">
        <f t="shared" si="7"/>
        <v>6.5540683367476049</v>
      </c>
      <c r="AJ23" s="64">
        <v>66.506747766621459</v>
      </c>
      <c r="AK23" s="61">
        <v>108.90464232883804</v>
      </c>
      <c r="AL23" s="66">
        <v>69.505317897139648</v>
      </c>
      <c r="AM23" s="61">
        <v>118.58721097419929</v>
      </c>
      <c r="AS23" s="120"/>
      <c r="BA23" s="42"/>
      <c r="BB23" s="42"/>
    </row>
    <row r="24" spans="1:54" ht="15.75" x14ac:dyDescent="0.25">
      <c r="A24" s="25">
        <v>16</v>
      </c>
      <c r="B24" s="69">
        <v>52.32</v>
      </c>
      <c r="C24" s="51">
        <f t="shared" si="0"/>
        <v>17.947332761649136</v>
      </c>
      <c r="D24" s="52">
        <f t="shared" si="1"/>
        <v>47.496042741888076</v>
      </c>
      <c r="E24" s="59">
        <f t="shared" si="2"/>
        <v>-13.123375503537194</v>
      </c>
      <c r="F24" s="68">
        <v>134.11000000000001</v>
      </c>
      <c r="G24" s="52">
        <f t="shared" si="3"/>
        <v>64.437819706852792</v>
      </c>
      <c r="H24" s="52">
        <f t="shared" si="4"/>
        <v>63.90889159903584</v>
      </c>
      <c r="I24" s="53">
        <f t="shared" si="5"/>
        <v>5.7632886941113997</v>
      </c>
      <c r="J24" s="58">
        <v>0</v>
      </c>
      <c r="K24" s="81">
        <v>20.13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20.13</v>
      </c>
      <c r="R24" s="90">
        <v>10.53</v>
      </c>
      <c r="S24" s="84">
        <v>0</v>
      </c>
      <c r="T24" s="84">
        <v>0</v>
      </c>
      <c r="U24" s="84">
        <v>25.34</v>
      </c>
      <c r="V24" s="84">
        <v>0</v>
      </c>
      <c r="W24" s="84">
        <v>45.81</v>
      </c>
      <c r="X24" s="93">
        <f t="shared" si="10"/>
        <v>10.53</v>
      </c>
      <c r="Y24" s="94">
        <f t="shared" si="11"/>
        <v>71.150000000000006</v>
      </c>
      <c r="Z24" s="90">
        <v>3.6</v>
      </c>
      <c r="AA24" s="84">
        <v>0</v>
      </c>
      <c r="AB24" s="84">
        <v>0</v>
      </c>
      <c r="AC24" s="84">
        <v>91.54</v>
      </c>
      <c r="AD24" s="95">
        <f t="shared" si="12"/>
        <v>3.6</v>
      </c>
      <c r="AE24" s="52">
        <f t="shared" si="13"/>
        <v>91.54</v>
      </c>
      <c r="AF24" s="117">
        <v>0.13518709677419349</v>
      </c>
      <c r="AG24" s="116">
        <v>0.43407836021505375</v>
      </c>
      <c r="AH24" s="54">
        <f t="shared" si="6"/>
        <v>5.6281015973372064</v>
      </c>
      <c r="AI24" s="63">
        <f t="shared" si="7"/>
        <v>6.5725461362477517</v>
      </c>
      <c r="AJ24" s="64">
        <v>68.037819706852787</v>
      </c>
      <c r="AK24" s="61">
        <v>109.48733276164914</v>
      </c>
      <c r="AL24" s="66">
        <v>74.438891599035841</v>
      </c>
      <c r="AM24" s="61">
        <v>118.64604274188808</v>
      </c>
      <c r="AS24" s="120"/>
      <c r="BA24" s="42"/>
      <c r="BB24" s="42"/>
    </row>
    <row r="25" spans="1:54" ht="15.75" x14ac:dyDescent="0.25">
      <c r="A25" s="25">
        <v>17</v>
      </c>
      <c r="B25" s="69">
        <v>47.76</v>
      </c>
      <c r="C25" s="51">
        <f t="shared" si="0"/>
        <v>16.002603689077077</v>
      </c>
      <c r="D25" s="52">
        <f t="shared" si="1"/>
        <v>44.982959487549408</v>
      </c>
      <c r="E25" s="59">
        <f t="shared" si="2"/>
        <v>-13.225563176626498</v>
      </c>
      <c r="F25" s="68">
        <v>139.81</v>
      </c>
      <c r="G25" s="52">
        <f t="shared" si="3"/>
        <v>70.798766124644274</v>
      </c>
      <c r="H25" s="52">
        <f t="shared" si="4"/>
        <v>63.131667584207399</v>
      </c>
      <c r="I25" s="53">
        <f t="shared" si="5"/>
        <v>5.8795662911483122</v>
      </c>
      <c r="J25" s="58">
        <v>0</v>
      </c>
      <c r="K25" s="81">
        <v>20.13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20.13</v>
      </c>
      <c r="R25" s="90">
        <v>9.7899999999999991</v>
      </c>
      <c r="S25" s="84">
        <v>0</v>
      </c>
      <c r="T25" s="84">
        <v>0</v>
      </c>
      <c r="U25" s="84">
        <v>25.37</v>
      </c>
      <c r="V25" s="84">
        <v>0</v>
      </c>
      <c r="W25" s="84">
        <v>46</v>
      </c>
      <c r="X25" s="93">
        <f t="shared" si="10"/>
        <v>9.7899999999999991</v>
      </c>
      <c r="Y25" s="94">
        <f t="shared" si="11"/>
        <v>71.37</v>
      </c>
      <c r="Z25" s="90">
        <v>1.7</v>
      </c>
      <c r="AA25" s="84">
        <v>0</v>
      </c>
      <c r="AB25" s="84">
        <v>0</v>
      </c>
      <c r="AC25" s="84">
        <v>92.23</v>
      </c>
      <c r="AD25" s="95">
        <f t="shared" si="12"/>
        <v>1.7</v>
      </c>
      <c r="AE25" s="52">
        <f t="shared" si="13"/>
        <v>92.23</v>
      </c>
      <c r="AF25" s="117">
        <v>0.13518709677419349</v>
      </c>
      <c r="AG25" s="116">
        <v>0.43407836021505375</v>
      </c>
      <c r="AH25" s="54">
        <f t="shared" si="6"/>
        <v>5.7443791943741189</v>
      </c>
      <c r="AI25" s="63">
        <f t="shared" si="7"/>
        <v>6.4703584631584476</v>
      </c>
      <c r="AJ25" s="64">
        <v>72.498766124644277</v>
      </c>
      <c r="AK25" s="61">
        <v>108.23260368907708</v>
      </c>
      <c r="AL25" s="66">
        <v>72.921667584207398</v>
      </c>
      <c r="AM25" s="61">
        <v>116.35295948754941</v>
      </c>
      <c r="AS25" s="120"/>
      <c r="BA25" s="42"/>
      <c r="BB25" s="42"/>
    </row>
    <row r="26" spans="1:54" ht="15.75" x14ac:dyDescent="0.25">
      <c r="A26" s="25">
        <v>18</v>
      </c>
      <c r="B26" s="69">
        <v>62.769999999999996</v>
      </c>
      <c r="C26" s="51">
        <f t="shared" si="0"/>
        <v>19.545856079241176</v>
      </c>
      <c r="D26" s="52">
        <f t="shared" si="1"/>
        <v>56.051313082546272</v>
      </c>
      <c r="E26" s="59">
        <f t="shared" si="2"/>
        <v>-12.827169161787442</v>
      </c>
      <c r="F26" s="68">
        <v>152.36000000000001</v>
      </c>
      <c r="G26" s="52">
        <f t="shared" si="3"/>
        <v>74.978973838313692</v>
      </c>
      <c r="H26" s="52">
        <f t="shared" si="4"/>
        <v>71.461180680407921</v>
      </c>
      <c r="I26" s="53">
        <f t="shared" si="5"/>
        <v>5.9198454812784052</v>
      </c>
      <c r="J26" s="58">
        <v>0</v>
      </c>
      <c r="K26" s="81">
        <v>20.13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20.13</v>
      </c>
      <c r="R26" s="90">
        <v>0</v>
      </c>
      <c r="S26" s="84">
        <v>0</v>
      </c>
      <c r="T26" s="84">
        <v>0</v>
      </c>
      <c r="U26" s="84">
        <v>25.03</v>
      </c>
      <c r="V26" s="84">
        <v>0</v>
      </c>
      <c r="W26" s="84">
        <v>46.2</v>
      </c>
      <c r="X26" s="93">
        <f t="shared" si="10"/>
        <v>0</v>
      </c>
      <c r="Y26" s="94">
        <f t="shared" si="11"/>
        <v>71.23</v>
      </c>
      <c r="Z26" s="90">
        <v>0</v>
      </c>
      <c r="AA26" s="84">
        <v>0</v>
      </c>
      <c r="AB26" s="84">
        <v>0</v>
      </c>
      <c r="AC26" s="84">
        <v>91.59</v>
      </c>
      <c r="AD26" s="95">
        <f t="shared" si="12"/>
        <v>0</v>
      </c>
      <c r="AE26" s="52">
        <f t="shared" si="13"/>
        <v>91.59</v>
      </c>
      <c r="AF26" s="117">
        <v>0.13518709677419349</v>
      </c>
      <c r="AG26" s="116">
        <v>0.43407836021505375</v>
      </c>
      <c r="AH26" s="54">
        <f t="shared" si="6"/>
        <v>5.7846583845042119</v>
      </c>
      <c r="AI26" s="63">
        <f t="shared" si="7"/>
        <v>6.8687524779975035</v>
      </c>
      <c r="AJ26" s="64">
        <v>74.978973838313692</v>
      </c>
      <c r="AK26" s="61">
        <v>111.13585607924118</v>
      </c>
      <c r="AL26" s="127">
        <v>71.461180680407921</v>
      </c>
      <c r="AM26" s="61">
        <v>127.28131308254628</v>
      </c>
      <c r="AS26" s="120"/>
      <c r="BA26" s="42"/>
      <c r="BB26" s="42"/>
    </row>
    <row r="27" spans="1:54" ht="15.75" x14ac:dyDescent="0.25">
      <c r="A27" s="25">
        <v>19</v>
      </c>
      <c r="B27" s="69">
        <v>99.29</v>
      </c>
      <c r="C27" s="51">
        <f t="shared" si="0"/>
        <v>36.570536930964167</v>
      </c>
      <c r="D27" s="52">
        <f t="shared" si="1"/>
        <v>74.496731246371809</v>
      </c>
      <c r="E27" s="59">
        <f t="shared" si="2"/>
        <v>-11.777268177335987</v>
      </c>
      <c r="F27" s="68">
        <v>187.73</v>
      </c>
      <c r="G27" s="52">
        <f t="shared" si="3"/>
        <v>88.555577867428497</v>
      </c>
      <c r="H27" s="52">
        <f t="shared" si="4"/>
        <v>91.9105384271042</v>
      </c>
      <c r="I27" s="53">
        <f t="shared" si="5"/>
        <v>7.2638837054672978</v>
      </c>
      <c r="J27" s="58">
        <v>0</v>
      </c>
      <c r="K27" s="81">
        <v>20.13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20.13</v>
      </c>
      <c r="R27" s="90">
        <v>0</v>
      </c>
      <c r="S27" s="84">
        <v>0</v>
      </c>
      <c r="T27" s="84">
        <v>0</v>
      </c>
      <c r="U27" s="84">
        <v>25.12</v>
      </c>
      <c r="V27" s="84">
        <v>0</v>
      </c>
      <c r="W27" s="84">
        <v>46.6</v>
      </c>
      <c r="X27" s="93">
        <f t="shared" si="10"/>
        <v>0</v>
      </c>
      <c r="Y27" s="94">
        <f t="shared" si="11"/>
        <v>71.72</v>
      </c>
      <c r="Z27" s="90">
        <v>0</v>
      </c>
      <c r="AA27" s="84">
        <v>0</v>
      </c>
      <c r="AB27" s="84">
        <v>0</v>
      </c>
      <c r="AC27" s="84">
        <v>92.08</v>
      </c>
      <c r="AD27" s="95">
        <f t="shared" si="12"/>
        <v>0</v>
      </c>
      <c r="AE27" s="52">
        <f t="shared" si="13"/>
        <v>92.08</v>
      </c>
      <c r="AF27" s="117">
        <v>0.13518709677419349</v>
      </c>
      <c r="AG27" s="116">
        <v>0.43407836021505375</v>
      </c>
      <c r="AH27" s="54">
        <f t="shared" si="6"/>
        <v>7.1286966086931045</v>
      </c>
      <c r="AI27" s="63">
        <f t="shared" si="7"/>
        <v>7.9186534624489582</v>
      </c>
      <c r="AJ27" s="64">
        <v>88.555577867428497</v>
      </c>
      <c r="AK27" s="61">
        <v>128.65053693096417</v>
      </c>
      <c r="AL27" s="127">
        <v>91.9105384271042</v>
      </c>
      <c r="AM27" s="61">
        <v>146.21673124637181</v>
      </c>
      <c r="AS27" s="120"/>
      <c r="BA27" s="42"/>
      <c r="BB27" s="42"/>
    </row>
    <row r="28" spans="1:54" ht="15.75" x14ac:dyDescent="0.25">
      <c r="A28" s="25">
        <v>20</v>
      </c>
      <c r="B28" s="69">
        <v>108.96</v>
      </c>
      <c r="C28" s="51">
        <f t="shared" si="0"/>
        <v>44.26364707118681</v>
      </c>
      <c r="D28" s="52">
        <f t="shared" si="1"/>
        <v>75.983886245811775</v>
      </c>
      <c r="E28" s="59">
        <f t="shared" si="2"/>
        <v>-11.287533316998584</v>
      </c>
      <c r="F28" s="68">
        <v>187.91</v>
      </c>
      <c r="G28" s="52">
        <f t="shared" si="3"/>
        <v>88.055759229462765</v>
      </c>
      <c r="H28" s="52">
        <f t="shared" si="4"/>
        <v>92.583517154907852</v>
      </c>
      <c r="I28" s="53">
        <f t="shared" si="5"/>
        <v>7.2707236156293833</v>
      </c>
      <c r="J28" s="58">
        <v>0</v>
      </c>
      <c r="K28" s="81">
        <v>19.96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19.96</v>
      </c>
      <c r="R28" s="90">
        <v>0</v>
      </c>
      <c r="S28" s="84">
        <v>0</v>
      </c>
      <c r="T28" s="84">
        <v>0</v>
      </c>
      <c r="U28" s="84">
        <v>28.36</v>
      </c>
      <c r="V28" s="84">
        <v>0</v>
      </c>
      <c r="W28" s="84">
        <v>46.22</v>
      </c>
      <c r="X28" s="93">
        <f t="shared" si="10"/>
        <v>0</v>
      </c>
      <c r="Y28" s="94">
        <f t="shared" si="11"/>
        <v>74.58</v>
      </c>
      <c r="Z28" s="90">
        <v>0</v>
      </c>
      <c r="AA28" s="84">
        <v>0</v>
      </c>
      <c r="AB28" s="84">
        <v>0</v>
      </c>
      <c r="AC28" s="84">
        <v>91.14</v>
      </c>
      <c r="AD28" s="95">
        <f t="shared" si="12"/>
        <v>0</v>
      </c>
      <c r="AE28" s="52">
        <f t="shared" si="13"/>
        <v>91.14</v>
      </c>
      <c r="AF28" s="117">
        <v>0.13518709677419349</v>
      </c>
      <c r="AG28" s="116">
        <v>0.43407836021505375</v>
      </c>
      <c r="AH28" s="54">
        <f t="shared" si="6"/>
        <v>7.13553651885519</v>
      </c>
      <c r="AI28" s="63">
        <f t="shared" si="7"/>
        <v>8.2383883227863635</v>
      </c>
      <c r="AJ28" s="64">
        <v>88.055759229462765</v>
      </c>
      <c r="AK28" s="61">
        <v>135.40364707118681</v>
      </c>
      <c r="AL28" s="127">
        <v>92.583517154907852</v>
      </c>
      <c r="AM28" s="61">
        <v>150.56388624581177</v>
      </c>
      <c r="AS28" s="120"/>
      <c r="BA28" s="42"/>
      <c r="BB28" s="42"/>
    </row>
    <row r="29" spans="1:54" ht="15.75" x14ac:dyDescent="0.25">
      <c r="A29" s="25">
        <v>21</v>
      </c>
      <c r="B29" s="69">
        <v>75.349999999999994</v>
      </c>
      <c r="C29" s="51">
        <f t="shared" si="0"/>
        <v>36.575985891310012</v>
      </c>
      <c r="D29" s="52">
        <f t="shared" si="1"/>
        <v>50.105424854849275</v>
      </c>
      <c r="E29" s="59">
        <f t="shared" si="2"/>
        <v>-11.33141074615925</v>
      </c>
      <c r="F29" s="68">
        <v>189.03</v>
      </c>
      <c r="G29" s="52">
        <f t="shared" si="3"/>
        <v>85.210653280001281</v>
      </c>
      <c r="H29" s="52">
        <f t="shared" si="4"/>
        <v>96.506063659514069</v>
      </c>
      <c r="I29" s="53">
        <f t="shared" si="5"/>
        <v>7.3132830604846548</v>
      </c>
      <c r="J29" s="58">
        <v>0</v>
      </c>
      <c r="K29" s="81">
        <v>19.97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19.97</v>
      </c>
      <c r="R29" s="90">
        <v>0</v>
      </c>
      <c r="S29" s="84">
        <v>0</v>
      </c>
      <c r="T29" s="84">
        <v>0</v>
      </c>
      <c r="U29" s="84">
        <v>60.25</v>
      </c>
      <c r="V29" s="84">
        <v>0</v>
      </c>
      <c r="W29" s="84">
        <v>46.72</v>
      </c>
      <c r="X29" s="93">
        <f t="shared" si="10"/>
        <v>0</v>
      </c>
      <c r="Y29" s="94">
        <f t="shared" si="11"/>
        <v>106.97</v>
      </c>
      <c r="Z29" s="90">
        <v>0</v>
      </c>
      <c r="AA29" s="84">
        <v>0</v>
      </c>
      <c r="AB29" s="84">
        <v>0</v>
      </c>
      <c r="AC29" s="84">
        <v>91.14</v>
      </c>
      <c r="AD29" s="95">
        <f t="shared" si="12"/>
        <v>0</v>
      </c>
      <c r="AE29" s="52">
        <f t="shared" si="13"/>
        <v>91.14</v>
      </c>
      <c r="AF29" s="117">
        <v>0.13518709677419349</v>
      </c>
      <c r="AG29" s="116">
        <v>0.43407836021505375</v>
      </c>
      <c r="AH29" s="54">
        <f t="shared" si="6"/>
        <v>7.1780959637104615</v>
      </c>
      <c r="AI29" s="63">
        <f t="shared" si="7"/>
        <v>8.2045108936256952</v>
      </c>
      <c r="AJ29" s="64">
        <v>85.210653280001281</v>
      </c>
      <c r="AK29" s="61">
        <v>127.71598589131001</v>
      </c>
      <c r="AL29" s="127">
        <v>96.506063659514069</v>
      </c>
      <c r="AM29" s="61">
        <v>157.07542485484927</v>
      </c>
      <c r="AS29" s="120"/>
      <c r="BA29" s="42"/>
      <c r="BB29" s="42"/>
    </row>
    <row r="30" spans="1:54" ht="15.75" x14ac:dyDescent="0.25">
      <c r="A30" s="25">
        <v>22</v>
      </c>
      <c r="B30" s="69">
        <v>98.16</v>
      </c>
      <c r="C30" s="51">
        <f t="shared" si="0"/>
        <v>38.039238428808787</v>
      </c>
      <c r="D30" s="52">
        <f t="shared" si="1"/>
        <v>71.935413189282485</v>
      </c>
      <c r="E30" s="59">
        <f t="shared" si="2"/>
        <v>-11.814651618091276</v>
      </c>
      <c r="F30" s="68">
        <v>180.61</v>
      </c>
      <c r="G30" s="52">
        <f t="shared" si="3"/>
        <v>80.411021885588113</v>
      </c>
      <c r="H30" s="52">
        <f t="shared" si="4"/>
        <v>93.20565071161532</v>
      </c>
      <c r="I30" s="53">
        <f t="shared" si="5"/>
        <v>6.9933274027965853</v>
      </c>
      <c r="J30" s="58">
        <v>0</v>
      </c>
      <c r="K30" s="81">
        <v>19.97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19.97</v>
      </c>
      <c r="R30" s="90">
        <v>0</v>
      </c>
      <c r="S30" s="84">
        <v>0</v>
      </c>
      <c r="T30" s="84">
        <v>0</v>
      </c>
      <c r="U30" s="84">
        <v>60.13</v>
      </c>
      <c r="V30" s="84">
        <v>0</v>
      </c>
      <c r="W30" s="84">
        <v>6.77</v>
      </c>
      <c r="X30" s="93">
        <f t="shared" si="10"/>
        <v>0</v>
      </c>
      <c r="Y30" s="94">
        <f t="shared" si="11"/>
        <v>66.900000000000006</v>
      </c>
      <c r="Z30" s="90">
        <v>0</v>
      </c>
      <c r="AA30" s="84">
        <v>0</v>
      </c>
      <c r="AB30" s="84">
        <v>0</v>
      </c>
      <c r="AC30" s="84">
        <v>91.14</v>
      </c>
      <c r="AD30" s="95">
        <f t="shared" si="12"/>
        <v>0</v>
      </c>
      <c r="AE30" s="52">
        <f t="shared" si="13"/>
        <v>91.14</v>
      </c>
      <c r="AF30" s="117">
        <v>0.13518709677419349</v>
      </c>
      <c r="AG30" s="116">
        <v>0.43407836021505375</v>
      </c>
      <c r="AH30" s="54">
        <f t="shared" si="6"/>
        <v>6.858140306022392</v>
      </c>
      <c r="AI30" s="63">
        <f t="shared" si="7"/>
        <v>7.7212700216936696</v>
      </c>
      <c r="AJ30" s="64">
        <v>80.411021885588113</v>
      </c>
      <c r="AK30" s="61">
        <v>129.17923842880879</v>
      </c>
      <c r="AL30" s="127">
        <v>93.20565071161532</v>
      </c>
      <c r="AM30" s="61">
        <v>138.83541318928249</v>
      </c>
      <c r="AS30" s="120"/>
      <c r="BA30" s="42"/>
      <c r="BB30" s="42"/>
    </row>
    <row r="31" spans="1:54" ht="15.75" x14ac:dyDescent="0.25">
      <c r="A31" s="25">
        <v>23</v>
      </c>
      <c r="B31" s="69">
        <v>111.17000000000002</v>
      </c>
      <c r="C31" s="51">
        <f t="shared" si="0"/>
        <v>31.968654887180989</v>
      </c>
      <c r="D31" s="52">
        <f t="shared" si="1"/>
        <v>91.150372326810114</v>
      </c>
      <c r="E31" s="59">
        <f t="shared" si="2"/>
        <v>-11.949027213991108</v>
      </c>
      <c r="F31" s="68">
        <v>164.5</v>
      </c>
      <c r="G31" s="52">
        <f t="shared" si="3"/>
        <v>70.994879924674251</v>
      </c>
      <c r="H31" s="52">
        <f t="shared" si="4"/>
        <v>87.123963124458101</v>
      </c>
      <c r="I31" s="53">
        <f t="shared" si="5"/>
        <v>6.3811569508676529</v>
      </c>
      <c r="J31" s="58">
        <v>0</v>
      </c>
      <c r="K31" s="81">
        <v>20.29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20.29</v>
      </c>
      <c r="R31" s="90">
        <v>0</v>
      </c>
      <c r="S31" s="84">
        <v>0</v>
      </c>
      <c r="T31" s="84">
        <v>0</v>
      </c>
      <c r="U31" s="84">
        <v>60.2</v>
      </c>
      <c r="V31" s="84">
        <v>0</v>
      </c>
      <c r="W31" s="84">
        <v>0</v>
      </c>
      <c r="X31" s="93">
        <f t="shared" si="10"/>
        <v>0</v>
      </c>
      <c r="Y31" s="94">
        <f t="shared" si="11"/>
        <v>60.2</v>
      </c>
      <c r="Z31" s="90">
        <v>0</v>
      </c>
      <c r="AA31" s="84">
        <v>0</v>
      </c>
      <c r="AB31" s="84">
        <v>0</v>
      </c>
      <c r="AC31" s="84">
        <v>91.14</v>
      </c>
      <c r="AD31" s="95">
        <f t="shared" si="12"/>
        <v>0</v>
      </c>
      <c r="AE31" s="52">
        <f t="shared" si="13"/>
        <v>91.14</v>
      </c>
      <c r="AF31" s="117">
        <v>0.13518709677419349</v>
      </c>
      <c r="AG31" s="116">
        <v>0.43407836021505375</v>
      </c>
      <c r="AH31" s="54">
        <f t="shared" si="6"/>
        <v>6.2459698540934596</v>
      </c>
      <c r="AI31" s="63">
        <f t="shared" si="7"/>
        <v>7.9068944257938369</v>
      </c>
      <c r="AJ31" s="64">
        <v>70.994879924674251</v>
      </c>
      <c r="AK31" s="61">
        <v>123.10865488718099</v>
      </c>
      <c r="AL31" s="127">
        <v>87.123963124458101</v>
      </c>
      <c r="AM31" s="61">
        <v>151.35037232681012</v>
      </c>
      <c r="AS31" s="120"/>
      <c r="BA31" s="42"/>
      <c r="BB31" s="42"/>
    </row>
    <row r="32" spans="1:54" ht="16.5" thickBot="1" x14ac:dyDescent="0.3">
      <c r="A32" s="26">
        <v>24</v>
      </c>
      <c r="B32" s="70">
        <v>86.25</v>
      </c>
      <c r="C32" s="55">
        <f t="shared" si="0"/>
        <v>23.053629943303719</v>
      </c>
      <c r="D32" s="52">
        <f t="shared" si="1"/>
        <v>75.357095940744827</v>
      </c>
      <c r="E32" s="59">
        <f t="shared" si="2"/>
        <v>-12.160725884048517</v>
      </c>
      <c r="F32" s="71">
        <v>158.94999999999999</v>
      </c>
      <c r="G32" s="56">
        <f t="shared" si="3"/>
        <v>66.994324189910614</v>
      </c>
      <c r="H32" s="52">
        <f t="shared" si="4"/>
        <v>85.785415121227018</v>
      </c>
      <c r="I32" s="53">
        <f t="shared" si="5"/>
        <v>6.1702606888623608</v>
      </c>
      <c r="J32" s="58">
        <v>0</v>
      </c>
      <c r="K32" s="81">
        <v>20.25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20.25</v>
      </c>
      <c r="R32" s="90">
        <v>0</v>
      </c>
      <c r="S32" s="84">
        <v>0</v>
      </c>
      <c r="T32" s="84">
        <v>0</v>
      </c>
      <c r="U32" s="84">
        <v>76.17</v>
      </c>
      <c r="V32" s="84">
        <v>0</v>
      </c>
      <c r="W32" s="84">
        <v>0</v>
      </c>
      <c r="X32" s="93">
        <f t="shared" si="10"/>
        <v>0</v>
      </c>
      <c r="Y32" s="94">
        <f t="shared" si="11"/>
        <v>76.17</v>
      </c>
      <c r="Z32" s="91">
        <v>0</v>
      </c>
      <c r="AA32" s="92">
        <v>0</v>
      </c>
      <c r="AB32" s="92">
        <v>0</v>
      </c>
      <c r="AC32" s="92">
        <v>91.14</v>
      </c>
      <c r="AD32" s="95">
        <f t="shared" si="12"/>
        <v>0</v>
      </c>
      <c r="AE32" s="52">
        <f t="shared" si="13"/>
        <v>91.14</v>
      </c>
      <c r="AF32" s="117">
        <v>0.13518709677419349</v>
      </c>
      <c r="AG32" s="116">
        <v>0.43407836021505375</v>
      </c>
      <c r="AH32" s="54">
        <f t="shared" si="6"/>
        <v>6.0350735920881675</v>
      </c>
      <c r="AI32" s="63">
        <f t="shared" si="7"/>
        <v>7.655195755736429</v>
      </c>
      <c r="AJ32" s="65">
        <v>66.994324189910614</v>
      </c>
      <c r="AK32" s="62">
        <v>114.19362994330372</v>
      </c>
      <c r="AL32" s="128">
        <v>85.785415121227018</v>
      </c>
      <c r="AM32" s="62">
        <v>151.52709594074483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111.17000000000002</v>
      </c>
      <c r="C33" s="40">
        <f t="shared" ref="C33:AE33" si="14">MAX(C9:C32)</f>
        <v>44.26364707118681</v>
      </c>
      <c r="D33" s="40">
        <f t="shared" si="14"/>
        <v>91.150372326810114</v>
      </c>
      <c r="E33" s="40">
        <f t="shared" si="14"/>
        <v>-11.287533316998584</v>
      </c>
      <c r="F33" s="40">
        <f t="shared" si="14"/>
        <v>189.03</v>
      </c>
      <c r="G33" s="40">
        <f t="shared" si="14"/>
        <v>88.555577867428497</v>
      </c>
      <c r="H33" s="40">
        <f t="shared" si="14"/>
        <v>96.506063659514069</v>
      </c>
      <c r="I33" s="40">
        <f t="shared" si="14"/>
        <v>7.3132830604846548</v>
      </c>
      <c r="J33" s="40">
        <f t="shared" si="14"/>
        <v>0</v>
      </c>
      <c r="K33" s="40">
        <f t="shared" si="14"/>
        <v>20.3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20.3</v>
      </c>
      <c r="R33" s="40">
        <f t="shared" si="14"/>
        <v>33.61</v>
      </c>
      <c r="S33" s="40">
        <f t="shared" si="14"/>
        <v>0</v>
      </c>
      <c r="T33" s="40">
        <f t="shared" si="14"/>
        <v>0</v>
      </c>
      <c r="U33" s="40">
        <f t="shared" si="14"/>
        <v>84.45</v>
      </c>
      <c r="V33" s="40">
        <f t="shared" si="14"/>
        <v>0</v>
      </c>
      <c r="W33" s="40">
        <f t="shared" si="14"/>
        <v>46.84</v>
      </c>
      <c r="X33" s="40">
        <f t="shared" si="14"/>
        <v>33.61</v>
      </c>
      <c r="Y33" s="40">
        <f t="shared" si="14"/>
        <v>106.97</v>
      </c>
      <c r="Z33" s="40"/>
      <c r="AA33" s="40"/>
      <c r="AB33" s="40"/>
      <c r="AC33" s="40"/>
      <c r="AD33" s="40">
        <f t="shared" si="14"/>
        <v>8.4</v>
      </c>
      <c r="AE33" s="40">
        <f t="shared" si="14"/>
        <v>95.97</v>
      </c>
      <c r="AF33" s="40">
        <f t="shared" ref="AF33:AM33" si="15">MAX(AF9:AF32)</f>
        <v>0.13518709677419349</v>
      </c>
      <c r="AG33" s="40">
        <f t="shared" si="15"/>
        <v>0.43407836021505375</v>
      </c>
      <c r="AH33" s="40">
        <f t="shared" si="15"/>
        <v>7.1780959637104615</v>
      </c>
      <c r="AI33" s="40">
        <f t="shared" si="15"/>
        <v>8.2383883227863635</v>
      </c>
      <c r="AJ33" s="40">
        <f t="shared" si="15"/>
        <v>88.555577867428497</v>
      </c>
      <c r="AK33" s="40">
        <f t="shared" si="15"/>
        <v>135.40364707118681</v>
      </c>
      <c r="AL33" s="40">
        <f t="shared" si="15"/>
        <v>96.506063659514069</v>
      </c>
      <c r="AM33" s="129">
        <f t="shared" si="15"/>
        <v>157.07542485484927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67.838163265306136</v>
      </c>
      <c r="C34" s="41">
        <f t="shared" ref="C34:AE34" si="16">AVERAGE(C9:C33,C9:C32)</f>
        <v>21.9376190481861</v>
      </c>
      <c r="D34" s="41">
        <f t="shared" si="16"/>
        <v>58.765279999249508</v>
      </c>
      <c r="E34" s="41">
        <f t="shared" si="16"/>
        <v>-12.600317698843774</v>
      </c>
      <c r="F34" s="41">
        <f t="shared" si="16"/>
        <v>138.82959183673469</v>
      </c>
      <c r="G34" s="41">
        <f t="shared" si="16"/>
        <v>64.755861207857521</v>
      </c>
      <c r="H34" s="41">
        <f t="shared" si="16"/>
        <v>68.338260152075193</v>
      </c>
      <c r="I34" s="41">
        <f t="shared" si="16"/>
        <v>5.8037342438923138</v>
      </c>
      <c r="J34" s="41">
        <f t="shared" si="16"/>
        <v>0</v>
      </c>
      <c r="K34" s="41">
        <f t="shared" si="16"/>
        <v>20.13673469387755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20.13673469387755</v>
      </c>
      <c r="R34" s="41">
        <f t="shared" si="16"/>
        <v>8.8953061224489787</v>
      </c>
      <c r="S34" s="41">
        <f t="shared" si="16"/>
        <v>0</v>
      </c>
      <c r="T34" s="41">
        <f t="shared" si="16"/>
        <v>0</v>
      </c>
      <c r="U34" s="41">
        <f t="shared" si="16"/>
        <v>55.068367346938786</v>
      </c>
      <c r="V34" s="41">
        <f t="shared" si="16"/>
        <v>0</v>
      </c>
      <c r="W34" s="41">
        <f t="shared" si="16"/>
        <v>20.088163265306129</v>
      </c>
      <c r="X34" s="41">
        <f t="shared" si="16"/>
        <v>8.8953061224489787</v>
      </c>
      <c r="Y34" s="41">
        <f t="shared" si="16"/>
        <v>74.660204081632642</v>
      </c>
      <c r="Z34" s="41">
        <f>AVERAGE(Z9:Z33,Z9:Z32)</f>
        <v>2.3125000000000004</v>
      </c>
      <c r="AA34" s="41">
        <f>AVERAGE(AA9:AA33,AA9:AA32)</f>
        <v>0</v>
      </c>
      <c r="AB34" s="41">
        <f>AVERAGE(AB9:AB33,AB9:AB32)</f>
        <v>0</v>
      </c>
      <c r="AC34" s="41">
        <f t="shared" si="16"/>
        <v>91.908750000000012</v>
      </c>
      <c r="AD34" s="41">
        <f t="shared" si="16"/>
        <v>2.4367346938775514</v>
      </c>
      <c r="AE34" s="41">
        <f t="shared" si="16"/>
        <v>91.991632653061245</v>
      </c>
      <c r="AF34" s="41">
        <f t="shared" ref="AF34:AM34" si="17">AVERAGE(AF9:AF33,AF9:AF32)</f>
        <v>0.13518709677419335</v>
      </c>
      <c r="AG34" s="41">
        <f t="shared" si="17"/>
        <v>0.43407836021505375</v>
      </c>
      <c r="AH34" s="41">
        <f t="shared" si="17"/>
        <v>5.6685471471181232</v>
      </c>
      <c r="AI34" s="41">
        <f t="shared" si="17"/>
        <v>7.0953998593085172</v>
      </c>
      <c r="AJ34" s="41">
        <f t="shared" si="17"/>
        <v>67.021167330306497</v>
      </c>
      <c r="AK34" s="41">
        <f t="shared" si="17"/>
        <v>113.83068027267589</v>
      </c>
      <c r="AL34" s="41">
        <f t="shared" si="17"/>
        <v>76.54764790717725</v>
      </c>
      <c r="AM34" s="130">
        <f t="shared" si="17"/>
        <v>132.58783209165847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3"/>
      <c r="H36" s="200" t="s">
        <v>93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94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95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92</v>
      </c>
      <c r="B37" s="199"/>
      <c r="C37" s="199"/>
      <c r="D37" s="198" t="s">
        <v>99</v>
      </c>
      <c r="E37" s="199"/>
      <c r="F37" s="203"/>
      <c r="G37" s="114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96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74</v>
      </c>
      <c r="AH37" s="196"/>
      <c r="AI37" s="196"/>
      <c r="AJ37" s="196"/>
      <c r="AK37" s="213"/>
      <c r="AL37" s="195" t="s">
        <v>91</v>
      </c>
      <c r="AM37" s="196"/>
      <c r="AN37" s="196"/>
      <c r="AO37" s="197"/>
      <c r="AP37" s="212" t="s">
        <v>97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3">
        <v>480</v>
      </c>
      <c r="K38" s="132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3">
        <v>197.83</v>
      </c>
      <c r="Z38" s="132"/>
      <c r="AA38" s="8" t="s">
        <v>21</v>
      </c>
      <c r="AB38" s="5" t="s">
        <v>23</v>
      </c>
      <c r="AC38" s="30"/>
      <c r="AD38" s="133">
        <v>1351.2</v>
      </c>
      <c r="AE38" s="132"/>
      <c r="AF38" s="7" t="s">
        <v>21</v>
      </c>
      <c r="AG38" s="5" t="s">
        <v>24</v>
      </c>
      <c r="AH38" s="6"/>
      <c r="AI38" s="133">
        <v>484.56400000000002</v>
      </c>
      <c r="AJ38" s="132"/>
      <c r="AK38" s="99" t="s">
        <v>21</v>
      </c>
      <c r="AL38" s="98" t="s">
        <v>24</v>
      </c>
      <c r="AM38" s="132">
        <v>58.6175</v>
      </c>
      <c r="AN38" s="134"/>
      <c r="AO38" s="8" t="s">
        <v>21</v>
      </c>
      <c r="AP38" s="5" t="s">
        <v>24</v>
      </c>
      <c r="AQ38" s="132">
        <v>2174.1</v>
      </c>
      <c r="AR38" s="132"/>
      <c r="AS38" s="109" t="s">
        <v>21</v>
      </c>
    </row>
    <row r="39" spans="1:45" ht="15.75" thickBot="1" x14ac:dyDescent="0.3">
      <c r="A39" s="9" t="s">
        <v>22</v>
      </c>
      <c r="B39" s="10">
        <v>3213.96</v>
      </c>
      <c r="C39" s="11" t="s">
        <v>21</v>
      </c>
      <c r="D39" s="9" t="s">
        <v>71</v>
      </c>
      <c r="E39" s="10">
        <v>1591</v>
      </c>
      <c r="F39" s="12" t="s">
        <v>21</v>
      </c>
      <c r="G39" s="97"/>
      <c r="H39" s="100" t="s">
        <v>25</v>
      </c>
      <c r="I39" s="101"/>
      <c r="J39" s="102">
        <v>20.3</v>
      </c>
      <c r="K39" s="103" t="s">
        <v>62</v>
      </c>
      <c r="L39" s="104">
        <v>148.12500000001199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33.61</v>
      </c>
      <c r="Z39" s="101" t="s">
        <v>62</v>
      </c>
      <c r="AA39" s="107">
        <v>148.458333333345</v>
      </c>
      <c r="AB39" s="105" t="s">
        <v>25</v>
      </c>
      <c r="AC39" s="108"/>
      <c r="AD39" s="102">
        <v>87.53</v>
      </c>
      <c r="AE39" s="103" t="s">
        <v>72</v>
      </c>
      <c r="AF39" s="107">
        <v>0.26180555555555557</v>
      </c>
      <c r="AG39" s="105" t="s">
        <v>25</v>
      </c>
      <c r="AH39" s="101"/>
      <c r="AI39" s="102">
        <v>46.84</v>
      </c>
      <c r="AJ39" s="101" t="s">
        <v>75</v>
      </c>
      <c r="AK39" s="106">
        <v>148.583333333345</v>
      </c>
      <c r="AL39" s="100" t="s">
        <v>25</v>
      </c>
      <c r="AM39" s="101">
        <v>8.4</v>
      </c>
      <c r="AN39" s="102" t="s">
        <v>75</v>
      </c>
      <c r="AO39" s="110">
        <v>148.416666666678</v>
      </c>
      <c r="AP39" s="105" t="s">
        <v>25</v>
      </c>
      <c r="AQ39" s="101">
        <v>95.97</v>
      </c>
      <c r="AR39" s="103"/>
      <c r="AS39" s="106">
        <v>148.208333333345</v>
      </c>
    </row>
    <row r="40" spans="1:45" ht="16.5" thickTop="1" thickBot="1" x14ac:dyDescent="0.3">
      <c r="AM40" s="131"/>
    </row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482.54999999999995</v>
      </c>
      <c r="F42" s="44" t="s">
        <v>69</v>
      </c>
      <c r="G42" s="47">
        <v>148.833333333345</v>
      </c>
    </row>
    <row r="43" spans="1:45" ht="32.25" customHeight="1" thickBot="1" x14ac:dyDescent="0.3">
      <c r="A43" s="189" t="s">
        <v>70</v>
      </c>
      <c r="B43" s="190"/>
      <c r="C43" s="190"/>
      <c r="D43" s="191"/>
      <c r="E43" s="77"/>
      <c r="F43" s="78"/>
      <c r="G43" s="79">
        <v>74.58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91.14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262.22999999999996</v>
      </c>
      <c r="F45" s="83" t="s">
        <v>72</v>
      </c>
      <c r="G45" s="48">
        <v>148.87500000001199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231.11</v>
      </c>
      <c r="F46" s="80" t="s">
        <v>72</v>
      </c>
      <c r="G46" s="60">
        <v>148.833333333345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 MAI 23 </vt:lpstr>
      <vt:lpstr>'29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2023-05-30T00:35:47Z</dcterms:modified>
</cp:coreProperties>
</file>