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4-AVRIL 2023\"/>
    </mc:Choice>
  </mc:AlternateContent>
  <xr:revisionPtr revIDLastSave="0" documentId="13_ncr:1_{B3E28C1D-2748-4A29-B78E-6183FB8122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3 AVR 23" sheetId="3" r:id="rId1"/>
  </sheets>
  <definedNames>
    <definedName name="_xlnm.Print_Area" localSheetId="0">'03 AVR 23'!$A$1:$AS$59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3" i="3" l="1"/>
  <c r="Z34" i="3" s="1"/>
  <c r="AA33" i="3"/>
  <c r="AA34" i="3" s="1"/>
  <c r="AB33" i="3"/>
  <c r="AB34" i="3" s="1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G14" i="3" s="1"/>
  <c r="AE14" i="3"/>
  <c r="AD15" i="3"/>
  <c r="G15" i="3" s="1"/>
  <c r="AE15" i="3"/>
  <c r="AD16" i="3"/>
  <c r="G16" i="3" s="1"/>
  <c r="AE16" i="3"/>
  <c r="AD17" i="3"/>
  <c r="G17" i="3" s="1"/>
  <c r="AE17" i="3"/>
  <c r="AD18" i="3"/>
  <c r="G18" i="3" s="1"/>
  <c r="AE18" i="3"/>
  <c r="AD19" i="3"/>
  <c r="G19" i="3" s="1"/>
  <c r="AE19" i="3"/>
  <c r="AD20" i="3"/>
  <c r="G20" i="3" s="1"/>
  <c r="AE20" i="3"/>
  <c r="AD21" i="3"/>
  <c r="G21" i="3" s="1"/>
  <c r="AE21" i="3"/>
  <c r="AD22" i="3"/>
  <c r="G22" i="3" s="1"/>
  <c r="AE22" i="3"/>
  <c r="AD23" i="3"/>
  <c r="G23" i="3" s="1"/>
  <c r="AE23" i="3"/>
  <c r="AD24" i="3"/>
  <c r="G24" i="3" s="1"/>
  <c r="AE24" i="3"/>
  <c r="AD25" i="3"/>
  <c r="G25" i="3" s="1"/>
  <c r="AE25" i="3"/>
  <c r="AD26" i="3"/>
  <c r="G26" i="3" s="1"/>
  <c r="AE26" i="3"/>
  <c r="C26" i="3" s="1"/>
  <c r="AD27" i="3"/>
  <c r="G27" i="3" s="1"/>
  <c r="AE27" i="3"/>
  <c r="C27" i="3" s="1"/>
  <c r="AD28" i="3"/>
  <c r="G28" i="3" s="1"/>
  <c r="AE28" i="3"/>
  <c r="C28" i="3" s="1"/>
  <c r="AD29" i="3"/>
  <c r="G29" i="3" s="1"/>
  <c r="AE29" i="3"/>
  <c r="C29" i="3" s="1"/>
  <c r="AD30" i="3"/>
  <c r="G30" i="3" s="1"/>
  <c r="AE30" i="3"/>
  <c r="C30" i="3" s="1"/>
  <c r="AD31" i="3"/>
  <c r="G31" i="3" s="1"/>
  <c r="AE31" i="3"/>
  <c r="C31" i="3" s="1"/>
  <c r="AD32" i="3"/>
  <c r="G32" i="3" s="1"/>
  <c r="AE32" i="3"/>
  <c r="C32" i="3" s="1"/>
  <c r="AE9" i="3"/>
  <c r="AD9" i="3"/>
  <c r="G9" i="3" s="1"/>
  <c r="X10" i="3"/>
  <c r="H10" i="3" s="1"/>
  <c r="Y10" i="3"/>
  <c r="D10" i="3" s="1"/>
  <c r="X11" i="3"/>
  <c r="H11" i="3" s="1"/>
  <c r="Y11" i="3"/>
  <c r="D11" i="3" s="1"/>
  <c r="X12" i="3"/>
  <c r="H12" i="3" s="1"/>
  <c r="Y12" i="3"/>
  <c r="D12" i="3" s="1"/>
  <c r="X13" i="3"/>
  <c r="H13" i="3" s="1"/>
  <c r="Y13" i="3"/>
  <c r="D13" i="3" s="1"/>
  <c r="X14" i="3"/>
  <c r="H14" i="3" s="1"/>
  <c r="Y14" i="3"/>
  <c r="D14" i="3" s="1"/>
  <c r="X15" i="3"/>
  <c r="H15" i="3" s="1"/>
  <c r="Y15" i="3"/>
  <c r="D15" i="3" s="1"/>
  <c r="X16" i="3"/>
  <c r="H16" i="3" s="1"/>
  <c r="Y16" i="3"/>
  <c r="D16" i="3" s="1"/>
  <c r="X17" i="3"/>
  <c r="H17" i="3" s="1"/>
  <c r="Y17" i="3"/>
  <c r="D17" i="3" s="1"/>
  <c r="X18" i="3"/>
  <c r="H18" i="3" s="1"/>
  <c r="Y18" i="3"/>
  <c r="D18" i="3" s="1"/>
  <c r="X19" i="3"/>
  <c r="H19" i="3" s="1"/>
  <c r="Y19" i="3"/>
  <c r="D19" i="3" s="1"/>
  <c r="X20" i="3"/>
  <c r="H20" i="3" s="1"/>
  <c r="Y20" i="3"/>
  <c r="D20" i="3" s="1"/>
  <c r="X21" i="3"/>
  <c r="H21" i="3" s="1"/>
  <c r="Y21" i="3"/>
  <c r="D21" i="3" s="1"/>
  <c r="X22" i="3"/>
  <c r="H22" i="3" s="1"/>
  <c r="Y22" i="3"/>
  <c r="D22" i="3" s="1"/>
  <c r="X23" i="3"/>
  <c r="H23" i="3" s="1"/>
  <c r="Y23" i="3"/>
  <c r="D23" i="3" s="1"/>
  <c r="X24" i="3"/>
  <c r="H24" i="3" s="1"/>
  <c r="Y24" i="3"/>
  <c r="D24" i="3" s="1"/>
  <c r="X25" i="3"/>
  <c r="H25" i="3" s="1"/>
  <c r="Y25" i="3"/>
  <c r="D25" i="3" s="1"/>
  <c r="X26" i="3"/>
  <c r="H26" i="3" s="1"/>
  <c r="Y26" i="3"/>
  <c r="D26" i="3" s="1"/>
  <c r="X27" i="3"/>
  <c r="H27" i="3" s="1"/>
  <c r="Y27" i="3"/>
  <c r="D27" i="3" s="1"/>
  <c r="X28" i="3"/>
  <c r="H28" i="3" s="1"/>
  <c r="Y28" i="3"/>
  <c r="D28" i="3" s="1"/>
  <c r="X29" i="3"/>
  <c r="H29" i="3" s="1"/>
  <c r="Y29" i="3"/>
  <c r="D29" i="3" s="1"/>
  <c r="X30" i="3"/>
  <c r="H30" i="3" s="1"/>
  <c r="Y30" i="3"/>
  <c r="D30" i="3" s="1"/>
  <c r="X31" i="3"/>
  <c r="H31" i="3" s="1"/>
  <c r="Y31" i="3"/>
  <c r="D31" i="3" s="1"/>
  <c r="X32" i="3"/>
  <c r="H32" i="3" s="1"/>
  <c r="Y32" i="3"/>
  <c r="D32" i="3" s="1"/>
  <c r="Y9" i="3"/>
  <c r="X9" i="3"/>
  <c r="F33" i="3"/>
  <c r="F34" i="3" s="1"/>
  <c r="J33" i="3"/>
  <c r="J34" i="3" s="1"/>
  <c r="K33" i="3"/>
  <c r="K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3" i="3"/>
  <c r="AC34" i="3" s="1"/>
  <c r="AF33" i="3"/>
  <c r="AF34" i="3" s="1"/>
  <c r="AG33" i="3"/>
  <c r="AG34" i="3" s="1"/>
  <c r="AJ33" i="3"/>
  <c r="AJ34" i="3" s="1"/>
  <c r="AK33" i="3"/>
  <c r="AK34" i="3" s="1"/>
  <c r="AL33" i="3"/>
  <c r="AL34" i="3" s="1"/>
  <c r="AM33" i="3"/>
  <c r="AM34" i="3" s="1"/>
  <c r="B33" i="3"/>
  <c r="B34" i="3" s="1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AI31" i="3" l="1"/>
  <c r="E31" i="3" s="1"/>
  <c r="AI27" i="3"/>
  <c r="E27" i="3" s="1"/>
  <c r="AH9" i="3"/>
  <c r="I9" i="3" s="1"/>
  <c r="AH17" i="3"/>
  <c r="I17" i="3" s="1"/>
  <c r="AH21" i="3"/>
  <c r="I21" i="3" s="1"/>
  <c r="AH23" i="3"/>
  <c r="I23" i="3" s="1"/>
  <c r="AH19" i="3"/>
  <c r="I19" i="3" s="1"/>
  <c r="AH28" i="3"/>
  <c r="I28" i="3" s="1"/>
  <c r="AH18" i="3"/>
  <c r="I18" i="3" s="1"/>
  <c r="AH32" i="3"/>
  <c r="I32" i="3" s="1"/>
  <c r="AH22" i="3"/>
  <c r="I22" i="3" s="1"/>
  <c r="AH27" i="3"/>
  <c r="I27" i="3" s="1"/>
  <c r="AH31" i="3"/>
  <c r="I31" i="3" s="1"/>
  <c r="AH25" i="3"/>
  <c r="I25" i="3" s="1"/>
  <c r="AH30" i="3"/>
  <c r="I30" i="3" s="1"/>
  <c r="AH26" i="3"/>
  <c r="I26" i="3" s="1"/>
  <c r="AH16" i="3"/>
  <c r="I16" i="3" s="1"/>
  <c r="AH24" i="3"/>
  <c r="I24" i="3" s="1"/>
  <c r="AH29" i="3"/>
  <c r="I29" i="3" s="1"/>
  <c r="AH20" i="3"/>
  <c r="I20" i="3" s="1"/>
  <c r="C15" i="3"/>
  <c r="AI15" i="3"/>
  <c r="E15" i="3" s="1"/>
  <c r="C13" i="3"/>
  <c r="AI13" i="3"/>
  <c r="E13" i="3" s="1"/>
  <c r="C23" i="3"/>
  <c r="AI23" i="3"/>
  <c r="E23" i="3" s="1"/>
  <c r="C9" i="3"/>
  <c r="AI9" i="3"/>
  <c r="E9" i="3" s="1"/>
  <c r="C24" i="3"/>
  <c r="AI24" i="3"/>
  <c r="E24" i="3" s="1"/>
  <c r="C22" i="3"/>
  <c r="AI22" i="3"/>
  <c r="E22" i="3" s="1"/>
  <c r="C20" i="3"/>
  <c r="AI20" i="3"/>
  <c r="E20" i="3" s="1"/>
  <c r="C18" i="3"/>
  <c r="AI18" i="3"/>
  <c r="E18" i="3" s="1"/>
  <c r="C16" i="3"/>
  <c r="AI16" i="3"/>
  <c r="E16" i="3" s="1"/>
  <c r="C14" i="3"/>
  <c r="AI14" i="3"/>
  <c r="E14" i="3" s="1"/>
  <c r="C12" i="3"/>
  <c r="AI12" i="3"/>
  <c r="E12" i="3" s="1"/>
  <c r="C10" i="3"/>
  <c r="AI10" i="3"/>
  <c r="E10" i="3" s="1"/>
  <c r="C25" i="3"/>
  <c r="AI25" i="3"/>
  <c r="E25" i="3" s="1"/>
  <c r="C21" i="3"/>
  <c r="AI21" i="3"/>
  <c r="E21" i="3" s="1"/>
  <c r="C19" i="3"/>
  <c r="AI19" i="3"/>
  <c r="E19" i="3" s="1"/>
  <c r="C17" i="3"/>
  <c r="AI17" i="3"/>
  <c r="E17" i="3" s="1"/>
  <c r="C11" i="3"/>
  <c r="AI11" i="3"/>
  <c r="E11" i="3" s="1"/>
  <c r="AI28" i="3"/>
  <c r="E28" i="3" s="1"/>
  <c r="AI32" i="3"/>
  <c r="E32" i="3" s="1"/>
  <c r="AI26" i="3"/>
  <c r="E26" i="3" s="1"/>
  <c r="AI30" i="3"/>
  <c r="E30" i="3" s="1"/>
  <c r="AH10" i="3"/>
  <c r="I10" i="3" s="1"/>
  <c r="AH14" i="3"/>
  <c r="I14" i="3" s="1"/>
  <c r="AH11" i="3"/>
  <c r="I11" i="3" s="1"/>
  <c r="AI29" i="3"/>
  <c r="E29" i="3" s="1"/>
  <c r="AH15" i="3"/>
  <c r="I15" i="3" s="1"/>
  <c r="AH13" i="3"/>
  <c r="I13" i="3" s="1"/>
  <c r="AH12" i="3"/>
  <c r="I12" i="3" s="1"/>
  <c r="X33" i="3"/>
  <c r="X34" i="3" s="1"/>
  <c r="D9" i="3"/>
  <c r="Y33" i="3"/>
  <c r="Y34" i="3" s="1"/>
  <c r="H9" i="3"/>
  <c r="Q33" i="3"/>
  <c r="Q34" i="3" s="1"/>
  <c r="G33" i="3"/>
  <c r="G34" i="3" s="1"/>
  <c r="AE33" i="3"/>
  <c r="AE34" i="3" s="1"/>
  <c r="AD33" i="3"/>
  <c r="AD34" i="3" s="1"/>
  <c r="C33" i="3" l="1"/>
  <c r="C34" i="3" s="1"/>
  <c r="AI33" i="3"/>
  <c r="AI34" i="3" s="1"/>
  <c r="AH33" i="3"/>
  <c r="AH34" i="3" s="1"/>
  <c r="D33" i="3"/>
  <c r="D34" i="3" s="1"/>
  <c r="H33" i="3"/>
  <c r="H34" i="3" s="1"/>
  <c r="E33" i="3"/>
  <c r="E34" i="3" s="1"/>
  <c r="I33" i="3"/>
  <c r="I34" i="3" s="1"/>
</calcChain>
</file>

<file path=xl/sharedStrings.xml><?xml version="1.0" encoding="utf-8"?>
<sst xmlns="http://schemas.openxmlformats.org/spreadsheetml/2006/main" count="141" uniqueCount="109">
  <si>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</si>
  <si>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</si>
  <si>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</si>
  <si>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</si>
  <si>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</si>
  <si>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</si>
  <si>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</si>
  <si>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</si>
  <si>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</si>
  <si>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</si>
  <si>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</si>
  <si>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</si>
  <si>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</si>
  <si>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</si>
  <si>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</si>
  <si>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</si>
  <si>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</si>
  <si>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</si>
  <si>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</si>
  <si>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</si>
  <si>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</si>
  <si>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</si>
  <si>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</si>
  <si>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</si>
  <si>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</si>
  <si>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</si>
  <si>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</si>
  <si>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</si>
  <si>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</si>
  <si>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</si>
  <si>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</si>
  <si>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</si>
  <si>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</si>
  <si>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</si>
  <si>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</si>
  <si>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</si>
  <si>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</si>
  <si>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</si>
  <si>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</si>
  <si>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</si>
  <si>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</si>
  <si>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</si>
  <si>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</si>
  <si>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</si>
  <si>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</si>
  <si>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</si>
  <si>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</si>
  <si>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</si>
  <si>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</si>
  <si>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</si>
  <si>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</si>
  <si>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</si>
  <si>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</si>
  <si>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</si>
  <si>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</si>
  <si>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</si>
  <si>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</si>
  <si>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</si>
  <si>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</si>
  <si>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</si>
  <si>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</si>
  <si>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</si>
  <si>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     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</si>
  <si>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</si>
  <si>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</si>
  <si>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</si>
  <si>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</si>
  <si>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</si>
  <si>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</si>
  <si>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</si>
  <si>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</si>
  <si>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</si>
  <si>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</si>
  <si>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</si>
  <si>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</si>
  <si>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</si>
  <si>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 xml:space="preserve">CGCL + </t>
  </si>
  <si>
    <t xml:space="preserve">PARAS +  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</si>
  <si>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</si>
  <si>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</si>
  <si>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</si>
  <si>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</si>
  <si>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</si>
  <si>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</si>
  <si>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</si>
  <si>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</si>
  <si>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</si>
  <si>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</si>
  <si>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</si>
  <si>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</si>
  <si>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</si>
  <si>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</si>
  <si>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</si>
  <si>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</si>
  <si>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</si>
  <si>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</si>
  <si>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</si>
  <si>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</si>
  <si>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</si>
  <si>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</si>
  <si>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</si>
  <si>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</si>
  <si>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</si>
  <si>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</si>
  <si>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</si>
  <si>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</si>
  <si>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TAGBA et DOSSA</t>
  </si>
  <si>
    <t>MONTCHO et TETE</t>
  </si>
  <si>
    <t>TETE et MONTCHO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</si>
</sst>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</borders>
  <cellStyleXfs count="2">
    <xf numFmtId="0" fontId="0" fillId="0" borderId="0"/>
    <xf numFmtId="0" fontId="8" fillId="0" borderId="0" applyProtection="0"/>
  </cellStyleXfs>
  <cellXfs count="217">
    <xf numFmtId="0" fontId="0" fillId="0" borderId="0" xfId="0"/>
    <xf numFmtId="1" fontId="8" fillId="0" borderId="40" xfId="1" applyNumberFormat="1" applyBorder="1" applyAlignment="1">
      <alignment vertical="center"/>
    </xf>
    <xf numFmtId="1" fontId="8" fillId="0" borderId="41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37" xfId="1" applyNumberFormat="1" applyBorder="1" applyAlignment="1">
      <alignment vertical="center"/>
    </xf>
    <xf numFmtId="1" fontId="8" fillId="0" borderId="4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3" xfId="1" applyNumberFormat="1" applyBorder="1" applyAlignment="1">
      <alignment vertical="center"/>
    </xf>
    <xf numFmtId="1" fontId="8" fillId="0" borderId="44" xfId="1" applyNumberFormat="1" applyBorder="1" applyAlignment="1">
      <alignment horizontal="right" vertical="center"/>
    </xf>
    <xf numFmtId="1" fontId="8" fillId="0" borderId="45" xfId="1" applyNumberFormat="1" applyBorder="1" applyAlignment="1">
      <alignment vertical="center"/>
    </xf>
    <xf numFmtId="1" fontId="8" fillId="0" borderId="46" xfId="1" applyNumberFormat="1" applyBorder="1" applyAlignment="1">
      <alignment vertical="center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20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0" borderId="35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1" xfId="0" applyFont="1" applyFill="1" applyBorder="1" applyAlignment="1" applyProtection="1">
      <alignment horizontal="center" vertical="center" wrapText="1"/>
      <protection locked="0"/>
    </xf>
    <xf numFmtId="0" fontId="0" fillId="3" borderId="62" xfId="0" applyFill="1" applyBorder="1" applyAlignment="1" applyProtection="1">
      <alignment horizontal="center"/>
      <protection locked="0"/>
    </xf>
    <xf numFmtId="1" fontId="10" fillId="0" borderId="63" xfId="1" applyNumberFormat="1" applyFont="1" applyBorder="1" applyAlignment="1">
      <alignment horizontal="center" vertical="center"/>
    </xf>
    <xf numFmtId="1" fontId="10" fillId="0" borderId="64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2" xfId="1" applyNumberFormat="1" applyBorder="1" applyAlignment="1">
      <alignment vertical="center"/>
    </xf>
    <xf numFmtId="1" fontId="10" fillId="5" borderId="60" xfId="1" applyNumberFormat="1" applyFont="1" applyFill="1" applyBorder="1" applyAlignment="1">
      <alignment horizontal="center" vertical="center"/>
    </xf>
    <xf numFmtId="1" fontId="10" fillId="5" borderId="6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7" xfId="0" applyFont="1" applyBorder="1"/>
    <xf numFmtId="1" fontId="10" fillId="5" borderId="71" xfId="1" applyNumberFormat="1" applyFont="1" applyFill="1" applyBorder="1" applyAlignment="1">
      <alignment horizontal="center" vertical="center"/>
    </xf>
    <xf numFmtId="1" fontId="10" fillId="5" borderId="72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49" xfId="0" applyNumberFormat="1" applyFont="1" applyBorder="1" applyAlignment="1">
      <alignment vertical="center"/>
    </xf>
    <xf numFmtId="1" fontId="10" fillId="0" borderId="51" xfId="0" applyNumberFormat="1" applyFont="1" applyBorder="1" applyAlignment="1">
      <alignment horizontal="center" vertical="center"/>
    </xf>
    <xf numFmtId="1" fontId="10" fillId="0" borderId="25" xfId="0" applyNumberFormat="1" applyFont="1" applyBorder="1" applyAlignment="1">
      <alignment vertical="center"/>
    </xf>
    <xf numFmtId="1" fontId="10" fillId="0" borderId="58" xfId="0" applyNumberFormat="1" applyFont="1" applyBorder="1" applyAlignment="1">
      <alignment vertical="center"/>
    </xf>
    <xf numFmtId="164" fontId="16" fillId="0" borderId="65" xfId="0" applyNumberFormat="1" applyFont="1" applyBorder="1" applyAlignment="1">
      <alignment vertical="center"/>
    </xf>
    <xf numFmtId="164" fontId="10" fillId="0" borderId="28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8" xfId="0" applyFont="1" applyBorder="1" applyAlignment="1" applyProtection="1">
      <alignment horizontal="center" vertical="center"/>
      <protection locked="0"/>
    </xf>
    <xf numFmtId="2" fontId="24" fillId="0" borderId="8" xfId="0" applyNumberFormat="1" applyFont="1" applyBorder="1" applyAlignment="1">
      <alignment horizontal="center" vertical="center"/>
    </xf>
    <xf numFmtId="2" fontId="24" fillId="0" borderId="10" xfId="0" applyNumberFormat="1" applyFont="1" applyBorder="1" applyAlignment="1">
      <alignment horizontal="center" vertical="center"/>
    </xf>
    <xf numFmtId="2" fontId="24" fillId="2" borderId="11" xfId="0" applyNumberFormat="1" applyFont="1" applyFill="1" applyBorder="1" applyAlignment="1">
      <alignment horizontal="center" vertical="center"/>
    </xf>
    <xf numFmtId="0" fontId="24" fillId="0" borderId="69" xfId="0" applyFont="1" applyBorder="1" applyAlignment="1" applyProtection="1">
      <alignment horizontal="center" vertical="center"/>
      <protection locked="0"/>
    </xf>
    <xf numFmtId="2" fontId="24" fillId="0" borderId="69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19" xfId="0" applyNumberFormat="1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164" fontId="10" fillId="0" borderId="59" xfId="0" applyNumberFormat="1" applyFont="1" applyBorder="1" applyAlignment="1">
      <alignment vertical="center"/>
    </xf>
    <xf numFmtId="2" fontId="0" fillId="0" borderId="18" xfId="0" applyNumberFormat="1" applyBorder="1" applyAlignment="1">
      <alignment horizontal="center"/>
    </xf>
    <xf numFmtId="2" fontId="0" fillId="0" borderId="75" xfId="0" applyNumberFormat="1" applyBorder="1" applyAlignment="1">
      <alignment horizontal="center"/>
    </xf>
    <xf numFmtId="2" fontId="24" fillId="2" borderId="18" xfId="0" applyNumberFormat="1" applyFont="1" applyFill="1" applyBorder="1" applyAlignment="1" applyProtection="1">
      <alignment horizontal="center" vertical="center"/>
      <protection locked="0"/>
    </xf>
    <xf numFmtId="2" fontId="0" fillId="0" borderId="76" xfId="0" applyNumberFormat="1" applyBorder="1" applyAlignment="1">
      <alignment horizontal="center" vertical="center"/>
    </xf>
    <xf numFmtId="2" fontId="0" fillId="0" borderId="77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3" xfId="0" applyFill="1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0" borderId="78" xfId="0" applyBorder="1" applyAlignment="1">
      <alignment horizontal="center"/>
    </xf>
    <xf numFmtId="2" fontId="24" fillId="0" borderId="12" xfId="0" applyNumberFormat="1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vertical="center" wrapText="1"/>
      <protection locked="0"/>
    </xf>
    <xf numFmtId="0" fontId="0" fillId="6" borderId="79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5" xfId="0" applyNumberFormat="1" applyFont="1" applyBorder="1" applyAlignment="1">
      <alignment vertical="center"/>
    </xf>
    <xf numFmtId="1" fontId="22" fillId="0" borderId="26" xfId="0" applyNumberFormat="1" applyFont="1" applyBorder="1" applyAlignment="1">
      <alignment vertical="center"/>
    </xf>
    <xf numFmtId="1" fontId="22" fillId="0" borderId="28" xfId="0" applyNumberFormat="1" applyFont="1" applyBorder="1" applyAlignment="1">
      <alignment vertical="center"/>
    </xf>
    <xf numFmtId="1" fontId="10" fillId="0" borderId="80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8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7" xfId="0" applyFont="1" applyBorder="1" applyAlignment="1" applyProtection="1">
      <alignment horizontal="center" vertical="center" wrapText="1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19" xfId="0" applyNumberFormat="1" applyFont="1" applyBorder="1" applyAlignment="1">
      <alignment horizontal="center" vertical="center"/>
    </xf>
    <xf numFmtId="2" fontId="24" fillId="0" borderId="90" xfId="0" applyNumberFormat="1" applyFont="1" applyBorder="1" applyAlignment="1">
      <alignment horizontal="center" vertical="center"/>
    </xf>
    <xf numFmtId="2" fontId="24" fillId="0" borderId="70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8" xfId="0" applyNumberFormat="1" applyBorder="1"/>
    <xf numFmtId="2" fontId="24" fillId="0" borderId="82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2" xfId="1" applyNumberFormat="1" applyBorder="1" applyAlignment="1">
      <alignment vertical="center"/>
    </xf>
    <xf numFmtId="1" fontId="8" fillId="0" borderId="93" xfId="0" applyNumberFormat="1" applyFont="1" applyBorder="1" applyAlignment="1">
      <alignment vertical="center"/>
    </xf>
    <xf numFmtId="1" fontId="8" fillId="0" borderId="97" xfId="1" applyNumberFormat="1" applyBorder="1" applyAlignment="1">
      <alignment vertical="center"/>
    </xf>
    <xf numFmtId="1" fontId="8" fillId="0" borderId="98" xfId="0" applyNumberFormat="1" applyFon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102" xfId="1" applyNumberFormat="1" applyBorder="1" applyAlignment="1">
      <alignment vertical="center"/>
    </xf>
    <xf numFmtId="164" fontId="8" fillId="0" borderId="103" xfId="0" applyNumberFormat="1" applyFont="1" applyBorder="1" applyAlignment="1">
      <alignment horizontal="right" vertical="center"/>
    </xf>
    <xf numFmtId="164" fontId="8" fillId="0" borderId="100" xfId="0" applyNumberFormat="1" applyFont="1" applyBorder="1" applyAlignment="1">
      <alignment horizontal="right" vertical="center"/>
    </xf>
    <xf numFmtId="1" fontId="8" fillId="0" borderId="98" xfId="1" applyNumberFormat="1" applyBorder="1" applyAlignment="1">
      <alignment vertical="center"/>
    </xf>
    <xf numFmtId="1" fontId="8" fillId="0" borderId="93" xfId="0" applyNumberFormat="1" applyFont="1" applyBorder="1" applyAlignment="1">
      <alignment horizontal="center" vertical="center"/>
    </xf>
    <xf numFmtId="164" fontId="8" fillId="0" borderId="101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1" fontId="8" fillId="0" borderId="41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0" fontId="0" fillId="0" borderId="47" xfId="0" applyBorder="1"/>
    <xf numFmtId="0" fontId="0" fillId="0" borderId="91" xfId="0" applyBorder="1"/>
    <xf numFmtId="0" fontId="0" fillId="0" borderId="21" xfId="0" applyBorder="1"/>
    <xf numFmtId="0" fontId="23" fillId="0" borderId="21" xfId="0" applyFont="1" applyBorder="1"/>
    <xf numFmtId="0" fontId="0" fillId="0" borderId="21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4" xfId="0" applyBorder="1"/>
    <xf numFmtId="0" fontId="0" fillId="0" borderId="1" xfId="0" applyBorder="1"/>
    <xf numFmtId="2" fontId="0" fillId="0" borderId="19" xfId="0" applyNumberFormat="1" applyBorder="1" applyAlignment="1">
      <alignment horizontal="center"/>
    </xf>
    <xf numFmtId="2" fontId="0" fillId="0" borderId="90" xfId="0" applyNumberFormat="1" applyBorder="1" applyAlignment="1">
      <alignment horizontal="center"/>
    </xf>
    <xf numFmtId="1" fontId="10" fillId="5" borderId="104" xfId="1" applyNumberFormat="1" applyFont="1" applyFill="1" applyBorder="1" applyAlignment="1">
      <alignment horizontal="center" vertical="center"/>
    </xf>
    <xf numFmtId="1" fontId="10" fillId="5" borderId="105" xfId="1" applyNumberFormat="1" applyFont="1" applyFill="1" applyBorder="1" applyAlignment="1">
      <alignment horizontal="center" vertical="center"/>
    </xf>
    <xf numFmtId="1" fontId="2" fillId="0" borderId="37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0" fontId="25" fillId="0" borderId="94" xfId="0" applyFont="1" applyBorder="1" applyAlignment="1">
      <alignment horizontal="center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92" xfId="1" applyNumberFormat="1" applyFont="1" applyBorder="1" applyAlignment="1">
      <alignment horizontal="center" vertical="center" wrapText="1"/>
    </xf>
    <xf numFmtId="1" fontId="2" fillId="0" borderId="37" xfId="1" applyNumberFormat="1" applyFont="1" applyBorder="1" applyAlignment="1">
      <alignment horizontal="center" vertical="center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center" vertical="center" wrapText="1"/>
      <protection locked="0"/>
    </xf>
    <xf numFmtId="1" fontId="2" fillId="4" borderId="41" xfId="1" applyNumberFormat="1" applyFont="1" applyFill="1" applyBorder="1" applyAlignment="1">
      <alignment horizontal="center"/>
    </xf>
    <xf numFmtId="1" fontId="2" fillId="4" borderId="38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16" fillId="0" borderId="55" xfId="1" applyNumberFormat="1" applyFont="1" applyBorder="1" applyAlignment="1">
      <alignment horizontal="left" vertical="center" wrapText="1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1" fontId="10" fillId="0" borderId="47" xfId="1" applyNumberFormat="1" applyFont="1" applyBorder="1" applyAlignment="1">
      <alignment horizontal="center" vertical="center"/>
    </xf>
    <xf numFmtId="1" fontId="10" fillId="0" borderId="48" xfId="1" applyNumberFormat="1" applyFont="1" applyBorder="1" applyAlignment="1">
      <alignment horizontal="center" vertical="center"/>
    </xf>
    <xf numFmtId="1" fontId="2" fillId="0" borderId="66" xfId="1" applyNumberFormat="1" applyFont="1" applyBorder="1" applyAlignment="1">
      <alignment horizontal="center" vertical="center" wrapText="1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16" fillId="0" borderId="49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25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8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81" xfId="0" applyFont="1" applyBorder="1" applyAlignment="1" applyProtection="1">
      <alignment horizontal="center" vertical="center" wrapText="1"/>
      <protection locked="0"/>
    </xf>
    <xf numFmtId="0" fontId="2" fillId="0" borderId="65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 wrapText="1"/>
      <protection locked="0"/>
    </xf>
    <xf numFmtId="0" fontId="5" fillId="0" borderId="85" xfId="0" applyFont="1" applyBorder="1" applyAlignment="1" applyProtection="1">
      <alignment horizontal="center" vertical="center" wrapText="1"/>
      <protection locked="0"/>
    </xf>
    <xf numFmtId="0" fontId="5" fillId="0" borderId="81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2" borderId="83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8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8" fillId="0" borderId="38" xfId="0" applyNumberFormat="1" applyFont="1" applyBorder="1" applyAlignment="1">
      <alignment horizontal="center" vertical="center"/>
    </xf>
    <xf numFmtId="1" fontId="8" fillId="0" borderId="41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2" fontId="0" fillId="0" borderId="106" xfId="0" applyNumberFormat="1" applyBorder="1" applyAlignment="1">
      <alignment horizontal="center"/>
    </xf>
    <xf numFmtId="2" fontId="0" fillId="0" borderId="107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8" xfId="0" applyNumberFormat="1" applyBorder="1" applyAlignment="1">
      <alignment horizontal="center"/>
    </xf>
    <xf numFmtId="2" fontId="0" fillId="0" borderId="108" xfId="0" applyNumberForma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'03 AVR 23'!$B$8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'03 AVR 23'!$A$9:$A$32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AVR 23'!$B$9:$B$32</c:f>
              <c:numCache>
                <c:formatCode>General</c:formatCode>
                <c:ptCount val="24"/>
                <c:pt idx="0">
                  <c:v>45.5</c:v>
                </c:pt>
                <c:pt idx="1">
                  <c:v>42.74</c:v>
                </c:pt>
                <c:pt idx="2">
                  <c:v>45.78</c:v>
                </c:pt>
                <c:pt idx="3">
                  <c:v>40.56</c:v>
                </c:pt>
                <c:pt idx="4">
                  <c:v>40.43</c:v>
                </c:pt>
                <c:pt idx="5">
                  <c:v>33.78</c:v>
                </c:pt>
                <c:pt idx="6">
                  <c:v>32.739999999999995</c:v>
                </c:pt>
                <c:pt idx="7">
                  <c:v>52.63</c:v>
                </c:pt>
                <c:pt idx="8">
                  <c:v>70.069999999999993</c:v>
                </c:pt>
                <c:pt idx="9">
                  <c:v>76.680000000000007</c:v>
                </c:pt>
                <c:pt idx="10">
                  <c:v>77.099999999999994</c:v>
                </c:pt>
                <c:pt idx="11">
                  <c:v>75.53</c:v>
                </c:pt>
                <c:pt idx="12">
                  <c:v>75.95</c:v>
                </c:pt>
                <c:pt idx="13">
                  <c:v>71.569999999999993</c:v>
                </c:pt>
                <c:pt idx="14">
                  <c:v>82.35</c:v>
                </c:pt>
                <c:pt idx="15">
                  <c:v>82.47999999999999</c:v>
                </c:pt>
                <c:pt idx="16">
                  <c:v>78.31</c:v>
                </c:pt>
                <c:pt idx="17">
                  <c:v>91.240000000000009</c:v>
                </c:pt>
                <c:pt idx="18">
                  <c:v>111.22999999999999</c:v>
                </c:pt>
                <c:pt idx="19">
                  <c:v>106.91</c:v>
                </c:pt>
                <c:pt idx="20">
                  <c:v>106.58</c:v>
                </c:pt>
                <c:pt idx="21">
                  <c:v>104.49000000000001</c:v>
                </c:pt>
                <c:pt idx="22">
                  <c:v>103.2</c:v>
                </c:pt>
                <c:pt idx="23">
                  <c:v>92.92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'03 AVR 23'!$C$8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'03 AVR 23'!$A$9:$A$32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AVR 23'!$C$9:$C$32</c:f>
              <c:numCache>
                <c:formatCode>General</c:formatCode>
                <c:ptCount val="24"/>
                <c:pt idx="0">
                  <c:v>15.071174552648204</c:v>
                </c:pt>
                <c:pt idx="1">
                  <c:v>16.809104533070666</c:v>
                </c:pt>
                <c:pt idx="2">
                  <c:v>18.256360588032962</c:v>
                </c:pt>
                <c:pt idx="3">
                  <c:v>18.906374357972247</c:v>
                </c:pt>
                <c:pt idx="4">
                  <c:v>15.255200215912403</c:v>
                </c:pt>
                <c:pt idx="5">
                  <c:v>19.998071996642231</c:v>
                </c:pt>
                <c:pt idx="6">
                  <c:v>18.43717197580559</c:v>
                </c:pt>
                <c:pt idx="7">
                  <c:v>19.887749425599733</c:v>
                </c:pt>
                <c:pt idx="8">
                  <c:v>18.292007783213236</c:v>
                </c:pt>
                <c:pt idx="9">
                  <c:v>23.695793330863424</c:v>
                </c:pt>
                <c:pt idx="10">
                  <c:v>20.698672422214521</c:v>
                </c:pt>
                <c:pt idx="11">
                  <c:v>20.358928897307838</c:v>
                </c:pt>
                <c:pt idx="12">
                  <c:v>20.688524241715484</c:v>
                </c:pt>
                <c:pt idx="13">
                  <c:v>20.881592494525488</c:v>
                </c:pt>
                <c:pt idx="14">
                  <c:v>23.289523110406726</c:v>
                </c:pt>
                <c:pt idx="15">
                  <c:v>22.36820076495389</c:v>
                </c:pt>
                <c:pt idx="16">
                  <c:v>22.648446920434129</c:v>
                </c:pt>
                <c:pt idx="17">
                  <c:v>20.696058178172635</c:v>
                </c:pt>
                <c:pt idx="18">
                  <c:v>31.372158477179951</c:v>
                </c:pt>
                <c:pt idx="19">
                  <c:v>27.933213663020201</c:v>
                </c:pt>
                <c:pt idx="20">
                  <c:v>25.301293724855931</c:v>
                </c:pt>
                <c:pt idx="21">
                  <c:v>25.786651029097825</c:v>
                </c:pt>
                <c:pt idx="22">
                  <c:v>24.718146859504614</c:v>
                </c:pt>
                <c:pt idx="23">
                  <c:v>24.687973412152289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'03 AVR 23'!$D$8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'03 AVR 23'!$A$9:$A$32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AVR 23'!$D$9:$D$32</c:f>
              <c:numCache>
                <c:formatCode>0.00</c:formatCode>
                <c:ptCount val="24"/>
                <c:pt idx="0">
                  <c:v>49.832215655218363</c:v>
                </c:pt>
                <c:pt idx="1">
                  <c:v>45.41856300838981</c:v>
                </c:pt>
                <c:pt idx="2">
                  <c:v>46.926389949348959</c:v>
                </c:pt>
                <c:pt idx="3">
                  <c:v>41.205331419393502</c:v>
                </c:pt>
                <c:pt idx="4">
                  <c:v>44.73238536685561</c:v>
                </c:pt>
                <c:pt idx="5">
                  <c:v>33.273040715925092</c:v>
                </c:pt>
                <c:pt idx="6">
                  <c:v>33.811856157455836</c:v>
                </c:pt>
                <c:pt idx="7">
                  <c:v>51.713520874029342</c:v>
                </c:pt>
                <c:pt idx="8">
                  <c:v>70.257391986720478</c:v>
                </c:pt>
                <c:pt idx="9">
                  <c:v>71.305711654640902</c:v>
                </c:pt>
                <c:pt idx="10">
                  <c:v>74.551152823504395</c:v>
                </c:pt>
                <c:pt idx="11">
                  <c:v>73.653091332219532</c:v>
                </c:pt>
                <c:pt idx="12">
                  <c:v>73.505332550660455</c:v>
                </c:pt>
                <c:pt idx="13">
                  <c:v>69.038367183248951</c:v>
                </c:pt>
                <c:pt idx="14">
                  <c:v>77.129640407589761</c:v>
                </c:pt>
                <c:pt idx="15">
                  <c:v>78.160805726870748</c:v>
                </c:pt>
                <c:pt idx="16">
                  <c:v>74.021221435106952</c:v>
                </c:pt>
                <c:pt idx="17">
                  <c:v>65.303108560043412</c:v>
                </c:pt>
                <c:pt idx="18">
                  <c:v>74.025941028611925</c:v>
                </c:pt>
                <c:pt idx="19">
                  <c:v>73.312322503930346</c:v>
                </c:pt>
                <c:pt idx="20">
                  <c:v>75.564683451290179</c:v>
                </c:pt>
                <c:pt idx="21">
                  <c:v>73.065204594483376</c:v>
                </c:pt>
                <c:pt idx="22">
                  <c:v>72.880947986299489</c:v>
                </c:pt>
                <c:pt idx="23">
                  <c:v>62.909715259522812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'03 AVR 23'!$E$8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'03 AVR 23'!$A$9:$A$32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AVR 23'!$E$9:$E$32</c:f>
              <c:numCache>
                <c:formatCode>0.00</c:formatCode>
                <c:ptCount val="24"/>
                <c:pt idx="0">
                  <c:v>-19.403390207866575</c:v>
                </c:pt>
                <c:pt idx="1">
                  <c:v>-19.487667541460464</c:v>
                </c:pt>
                <c:pt idx="2">
                  <c:v>-19.402750537381941</c:v>
                </c:pt>
                <c:pt idx="3">
                  <c:v>-19.551705777365761</c:v>
                </c:pt>
                <c:pt idx="4">
                  <c:v>-19.557585582767992</c:v>
                </c:pt>
                <c:pt idx="5">
                  <c:v>-19.491112712567336</c:v>
                </c:pt>
                <c:pt idx="6">
                  <c:v>-19.509028133261431</c:v>
                </c:pt>
                <c:pt idx="7">
                  <c:v>-18.971270299629076</c:v>
                </c:pt>
                <c:pt idx="8">
                  <c:v>-18.479399769933757</c:v>
                </c:pt>
                <c:pt idx="9">
                  <c:v>-18.321504985504298</c:v>
                </c:pt>
                <c:pt idx="10">
                  <c:v>-18.149825245718922</c:v>
                </c:pt>
                <c:pt idx="11">
                  <c:v>-18.482020229527361</c:v>
                </c:pt>
                <c:pt idx="12">
                  <c:v>-18.243856792375926</c:v>
                </c:pt>
                <c:pt idx="13">
                  <c:v>-18.349959677774439</c:v>
                </c:pt>
                <c:pt idx="14">
                  <c:v>-18.069163517996476</c:v>
                </c:pt>
                <c:pt idx="15">
                  <c:v>-18.049006491824645</c:v>
                </c:pt>
                <c:pt idx="16">
                  <c:v>-18.359668355541107</c:v>
                </c:pt>
                <c:pt idx="17">
                  <c:v>5.2408332617839717</c:v>
                </c:pt>
                <c:pt idx="18">
                  <c:v>5.8319004942081376</c:v>
                </c:pt>
                <c:pt idx="19">
                  <c:v>5.6644638330494486</c:v>
                </c:pt>
                <c:pt idx="20">
                  <c:v>5.714022823853905</c:v>
                </c:pt>
                <c:pt idx="21">
                  <c:v>5.6381443764188459</c:v>
                </c:pt>
                <c:pt idx="22">
                  <c:v>5.6009051541958952</c:v>
                </c:pt>
                <c:pt idx="23">
                  <c:v>5.322311328324882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'03 AVR 23'!$Q$8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'03 AVR 23'!$A$9:$A$32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AVR 23'!$Q$9:$Q$32</c:f>
              <c:numCache>
                <c:formatCode>0.00</c:formatCode>
                <c:ptCount val="24"/>
                <c:pt idx="0">
                  <c:v>24.04</c:v>
                </c:pt>
                <c:pt idx="1">
                  <c:v>24.04</c:v>
                </c:pt>
                <c:pt idx="2">
                  <c:v>24.05</c:v>
                </c:pt>
                <c:pt idx="3">
                  <c:v>24.05</c:v>
                </c:pt>
                <c:pt idx="4">
                  <c:v>24.05</c:v>
                </c:pt>
                <c:pt idx="5">
                  <c:v>24.05</c:v>
                </c:pt>
                <c:pt idx="6">
                  <c:v>24.05</c:v>
                </c:pt>
                <c:pt idx="7">
                  <c:v>24.05</c:v>
                </c:pt>
                <c:pt idx="8">
                  <c:v>24.05</c:v>
                </c:pt>
                <c:pt idx="9">
                  <c:v>24.05</c:v>
                </c:pt>
                <c:pt idx="10">
                  <c:v>23.88</c:v>
                </c:pt>
                <c:pt idx="11">
                  <c:v>24.18</c:v>
                </c:pt>
                <c:pt idx="12">
                  <c:v>23.92</c:v>
                </c:pt>
                <c:pt idx="13">
                  <c:v>23.92</c:v>
                </c:pt>
                <c:pt idx="14">
                  <c:v>23.92</c:v>
                </c:pt>
                <c:pt idx="15">
                  <c:v>23.92</c:v>
                </c:pt>
                <c:pt idx="16">
                  <c:v>24.11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'03 AVR 23'!$AE$8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'03 AVR 23'!$A$9:$A$32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AVR 23'!$AE$9:$AE$32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'03 AVR 23'!$A$9:$A$32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'03 AVR 23'!$A$9:$A$32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'03 AVR 23'!$AK$8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'03 AVR 23'!$A$9:$A$32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AVR 23'!$AK$9:$AK$32</c:f>
              <c:numCache>
                <c:formatCode>0.00</c:formatCode>
                <c:ptCount val="24"/>
                <c:pt idx="0">
                  <c:v>15.071174552648204</c:v>
                </c:pt>
                <c:pt idx="1">
                  <c:v>16.809104533070666</c:v>
                </c:pt>
                <c:pt idx="2">
                  <c:v>18.256360588032962</c:v>
                </c:pt>
                <c:pt idx="3">
                  <c:v>18.906374357972247</c:v>
                </c:pt>
                <c:pt idx="4">
                  <c:v>15.255200215912403</c:v>
                </c:pt>
                <c:pt idx="5">
                  <c:v>19.998071996642231</c:v>
                </c:pt>
                <c:pt idx="6">
                  <c:v>18.43717197580559</c:v>
                </c:pt>
                <c:pt idx="7">
                  <c:v>19.887749425599733</c:v>
                </c:pt>
                <c:pt idx="8">
                  <c:v>18.292007783213236</c:v>
                </c:pt>
                <c:pt idx="9">
                  <c:v>23.695793330863424</c:v>
                </c:pt>
                <c:pt idx="10">
                  <c:v>20.698672422214521</c:v>
                </c:pt>
                <c:pt idx="11">
                  <c:v>20.358928897307838</c:v>
                </c:pt>
                <c:pt idx="12">
                  <c:v>20.688524241715484</c:v>
                </c:pt>
                <c:pt idx="13">
                  <c:v>20.881592494525488</c:v>
                </c:pt>
                <c:pt idx="14">
                  <c:v>23.289523110406726</c:v>
                </c:pt>
                <c:pt idx="15">
                  <c:v>22.36820076495389</c:v>
                </c:pt>
                <c:pt idx="16">
                  <c:v>22.648446920434129</c:v>
                </c:pt>
                <c:pt idx="17">
                  <c:v>20.696058178172635</c:v>
                </c:pt>
                <c:pt idx="18">
                  <c:v>31.372158477179951</c:v>
                </c:pt>
                <c:pt idx="19">
                  <c:v>27.933213663020201</c:v>
                </c:pt>
                <c:pt idx="20">
                  <c:v>25.301293724855931</c:v>
                </c:pt>
                <c:pt idx="21">
                  <c:v>25.786651029097825</c:v>
                </c:pt>
                <c:pt idx="22">
                  <c:v>24.718146859504614</c:v>
                </c:pt>
                <c:pt idx="23">
                  <c:v>24.687973412152289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'03 AVR 23'!$AM$8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'03 AVR 23'!$A$9:$A$32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AVR 23'!$AM$9:$AM$32</c:f>
              <c:numCache>
                <c:formatCode>0.00</c:formatCode>
                <c:ptCount val="24"/>
                <c:pt idx="0">
                  <c:v>140.62221565521835</c:v>
                </c:pt>
                <c:pt idx="1">
                  <c:v>135.9585630083898</c:v>
                </c:pt>
                <c:pt idx="2">
                  <c:v>137.80638994934895</c:v>
                </c:pt>
                <c:pt idx="3">
                  <c:v>131.9853314193935</c:v>
                </c:pt>
                <c:pt idx="4">
                  <c:v>135.43238536685561</c:v>
                </c:pt>
                <c:pt idx="5">
                  <c:v>124.27304071592509</c:v>
                </c:pt>
                <c:pt idx="6">
                  <c:v>125.21185615745584</c:v>
                </c:pt>
                <c:pt idx="7">
                  <c:v>142.43352087402934</c:v>
                </c:pt>
                <c:pt idx="8">
                  <c:v>161.10739198672047</c:v>
                </c:pt>
                <c:pt idx="9">
                  <c:v>161.1857116546409</c:v>
                </c:pt>
                <c:pt idx="10">
                  <c:v>164.24115282350439</c:v>
                </c:pt>
                <c:pt idx="11">
                  <c:v>163.46309133221953</c:v>
                </c:pt>
                <c:pt idx="12">
                  <c:v>162.37533255066046</c:v>
                </c:pt>
                <c:pt idx="13">
                  <c:v>158.49836718324894</c:v>
                </c:pt>
                <c:pt idx="14">
                  <c:v>165.83964040758977</c:v>
                </c:pt>
                <c:pt idx="15">
                  <c:v>167.46080572687075</c:v>
                </c:pt>
                <c:pt idx="16">
                  <c:v>162.99122143510695</c:v>
                </c:pt>
                <c:pt idx="17">
                  <c:v>155.97310856004341</c:v>
                </c:pt>
                <c:pt idx="18">
                  <c:v>165.81594102861192</c:v>
                </c:pt>
                <c:pt idx="19">
                  <c:v>163.44232250393034</c:v>
                </c:pt>
                <c:pt idx="20">
                  <c:v>167.79468345129018</c:v>
                </c:pt>
                <c:pt idx="21">
                  <c:v>164.67520459448338</c:v>
                </c:pt>
                <c:pt idx="22">
                  <c:v>164.4509479862995</c:v>
                </c:pt>
                <c:pt idx="23">
                  <c:v>154.80971525952282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'03 AVR 23'!$F$8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'03 AVR 23'!$A$9:$A$32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AVR 23'!$F$9:$F$32</c:f>
              <c:numCache>
                <c:formatCode>General</c:formatCode>
                <c:ptCount val="24"/>
                <c:pt idx="0">
                  <c:v>230.41</c:v>
                </c:pt>
                <c:pt idx="1">
                  <c:v>215.58</c:v>
                </c:pt>
                <c:pt idx="2">
                  <c:v>204.41</c:v>
                </c:pt>
                <c:pt idx="3">
                  <c:v>208.6</c:v>
                </c:pt>
                <c:pt idx="4">
                  <c:v>211.88</c:v>
                </c:pt>
                <c:pt idx="5">
                  <c:v>202.74</c:v>
                </c:pt>
                <c:pt idx="6">
                  <c:v>195.51</c:v>
                </c:pt>
                <c:pt idx="7">
                  <c:v>214.83</c:v>
                </c:pt>
                <c:pt idx="8">
                  <c:v>216.45</c:v>
                </c:pt>
                <c:pt idx="9">
                  <c:v>208.68</c:v>
                </c:pt>
                <c:pt idx="10">
                  <c:v>220.83</c:v>
                </c:pt>
                <c:pt idx="11">
                  <c:v>216.26</c:v>
                </c:pt>
                <c:pt idx="12">
                  <c:v>184.17</c:v>
                </c:pt>
                <c:pt idx="13">
                  <c:v>234.78</c:v>
                </c:pt>
                <c:pt idx="14">
                  <c:v>250.97</c:v>
                </c:pt>
                <c:pt idx="15">
                  <c:v>282.70999999999998</c:v>
                </c:pt>
                <c:pt idx="16">
                  <c:v>244.23</c:v>
                </c:pt>
                <c:pt idx="17">
                  <c:v>241.8</c:v>
                </c:pt>
                <c:pt idx="18">
                  <c:v>267.38</c:v>
                </c:pt>
                <c:pt idx="19">
                  <c:v>270.64999999999998</c:v>
                </c:pt>
                <c:pt idx="20">
                  <c:v>273.69</c:v>
                </c:pt>
                <c:pt idx="21">
                  <c:v>277.89999999999998</c:v>
                </c:pt>
                <c:pt idx="22">
                  <c:v>258.33</c:v>
                </c:pt>
                <c:pt idx="23">
                  <c:v>244.58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'03 AVR 23'!$G$8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'03 AVR 23'!$A$9:$A$32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AVR 23'!$G$9:$G$32</c:f>
              <c:numCache>
                <c:formatCode>0.00</c:formatCode>
                <c:ptCount val="24"/>
                <c:pt idx="0">
                  <c:v>137.43661035836601</c:v>
                </c:pt>
                <c:pt idx="1">
                  <c:v>126.66258471521847</c:v>
                </c:pt>
                <c:pt idx="2">
                  <c:v>115.37057328599553</c:v>
                </c:pt>
                <c:pt idx="3">
                  <c:v>120.66638273152077</c:v>
                </c:pt>
                <c:pt idx="4">
                  <c:v>122.72766969055944</c:v>
                </c:pt>
                <c:pt idx="5">
                  <c:v>112.53454806733419</c:v>
                </c:pt>
                <c:pt idx="6">
                  <c:v>117.33333849446946</c:v>
                </c:pt>
                <c:pt idx="7">
                  <c:v>138.01423551415238</c:v>
                </c:pt>
                <c:pt idx="8">
                  <c:v>143.89305925426973</c:v>
                </c:pt>
                <c:pt idx="9">
                  <c:v>138.92446713449311</c:v>
                </c:pt>
                <c:pt idx="10">
                  <c:v>150.51225266998074</c:v>
                </c:pt>
                <c:pt idx="11">
                  <c:v>116.22488034708185</c:v>
                </c:pt>
                <c:pt idx="12">
                  <c:v>121.19439014583062</c:v>
                </c:pt>
                <c:pt idx="13">
                  <c:v>137.58841075310181</c:v>
                </c:pt>
                <c:pt idx="14">
                  <c:v>152.51241920841088</c:v>
                </c:pt>
                <c:pt idx="15">
                  <c:v>178.91508191551554</c:v>
                </c:pt>
                <c:pt idx="16">
                  <c:v>151.61971723510351</c:v>
                </c:pt>
                <c:pt idx="17">
                  <c:v>144.29746891759413</c:v>
                </c:pt>
                <c:pt idx="18">
                  <c:v>162.69031018762809</c:v>
                </c:pt>
                <c:pt idx="19">
                  <c:v>168.58581562123771</c:v>
                </c:pt>
                <c:pt idx="20">
                  <c:v>169.58696579280894</c:v>
                </c:pt>
                <c:pt idx="21">
                  <c:v>172.59779721360809</c:v>
                </c:pt>
                <c:pt idx="22">
                  <c:v>156.54843806134792</c:v>
                </c:pt>
                <c:pt idx="23">
                  <c:v>144.69695987924456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'03 AVR 23'!$H$8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'03 AVR 23'!$A$9:$A$32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AVR 23'!$H$9:$H$32</c:f>
              <c:numCache>
                <c:formatCode>0.00</c:formatCode>
                <c:ptCount val="24"/>
                <c:pt idx="0">
                  <c:v>81.089975566551857</c:v>
                </c:pt>
                <c:pt idx="1">
                  <c:v>77.530636008472669</c:v>
                </c:pt>
                <c:pt idx="2">
                  <c:v>78.064164759102653</c:v>
                </c:pt>
                <c:pt idx="3">
                  <c:v>76.883499569498994</c:v>
                </c:pt>
                <c:pt idx="4">
                  <c:v>77.960860485726002</c:v>
                </c:pt>
                <c:pt idx="5">
                  <c:v>79.650151343529586</c:v>
                </c:pt>
                <c:pt idx="6">
                  <c:v>67.653660608710823</c:v>
                </c:pt>
                <c:pt idx="7">
                  <c:v>65.134153546185033</c:v>
                </c:pt>
                <c:pt idx="8">
                  <c:v>60.461512893598595</c:v>
                </c:pt>
                <c:pt idx="9">
                  <c:v>57.597025465300021</c:v>
                </c:pt>
                <c:pt idx="10">
                  <c:v>57.802042401803753</c:v>
                </c:pt>
                <c:pt idx="11">
                  <c:v>87.411875441161655</c:v>
                </c:pt>
                <c:pt idx="12">
                  <c:v>51.323258687774199</c:v>
                </c:pt>
                <c:pt idx="13">
                  <c:v>84.315646670971205</c:v>
                </c:pt>
                <c:pt idx="14">
                  <c:v>85.631797896151625</c:v>
                </c:pt>
                <c:pt idx="15">
                  <c:v>90.934555409585826</c:v>
                </c:pt>
                <c:pt idx="16">
                  <c:v>80.259876710746582</c:v>
                </c:pt>
                <c:pt idx="17">
                  <c:v>85.17719766429984</c:v>
                </c:pt>
                <c:pt idx="18">
                  <c:v>91.430735359849848</c:v>
                </c:pt>
                <c:pt idx="19">
                  <c:v>88.741012399166252</c:v>
                </c:pt>
                <c:pt idx="20">
                  <c:v>90.644587357140111</c:v>
                </c:pt>
                <c:pt idx="21">
                  <c:v>91.73128012101472</c:v>
                </c:pt>
                <c:pt idx="22">
                  <c:v>88.833815142848493</c:v>
                </c:pt>
                <c:pt idx="23">
                  <c:v>87.464610860267456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'03 AVR 23'!$I$8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'03 AVR 23'!$A$9:$A$32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AVR 23'!$I$9:$I$32</c:f>
              <c:numCache>
                <c:formatCode>0.00</c:formatCode>
                <c:ptCount val="24"/>
                <c:pt idx="0">
                  <c:v>11.883414075082081</c:v>
                </c:pt>
                <c:pt idx="1">
                  <c:v>11.386779276308838</c:v>
                </c:pt>
                <c:pt idx="2">
                  <c:v>10.97526195490182</c:v>
                </c:pt>
                <c:pt idx="3">
                  <c:v>11.050117698980197</c:v>
                </c:pt>
                <c:pt idx="4">
                  <c:v>11.191469823714536</c:v>
                </c:pt>
                <c:pt idx="5">
                  <c:v>10.555300589136232</c:v>
                </c:pt>
                <c:pt idx="6">
                  <c:v>10.523000896819747</c:v>
                </c:pt>
                <c:pt idx="7">
                  <c:v>11.681610939662642</c:v>
                </c:pt>
                <c:pt idx="8">
                  <c:v>12.095427852131616</c:v>
                </c:pt>
                <c:pt idx="9">
                  <c:v>12.158507400206895</c:v>
                </c:pt>
                <c:pt idx="10">
                  <c:v>12.515704928215564</c:v>
                </c:pt>
                <c:pt idx="11">
                  <c:v>12.62324421175648</c:v>
                </c:pt>
                <c:pt idx="12">
                  <c:v>11.652351166395158</c:v>
                </c:pt>
                <c:pt idx="13">
                  <c:v>12.875942575927036</c:v>
                </c:pt>
                <c:pt idx="14">
                  <c:v>12.825782895437522</c:v>
                </c:pt>
                <c:pt idx="15">
                  <c:v>12.860362674898591</c:v>
                </c:pt>
                <c:pt idx="16">
                  <c:v>12.350406054149881</c:v>
                </c:pt>
                <c:pt idx="17">
                  <c:v>12.325333418106007</c:v>
                </c:pt>
                <c:pt idx="18">
                  <c:v>13.258954452521985</c:v>
                </c:pt>
                <c:pt idx="19">
                  <c:v>13.323171979595978</c:v>
                </c:pt>
                <c:pt idx="20">
                  <c:v>13.458446850050885</c:v>
                </c:pt>
                <c:pt idx="21">
                  <c:v>13.570922665377148</c:v>
                </c:pt>
                <c:pt idx="22">
                  <c:v>12.947746795803576</c:v>
                </c:pt>
                <c:pt idx="23">
                  <c:v>12.41842926048802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'03 AVR 23'!$AD$8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'03 AVR 23'!$A$9:$A$32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AVR 23'!$AD$9:$AD$32</c:f>
              <c:numCache>
                <c:formatCode>0.00</c:formatCode>
                <c:ptCount val="24"/>
                <c:pt idx="0">
                  <c:v>71.72</c:v>
                </c:pt>
                <c:pt idx="1">
                  <c:v>73.48</c:v>
                </c:pt>
                <c:pt idx="2">
                  <c:v>73.819999999999993</c:v>
                </c:pt>
                <c:pt idx="3">
                  <c:v>71.599999999999994</c:v>
                </c:pt>
                <c:pt idx="4">
                  <c:v>72.040000000000006</c:v>
                </c:pt>
                <c:pt idx="5">
                  <c:v>70.47</c:v>
                </c:pt>
                <c:pt idx="6">
                  <c:v>74.910000000000011</c:v>
                </c:pt>
                <c:pt idx="7">
                  <c:v>78.47</c:v>
                </c:pt>
                <c:pt idx="8">
                  <c:v>78.72</c:v>
                </c:pt>
                <c:pt idx="9">
                  <c:v>83.42</c:v>
                </c:pt>
                <c:pt idx="10">
                  <c:v>78.72</c:v>
                </c:pt>
                <c:pt idx="11">
                  <c:v>85.99</c:v>
                </c:pt>
                <c:pt idx="12">
                  <c:v>94.28</c:v>
                </c:pt>
                <c:pt idx="13">
                  <c:v>86.080000000000013</c:v>
                </c:pt>
                <c:pt idx="14">
                  <c:v>78.289999999999992</c:v>
                </c:pt>
                <c:pt idx="15">
                  <c:v>50.08</c:v>
                </c:pt>
                <c:pt idx="16">
                  <c:v>72.39</c:v>
                </c:pt>
                <c:pt idx="17">
                  <c:v>71.959999999999994</c:v>
                </c:pt>
                <c:pt idx="18">
                  <c:v>70.95</c:v>
                </c:pt>
                <c:pt idx="19">
                  <c:v>69.37</c:v>
                </c:pt>
                <c:pt idx="20">
                  <c:v>69.89</c:v>
                </c:pt>
                <c:pt idx="21">
                  <c:v>68.64</c:v>
                </c:pt>
                <c:pt idx="22">
                  <c:v>71.81</c:v>
                </c:pt>
                <c:pt idx="23">
                  <c:v>71.63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'03 AVR 23'!$P$8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'03 AVR 23'!$A$9:$A$32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AVR 23'!$P$9:$P$32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'03 AVR 23'!$A$9:$A$32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'03 AVR 23'!$A$8:$A$32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'03 AVR 23'!$AJ$8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'03 AVR 23'!$A$8:$A$32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AVR 23'!$AJ$9:$AJ$32</c:f>
              <c:numCache>
                <c:formatCode>0.00</c:formatCode>
                <c:ptCount val="24"/>
                <c:pt idx="0">
                  <c:v>209.15661035836601</c:v>
                </c:pt>
                <c:pt idx="1">
                  <c:v>200.14258471521848</c:v>
                </c:pt>
                <c:pt idx="2">
                  <c:v>189.19057328599553</c:v>
                </c:pt>
                <c:pt idx="3">
                  <c:v>192.26638273152076</c:v>
                </c:pt>
                <c:pt idx="4">
                  <c:v>194.76766969055944</c:v>
                </c:pt>
                <c:pt idx="5">
                  <c:v>183.00454806733418</c:v>
                </c:pt>
                <c:pt idx="6">
                  <c:v>192.24333849446947</c:v>
                </c:pt>
                <c:pt idx="7">
                  <c:v>216.48423551415237</c:v>
                </c:pt>
                <c:pt idx="8">
                  <c:v>222.61305925426973</c:v>
                </c:pt>
                <c:pt idx="9">
                  <c:v>222.3444671344931</c:v>
                </c:pt>
                <c:pt idx="10">
                  <c:v>229.23225266998074</c:v>
                </c:pt>
                <c:pt idx="11">
                  <c:v>202.21488034708185</c:v>
                </c:pt>
                <c:pt idx="12">
                  <c:v>215.47439014583063</c:v>
                </c:pt>
                <c:pt idx="13">
                  <c:v>223.66841075310182</c:v>
                </c:pt>
                <c:pt idx="14">
                  <c:v>230.80241920841087</c:v>
                </c:pt>
                <c:pt idx="15">
                  <c:v>228.99508191551556</c:v>
                </c:pt>
                <c:pt idx="16">
                  <c:v>224.00971723510352</c:v>
                </c:pt>
                <c:pt idx="17">
                  <c:v>216.25746891759411</c:v>
                </c:pt>
                <c:pt idx="18">
                  <c:v>233.6403101876281</c:v>
                </c:pt>
                <c:pt idx="19">
                  <c:v>237.95581562123772</c:v>
                </c:pt>
                <c:pt idx="20">
                  <c:v>239.47696579280895</c:v>
                </c:pt>
                <c:pt idx="21">
                  <c:v>241.23779721360808</c:v>
                </c:pt>
                <c:pt idx="22">
                  <c:v>228.35843806134793</c:v>
                </c:pt>
                <c:pt idx="23">
                  <c:v>216.32695987924455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'03 AVR 23'!$AL$8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'03 AVR 23'!$A$8:$A$32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AVR 23'!$AL$9:$AL$32</c:f>
              <c:numCache>
                <c:formatCode>0.00</c:formatCode>
                <c:ptCount val="24"/>
                <c:pt idx="0">
                  <c:v>81.089975566551857</c:v>
                </c:pt>
                <c:pt idx="1">
                  <c:v>77.530636008472669</c:v>
                </c:pt>
                <c:pt idx="2">
                  <c:v>78.064164759102653</c:v>
                </c:pt>
                <c:pt idx="3">
                  <c:v>76.883499569498994</c:v>
                </c:pt>
                <c:pt idx="4">
                  <c:v>77.960860485726002</c:v>
                </c:pt>
                <c:pt idx="5">
                  <c:v>79.970151343529579</c:v>
                </c:pt>
                <c:pt idx="6">
                  <c:v>69.913660608710828</c:v>
                </c:pt>
                <c:pt idx="7">
                  <c:v>75.004153546185037</c:v>
                </c:pt>
                <c:pt idx="8">
                  <c:v>79.351512893598596</c:v>
                </c:pt>
                <c:pt idx="9">
                  <c:v>81.217025465300026</c:v>
                </c:pt>
                <c:pt idx="10">
                  <c:v>83.372042401803753</c:v>
                </c:pt>
                <c:pt idx="11">
                  <c:v>113.11187544116166</c:v>
                </c:pt>
                <c:pt idx="12">
                  <c:v>75.273258687774202</c:v>
                </c:pt>
                <c:pt idx="13">
                  <c:v>98.0556466709712</c:v>
                </c:pt>
                <c:pt idx="14">
                  <c:v>89.651797896151621</c:v>
                </c:pt>
                <c:pt idx="15">
                  <c:v>92.334555409585832</c:v>
                </c:pt>
                <c:pt idx="16">
                  <c:v>84.409876710746587</c:v>
                </c:pt>
                <c:pt idx="17">
                  <c:v>85.17719766429984</c:v>
                </c:pt>
                <c:pt idx="18">
                  <c:v>91.430735359849848</c:v>
                </c:pt>
                <c:pt idx="19">
                  <c:v>88.741012399166252</c:v>
                </c:pt>
                <c:pt idx="20">
                  <c:v>90.644587357140111</c:v>
                </c:pt>
                <c:pt idx="21">
                  <c:v>91.73128012101472</c:v>
                </c:pt>
                <c:pt idx="22">
                  <c:v>88.833815142848493</c:v>
                </c:pt>
                <c:pt idx="23">
                  <c:v>87.464610860267456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topLeftCell="A22" zoomScale="85" zoomScaleNormal="85" zoomScaleSheetLayoutView="85" workbookViewId="0">
      <selection activeCell="AS39" sqref="AS39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76" t="s">
        <v>103</v>
      </c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</row>
    <row r="2" spans="1:54" ht="20.25" x14ac:dyDescent="0.25">
      <c r="A2" s="177">
        <v>45019</v>
      </c>
      <c r="B2" s="177"/>
      <c r="C2" s="177"/>
      <c r="D2" s="177"/>
      <c r="E2" s="177"/>
      <c r="F2" s="177"/>
      <c r="G2" s="177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78" t="s">
        <v>0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204" t="s">
        <v>91</v>
      </c>
      <c r="AG4" s="205"/>
      <c r="AH4" s="205"/>
      <c r="AI4" s="205"/>
      <c r="AJ4" s="183" t="s">
        <v>104</v>
      </c>
      <c r="AK4" s="184"/>
      <c r="AL4" s="183" t="s">
        <v>105</v>
      </c>
      <c r="AM4" s="184"/>
      <c r="AN4" s="171" t="s">
        <v>69</v>
      </c>
      <c r="AO4" s="172"/>
      <c r="AP4" s="172"/>
      <c r="AQ4" s="172"/>
      <c r="AR4" s="172"/>
      <c r="AS4" s="173"/>
    </row>
    <row r="5" spans="1:54" ht="15.75" customHeight="1" thickBot="1" x14ac:dyDescent="0.3">
      <c r="B5" s="180"/>
      <c r="C5" s="181"/>
      <c r="D5" s="181"/>
      <c r="E5" s="181"/>
      <c r="F5" s="181"/>
      <c r="G5" s="181"/>
      <c r="H5" s="181"/>
      <c r="I5" s="181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206"/>
      <c r="AG5" s="207"/>
      <c r="AH5" s="207"/>
      <c r="AI5" s="207"/>
      <c r="AJ5" s="185"/>
      <c r="AK5" s="186"/>
      <c r="AL5" s="185"/>
      <c r="AM5" s="186"/>
      <c r="AN5" s="174"/>
      <c r="AO5" s="153"/>
      <c r="AP5" s="153"/>
      <c r="AQ5" s="153"/>
      <c r="AR5" s="153"/>
      <c r="AS5" s="175"/>
    </row>
    <row r="6" spans="1:54" ht="18.75" customHeight="1" thickBot="1" x14ac:dyDescent="0.3">
      <c r="B6" s="195" t="s">
        <v>1</v>
      </c>
      <c r="C6" s="196"/>
      <c r="D6" s="196"/>
      <c r="E6" s="196"/>
      <c r="F6" s="196"/>
      <c r="G6" s="196"/>
      <c r="H6" s="196"/>
      <c r="I6" s="197"/>
      <c r="J6" s="195" t="s">
        <v>74</v>
      </c>
      <c r="K6" s="198"/>
      <c r="L6" s="196"/>
      <c r="M6" s="196"/>
      <c r="N6" s="196"/>
      <c r="O6" s="196"/>
      <c r="P6" s="197"/>
      <c r="Q6" s="199"/>
      <c r="R6" s="189" t="s">
        <v>92</v>
      </c>
      <c r="S6" s="190"/>
      <c r="T6" s="190"/>
      <c r="U6" s="190"/>
      <c r="V6" s="190"/>
      <c r="W6" s="190"/>
      <c r="X6" s="190"/>
      <c r="Y6" s="190"/>
      <c r="Z6" s="189" t="s">
        <v>93</v>
      </c>
      <c r="AA6" s="190"/>
      <c r="AB6" s="190"/>
      <c r="AC6" s="190"/>
      <c r="AD6" s="190"/>
      <c r="AE6" s="190"/>
      <c r="AF6" s="191" t="s">
        <v>14</v>
      </c>
      <c r="AG6" s="192"/>
      <c r="AH6" s="200" t="s">
        <v>11</v>
      </c>
      <c r="AI6" s="201"/>
      <c r="AJ6" s="185"/>
      <c r="AK6" s="186"/>
      <c r="AL6" s="185"/>
      <c r="AM6" s="186"/>
      <c r="AN6" s="174"/>
      <c r="AO6" s="153"/>
      <c r="AP6" s="153"/>
      <c r="AQ6" s="153"/>
      <c r="AR6" s="153"/>
      <c r="AS6" s="175"/>
    </row>
    <row r="7" spans="1:54" ht="36.75" customHeight="1" thickBot="1" x14ac:dyDescent="0.3">
      <c r="B7" s="142" t="s">
        <v>12</v>
      </c>
      <c r="C7" s="143"/>
      <c r="D7" s="143"/>
      <c r="E7" s="144"/>
      <c r="F7" s="143" t="s">
        <v>13</v>
      </c>
      <c r="G7" s="143"/>
      <c r="H7" s="143"/>
      <c r="I7" s="145"/>
      <c r="J7" s="140" t="s">
        <v>7</v>
      </c>
      <c r="K7" s="141"/>
      <c r="L7" s="155" t="s">
        <v>8</v>
      </c>
      <c r="M7" s="141"/>
      <c r="N7" s="155" t="s">
        <v>9</v>
      </c>
      <c r="O7" s="141"/>
      <c r="P7" s="155" t="s">
        <v>10</v>
      </c>
      <c r="Q7" s="156"/>
      <c r="R7" s="140" t="s">
        <v>4</v>
      </c>
      <c r="S7" s="154"/>
      <c r="T7" s="154"/>
      <c r="U7" s="154"/>
      <c r="V7" s="154"/>
      <c r="W7" s="154"/>
      <c r="X7" s="155" t="s">
        <v>90</v>
      </c>
      <c r="Y7" s="156"/>
      <c r="Z7" s="140" t="s">
        <v>3</v>
      </c>
      <c r="AA7" s="154"/>
      <c r="AB7" s="154"/>
      <c r="AC7" s="141"/>
      <c r="AD7" s="146" t="s">
        <v>90</v>
      </c>
      <c r="AE7" s="146"/>
      <c r="AF7" s="193"/>
      <c r="AG7" s="194"/>
      <c r="AH7" s="202"/>
      <c r="AI7" s="203"/>
      <c r="AJ7" s="187"/>
      <c r="AK7" s="188"/>
      <c r="AL7" s="187"/>
      <c r="AM7" s="188"/>
      <c r="AN7" s="174"/>
      <c r="AO7" s="153"/>
      <c r="AP7" s="153"/>
      <c r="AQ7" s="153"/>
      <c r="AR7" s="153"/>
      <c r="AS7" s="175"/>
    </row>
    <row r="8" spans="1:54" ht="34.5" thickTop="1" thickBot="1" x14ac:dyDescent="0.3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79</v>
      </c>
      <c r="S8" s="87" t="s">
        <v>80</v>
      </c>
      <c r="T8" s="87" t="s">
        <v>83</v>
      </c>
      <c r="U8" s="87" t="s">
        <v>84</v>
      </c>
      <c r="V8" s="87" t="s">
        <v>85</v>
      </c>
      <c r="W8" s="87" t="s">
        <v>86</v>
      </c>
      <c r="X8" s="13" t="s">
        <v>40</v>
      </c>
      <c r="Y8" s="14" t="s">
        <v>89</v>
      </c>
      <c r="Z8" s="86" t="s">
        <v>81</v>
      </c>
      <c r="AA8" s="87" t="s">
        <v>82</v>
      </c>
      <c r="AB8" s="87" t="s">
        <v>87</v>
      </c>
      <c r="AC8" s="88" t="s">
        <v>88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3"/>
      <c r="AO8" s="124"/>
      <c r="AP8" s="124"/>
      <c r="AQ8" s="124"/>
      <c r="AR8" s="124"/>
      <c r="AS8" s="117"/>
    </row>
    <row r="9" spans="1:54" ht="15.75" x14ac:dyDescent="0.25">
      <c r="A9" s="25">
        <v>1</v>
      </c>
      <c r="B9" s="74">
        <v>45.5</v>
      </c>
      <c r="C9" s="51">
        <f t="shared" ref="C9:C32" si="0">AK9-AE9</f>
        <v>15.071174552648204</v>
      </c>
      <c r="D9" s="52">
        <f t="shared" ref="D9:D32" si="1">AM9-Y9</f>
        <v>49.832215655218363</v>
      </c>
      <c r="E9" s="59">
        <f t="shared" ref="E9:E32" si="2">(AG9+AI9)-Q9</f>
        <v>-19.403390207866575</v>
      </c>
      <c r="F9" s="76">
        <v>230.41</v>
      </c>
      <c r="G9" s="52">
        <f t="shared" ref="G9:G32" si="3">AJ9-AD9</f>
        <v>137.43661035836601</v>
      </c>
      <c r="H9" s="52">
        <f t="shared" ref="H9:H32" si="4">AL9-X9</f>
        <v>81.089975566551857</v>
      </c>
      <c r="I9" s="53">
        <f t="shared" ref="I9:I32" si="5">(AH9+AF9)-P9</f>
        <v>11.883414075082081</v>
      </c>
      <c r="J9" s="58">
        <v>0</v>
      </c>
      <c r="K9" s="84">
        <v>24.04</v>
      </c>
      <c r="L9" s="67">
        <v>0</v>
      </c>
      <c r="M9" s="67">
        <v>0</v>
      </c>
      <c r="N9" s="67">
        <v>0</v>
      </c>
      <c r="O9" s="67">
        <v>0</v>
      </c>
      <c r="P9" s="72">
        <f>J9+L9+N9</f>
        <v>0</v>
      </c>
      <c r="Q9" s="82">
        <f>K9+M9+O9</f>
        <v>24.04</v>
      </c>
      <c r="R9" s="91">
        <v>0</v>
      </c>
      <c r="S9" s="84">
        <v>0</v>
      </c>
      <c r="T9" s="84">
        <v>0</v>
      </c>
      <c r="U9" s="84">
        <v>27.49</v>
      </c>
      <c r="V9" s="68">
        <v>0</v>
      </c>
      <c r="W9" s="90">
        <v>63.3</v>
      </c>
      <c r="X9" s="94">
        <f>R9+T9+V9</f>
        <v>0</v>
      </c>
      <c r="Y9" s="95">
        <f>S9+U9+W9</f>
        <v>90.789999999999992</v>
      </c>
      <c r="Z9" s="91">
        <v>0</v>
      </c>
      <c r="AA9" s="84">
        <v>0</v>
      </c>
      <c r="AB9" s="84">
        <v>71.72</v>
      </c>
      <c r="AC9" s="84">
        <v>0</v>
      </c>
      <c r="AD9" s="96">
        <f>Z9+AB9</f>
        <v>71.72</v>
      </c>
      <c r="AE9" s="52">
        <f>AA9+AC9</f>
        <v>0</v>
      </c>
      <c r="AF9" s="211">
        <v>0.41779368279569901</v>
      </c>
      <c r="AG9" s="212">
        <v>0.15147177419354799</v>
      </c>
      <c r="AH9" s="54">
        <f t="shared" ref="AH9:AH32" si="6">(F9+P9+X9+AD9)-(AJ9+AL9+AF9)</f>
        <v>11.465620392286382</v>
      </c>
      <c r="AI9" s="63">
        <f t="shared" ref="AI9:AI32" si="7">(B9+Q9+Y9+AE9)-(AM9+AK9+AG9)</f>
        <v>4.4851380179398745</v>
      </c>
      <c r="AJ9" s="64">
        <v>209.15661035836601</v>
      </c>
      <c r="AK9" s="61">
        <v>15.071174552648204</v>
      </c>
      <c r="AL9" s="66">
        <v>81.089975566551857</v>
      </c>
      <c r="AM9" s="61">
        <v>140.62221565521835</v>
      </c>
      <c r="AS9" s="118"/>
      <c r="BA9" s="42"/>
      <c r="BB9" s="42"/>
    </row>
    <row r="10" spans="1:54" ht="15.75" x14ac:dyDescent="0.25">
      <c r="A10" s="25">
        <v>2</v>
      </c>
      <c r="B10" s="69">
        <v>42.74</v>
      </c>
      <c r="C10" s="51">
        <f t="shared" si="0"/>
        <v>16.809104533070666</v>
      </c>
      <c r="D10" s="52">
        <f t="shared" si="1"/>
        <v>45.41856300838981</v>
      </c>
      <c r="E10" s="59">
        <f t="shared" si="2"/>
        <v>-19.487667541460464</v>
      </c>
      <c r="F10" s="68">
        <v>215.58</v>
      </c>
      <c r="G10" s="52">
        <f t="shared" si="3"/>
        <v>126.66258471521847</v>
      </c>
      <c r="H10" s="52">
        <f t="shared" si="4"/>
        <v>77.530636008472669</v>
      </c>
      <c r="I10" s="53">
        <f t="shared" si="5"/>
        <v>11.386779276308838</v>
      </c>
      <c r="J10" s="58">
        <v>0</v>
      </c>
      <c r="K10" s="81">
        <v>24.04</v>
      </c>
      <c r="L10" s="67">
        <v>0</v>
      </c>
      <c r="M10" s="67">
        <v>0</v>
      </c>
      <c r="N10" s="67">
        <v>0</v>
      </c>
      <c r="O10" s="67">
        <v>0</v>
      </c>
      <c r="P10" s="72">
        <f t="shared" ref="P10:P32" si="8">J10+L10+N10</f>
        <v>0</v>
      </c>
      <c r="Q10" s="82">
        <f t="shared" ref="Q10:Q32" si="9">K10+M10+O10</f>
        <v>24.04</v>
      </c>
      <c r="R10" s="91">
        <v>0</v>
      </c>
      <c r="S10" s="84">
        <v>0</v>
      </c>
      <c r="T10" s="84">
        <v>0</v>
      </c>
      <c r="U10" s="84">
        <v>27.49</v>
      </c>
      <c r="V10" s="84">
        <v>0</v>
      </c>
      <c r="W10" s="84">
        <v>63.05</v>
      </c>
      <c r="X10" s="94">
        <f t="shared" ref="X10:X32" si="10">R10+T10+V10</f>
        <v>0</v>
      </c>
      <c r="Y10" s="95">
        <f t="shared" ref="Y10:Y32" si="11">S10+U10+W10</f>
        <v>90.539999999999992</v>
      </c>
      <c r="Z10" s="91">
        <v>0</v>
      </c>
      <c r="AA10" s="84">
        <v>0</v>
      </c>
      <c r="AB10" s="84">
        <v>73.48</v>
      </c>
      <c r="AC10" s="84">
        <v>0</v>
      </c>
      <c r="AD10" s="96">
        <f t="shared" ref="AD10:AD32" si="12">Z10+AB10</f>
        <v>73.48</v>
      </c>
      <c r="AE10" s="52">
        <f t="shared" ref="AE10:AE32" si="13">AA10+AC10</f>
        <v>0</v>
      </c>
      <c r="AF10" s="213">
        <v>0.41779368279569901</v>
      </c>
      <c r="AG10" s="214">
        <v>0.15147177419354799</v>
      </c>
      <c r="AH10" s="54">
        <f t="shared" si="6"/>
        <v>10.968985593513139</v>
      </c>
      <c r="AI10" s="63">
        <f t="shared" si="7"/>
        <v>4.4008606843459859</v>
      </c>
      <c r="AJ10" s="64">
        <v>200.14258471521848</v>
      </c>
      <c r="AK10" s="61">
        <v>16.809104533070666</v>
      </c>
      <c r="AL10" s="66">
        <v>77.530636008472669</v>
      </c>
      <c r="AM10" s="61">
        <v>135.9585630083898</v>
      </c>
      <c r="AS10" s="118"/>
      <c r="BA10" s="42"/>
      <c r="BB10" s="42"/>
    </row>
    <row r="11" spans="1:54" ht="15" customHeight="1" x14ac:dyDescent="0.25">
      <c r="A11" s="25">
        <v>3</v>
      </c>
      <c r="B11" s="69">
        <v>45.78</v>
      </c>
      <c r="C11" s="51">
        <f t="shared" si="0"/>
        <v>18.256360588032962</v>
      </c>
      <c r="D11" s="52">
        <f t="shared" si="1"/>
        <v>46.926389949348959</v>
      </c>
      <c r="E11" s="59">
        <f t="shared" si="2"/>
        <v>-19.402750537381941</v>
      </c>
      <c r="F11" s="68">
        <v>204.41</v>
      </c>
      <c r="G11" s="52">
        <f t="shared" si="3"/>
        <v>115.37057328599553</v>
      </c>
      <c r="H11" s="52">
        <f t="shared" si="4"/>
        <v>78.064164759102653</v>
      </c>
      <c r="I11" s="53">
        <f t="shared" si="5"/>
        <v>10.97526195490182</v>
      </c>
      <c r="J11" s="58">
        <v>0</v>
      </c>
      <c r="K11" s="81">
        <v>24.05</v>
      </c>
      <c r="L11" s="67">
        <v>0</v>
      </c>
      <c r="M11" s="67">
        <v>0</v>
      </c>
      <c r="N11" s="67">
        <v>0</v>
      </c>
      <c r="O11" s="67">
        <v>0</v>
      </c>
      <c r="P11" s="72">
        <f t="shared" si="8"/>
        <v>0</v>
      </c>
      <c r="Q11" s="82">
        <f t="shared" si="9"/>
        <v>24.05</v>
      </c>
      <c r="R11" s="91">
        <v>0</v>
      </c>
      <c r="S11" s="84">
        <v>0</v>
      </c>
      <c r="T11" s="84">
        <v>0</v>
      </c>
      <c r="U11" s="84">
        <v>27.5</v>
      </c>
      <c r="V11" s="84">
        <v>0</v>
      </c>
      <c r="W11" s="84">
        <v>63.38</v>
      </c>
      <c r="X11" s="94">
        <f t="shared" si="10"/>
        <v>0</v>
      </c>
      <c r="Y11" s="95">
        <f t="shared" si="11"/>
        <v>90.88</v>
      </c>
      <c r="Z11" s="91">
        <v>0</v>
      </c>
      <c r="AA11" s="84">
        <v>0</v>
      </c>
      <c r="AB11" s="84">
        <v>73.819999999999993</v>
      </c>
      <c r="AC11" s="84">
        <v>0</v>
      </c>
      <c r="AD11" s="96">
        <f t="shared" si="12"/>
        <v>73.819999999999993</v>
      </c>
      <c r="AE11" s="52">
        <f t="shared" si="13"/>
        <v>0</v>
      </c>
      <c r="AF11" s="213">
        <v>0.41779368279569901</v>
      </c>
      <c r="AG11" s="214">
        <v>0.15147177419354799</v>
      </c>
      <c r="AH11" s="54">
        <f t="shared" si="6"/>
        <v>10.557468272106121</v>
      </c>
      <c r="AI11" s="63">
        <f t="shared" si="7"/>
        <v>4.4957776884245106</v>
      </c>
      <c r="AJ11" s="64">
        <v>189.19057328599553</v>
      </c>
      <c r="AK11" s="61">
        <v>18.256360588032962</v>
      </c>
      <c r="AL11" s="66">
        <v>78.064164759102653</v>
      </c>
      <c r="AM11" s="61">
        <v>137.80638994934895</v>
      </c>
      <c r="AS11" s="118"/>
      <c r="BA11" s="42"/>
      <c r="BB11" s="42"/>
    </row>
    <row r="12" spans="1:54" ht="15" customHeight="1" x14ac:dyDescent="0.25">
      <c r="A12" s="25">
        <v>4</v>
      </c>
      <c r="B12" s="69">
        <v>40.56</v>
      </c>
      <c r="C12" s="51">
        <f t="shared" si="0"/>
        <v>18.906374357972247</v>
      </c>
      <c r="D12" s="52">
        <f t="shared" si="1"/>
        <v>41.205331419393502</v>
      </c>
      <c r="E12" s="59">
        <f t="shared" si="2"/>
        <v>-19.551705777365761</v>
      </c>
      <c r="F12" s="68">
        <v>208.6</v>
      </c>
      <c r="G12" s="52">
        <f t="shared" si="3"/>
        <v>120.66638273152077</v>
      </c>
      <c r="H12" s="52">
        <f t="shared" si="4"/>
        <v>76.883499569498994</v>
      </c>
      <c r="I12" s="53">
        <f t="shared" si="5"/>
        <v>11.050117698980197</v>
      </c>
      <c r="J12" s="58">
        <v>0</v>
      </c>
      <c r="K12" s="81">
        <v>24.05</v>
      </c>
      <c r="L12" s="67">
        <v>0</v>
      </c>
      <c r="M12" s="67">
        <v>0</v>
      </c>
      <c r="N12" s="67">
        <v>0</v>
      </c>
      <c r="O12" s="67">
        <v>0</v>
      </c>
      <c r="P12" s="72">
        <f t="shared" si="8"/>
        <v>0</v>
      </c>
      <c r="Q12" s="82">
        <f t="shared" si="9"/>
        <v>24.05</v>
      </c>
      <c r="R12" s="91">
        <v>0</v>
      </c>
      <c r="S12" s="84">
        <v>0</v>
      </c>
      <c r="T12" s="84">
        <v>0</v>
      </c>
      <c r="U12" s="84">
        <v>27.5</v>
      </c>
      <c r="V12" s="84">
        <v>0</v>
      </c>
      <c r="W12" s="84">
        <v>63.28</v>
      </c>
      <c r="X12" s="94">
        <f t="shared" si="10"/>
        <v>0</v>
      </c>
      <c r="Y12" s="95">
        <f t="shared" si="11"/>
        <v>90.78</v>
      </c>
      <c r="Z12" s="91">
        <v>0</v>
      </c>
      <c r="AA12" s="84">
        <v>0</v>
      </c>
      <c r="AB12" s="84">
        <v>71.599999999999994</v>
      </c>
      <c r="AC12" s="84">
        <v>0</v>
      </c>
      <c r="AD12" s="96">
        <f t="shared" si="12"/>
        <v>71.599999999999994</v>
      </c>
      <c r="AE12" s="52">
        <f t="shared" si="13"/>
        <v>0</v>
      </c>
      <c r="AF12" s="213">
        <v>0.41779368279569901</v>
      </c>
      <c r="AG12" s="214">
        <v>0.15147177419354799</v>
      </c>
      <c r="AH12" s="54">
        <f t="shared" si="6"/>
        <v>10.632324016184498</v>
      </c>
      <c r="AI12" s="63">
        <f t="shared" si="7"/>
        <v>4.3468224484406903</v>
      </c>
      <c r="AJ12" s="64">
        <v>192.26638273152076</v>
      </c>
      <c r="AK12" s="61">
        <v>18.906374357972247</v>
      </c>
      <c r="AL12" s="66">
        <v>76.883499569498994</v>
      </c>
      <c r="AM12" s="61">
        <v>131.9853314193935</v>
      </c>
      <c r="AS12" s="118"/>
      <c r="BA12" s="42"/>
      <c r="BB12" s="42"/>
    </row>
    <row r="13" spans="1:54" ht="15.75" x14ac:dyDescent="0.25">
      <c r="A13" s="25">
        <v>5</v>
      </c>
      <c r="B13" s="69">
        <v>40.43</v>
      </c>
      <c r="C13" s="51">
        <f t="shared" si="0"/>
        <v>15.255200215912403</v>
      </c>
      <c r="D13" s="52">
        <f t="shared" si="1"/>
        <v>44.73238536685561</v>
      </c>
      <c r="E13" s="59">
        <f t="shared" si="2"/>
        <v>-19.557585582767992</v>
      </c>
      <c r="F13" s="68">
        <v>211.88</v>
      </c>
      <c r="G13" s="52">
        <f t="shared" si="3"/>
        <v>122.72766969055944</v>
      </c>
      <c r="H13" s="52">
        <f t="shared" si="4"/>
        <v>77.960860485726002</v>
      </c>
      <c r="I13" s="53">
        <f t="shared" si="5"/>
        <v>11.191469823714536</v>
      </c>
      <c r="J13" s="58">
        <v>0</v>
      </c>
      <c r="K13" s="81">
        <v>24.05</v>
      </c>
      <c r="L13" s="67">
        <v>0</v>
      </c>
      <c r="M13" s="67">
        <v>0</v>
      </c>
      <c r="N13" s="67">
        <v>0</v>
      </c>
      <c r="O13" s="67">
        <v>0</v>
      </c>
      <c r="P13" s="72">
        <f t="shared" si="8"/>
        <v>0</v>
      </c>
      <c r="Q13" s="82">
        <f t="shared" si="9"/>
        <v>24.05</v>
      </c>
      <c r="R13" s="91">
        <v>0</v>
      </c>
      <c r="S13" s="84">
        <v>0</v>
      </c>
      <c r="T13" s="84">
        <v>0</v>
      </c>
      <c r="U13" s="84">
        <v>27.5</v>
      </c>
      <c r="V13" s="84">
        <v>0</v>
      </c>
      <c r="W13" s="84">
        <v>63.2</v>
      </c>
      <c r="X13" s="94">
        <f t="shared" si="10"/>
        <v>0</v>
      </c>
      <c r="Y13" s="95">
        <f t="shared" si="11"/>
        <v>90.7</v>
      </c>
      <c r="Z13" s="91">
        <v>0</v>
      </c>
      <c r="AA13" s="84">
        <v>0</v>
      </c>
      <c r="AB13" s="84">
        <v>72.040000000000006</v>
      </c>
      <c r="AC13" s="84">
        <v>0</v>
      </c>
      <c r="AD13" s="96">
        <f t="shared" si="12"/>
        <v>72.040000000000006</v>
      </c>
      <c r="AE13" s="52">
        <f t="shared" si="13"/>
        <v>0</v>
      </c>
      <c r="AF13" s="213">
        <v>0.41779368279569901</v>
      </c>
      <c r="AG13" s="214">
        <v>0.15147177419354799</v>
      </c>
      <c r="AH13" s="54">
        <f t="shared" si="6"/>
        <v>10.773676140918838</v>
      </c>
      <c r="AI13" s="63">
        <f t="shared" si="7"/>
        <v>4.3409426430384599</v>
      </c>
      <c r="AJ13" s="64">
        <v>194.76766969055944</v>
      </c>
      <c r="AK13" s="61">
        <v>15.255200215912403</v>
      </c>
      <c r="AL13" s="66">
        <v>77.960860485726002</v>
      </c>
      <c r="AM13" s="61">
        <v>135.43238536685561</v>
      </c>
      <c r="AS13" s="118"/>
      <c r="BA13" s="42"/>
      <c r="BB13" s="42"/>
    </row>
    <row r="14" spans="1:54" ht="15.75" customHeight="1" x14ac:dyDescent="0.25">
      <c r="A14" s="25">
        <v>6</v>
      </c>
      <c r="B14" s="69">
        <v>33.78</v>
      </c>
      <c r="C14" s="51">
        <f t="shared" si="0"/>
        <v>19.998071996642231</v>
      </c>
      <c r="D14" s="52">
        <f t="shared" si="1"/>
        <v>33.273040715925092</v>
      </c>
      <c r="E14" s="59">
        <f t="shared" si="2"/>
        <v>-19.491112712567336</v>
      </c>
      <c r="F14" s="68">
        <v>202.74</v>
      </c>
      <c r="G14" s="52">
        <f t="shared" si="3"/>
        <v>112.53454806733419</v>
      </c>
      <c r="H14" s="52">
        <f t="shared" si="4"/>
        <v>79.650151343529586</v>
      </c>
      <c r="I14" s="53">
        <f t="shared" si="5"/>
        <v>10.555300589136232</v>
      </c>
      <c r="J14" s="58">
        <v>0</v>
      </c>
      <c r="K14" s="81">
        <v>24.05</v>
      </c>
      <c r="L14" s="67">
        <v>0</v>
      </c>
      <c r="M14" s="67">
        <v>0</v>
      </c>
      <c r="N14" s="67">
        <v>0</v>
      </c>
      <c r="O14" s="67">
        <v>0</v>
      </c>
      <c r="P14" s="72">
        <f t="shared" si="8"/>
        <v>0</v>
      </c>
      <c r="Q14" s="82">
        <f t="shared" si="9"/>
        <v>24.05</v>
      </c>
      <c r="R14" s="91">
        <v>0.32</v>
      </c>
      <c r="S14" s="84">
        <v>0</v>
      </c>
      <c r="T14" s="84">
        <v>0</v>
      </c>
      <c r="U14" s="84">
        <v>27.5</v>
      </c>
      <c r="V14" s="84">
        <v>0</v>
      </c>
      <c r="W14" s="84">
        <v>63.5</v>
      </c>
      <c r="X14" s="94">
        <f t="shared" si="10"/>
        <v>0.32</v>
      </c>
      <c r="Y14" s="95">
        <f t="shared" si="11"/>
        <v>91</v>
      </c>
      <c r="Z14" s="91">
        <v>0.1</v>
      </c>
      <c r="AA14" s="84">
        <v>0</v>
      </c>
      <c r="AB14" s="84">
        <v>70.37</v>
      </c>
      <c r="AC14" s="84">
        <v>0</v>
      </c>
      <c r="AD14" s="96">
        <f t="shared" si="12"/>
        <v>70.47</v>
      </c>
      <c r="AE14" s="52">
        <f t="shared" si="13"/>
        <v>0</v>
      </c>
      <c r="AF14" s="213">
        <v>0.16742405913978486</v>
      </c>
      <c r="AG14" s="214">
        <v>0.40184139784946238</v>
      </c>
      <c r="AH14" s="54">
        <f t="shared" si="6"/>
        <v>10.387876529996447</v>
      </c>
      <c r="AI14" s="63">
        <f t="shared" si="7"/>
        <v>4.1570458895832019</v>
      </c>
      <c r="AJ14" s="64">
        <v>183.00454806733418</v>
      </c>
      <c r="AK14" s="61">
        <v>19.998071996642231</v>
      </c>
      <c r="AL14" s="66">
        <v>79.970151343529579</v>
      </c>
      <c r="AM14" s="61">
        <v>124.27304071592509</v>
      </c>
      <c r="AS14" s="118"/>
      <c r="BA14" s="42"/>
      <c r="BB14" s="42"/>
    </row>
    <row r="15" spans="1:54" ht="15.75" x14ac:dyDescent="0.25">
      <c r="A15" s="25">
        <v>7</v>
      </c>
      <c r="B15" s="69">
        <v>32.739999999999995</v>
      </c>
      <c r="C15" s="51">
        <f t="shared" si="0"/>
        <v>18.43717197580559</v>
      </c>
      <c r="D15" s="52">
        <f t="shared" si="1"/>
        <v>33.811856157455836</v>
      </c>
      <c r="E15" s="59">
        <f t="shared" si="2"/>
        <v>-19.509028133261431</v>
      </c>
      <c r="F15" s="68">
        <v>195.51</v>
      </c>
      <c r="G15" s="52">
        <f t="shared" si="3"/>
        <v>117.33333849446946</v>
      </c>
      <c r="H15" s="52">
        <f t="shared" si="4"/>
        <v>67.653660608710823</v>
      </c>
      <c r="I15" s="53">
        <f t="shared" si="5"/>
        <v>10.523000896819747</v>
      </c>
      <c r="J15" s="58">
        <v>0</v>
      </c>
      <c r="K15" s="81">
        <v>24.05</v>
      </c>
      <c r="L15" s="67">
        <v>0</v>
      </c>
      <c r="M15" s="67">
        <v>0</v>
      </c>
      <c r="N15" s="67">
        <v>0</v>
      </c>
      <c r="O15" s="67">
        <v>0</v>
      </c>
      <c r="P15" s="72">
        <f t="shared" si="8"/>
        <v>0</v>
      </c>
      <c r="Q15" s="82">
        <f t="shared" si="9"/>
        <v>24.05</v>
      </c>
      <c r="R15" s="91">
        <v>2.2599999999999998</v>
      </c>
      <c r="S15" s="84">
        <v>0</v>
      </c>
      <c r="T15" s="84">
        <v>0</v>
      </c>
      <c r="U15" s="84">
        <v>27.5</v>
      </c>
      <c r="V15" s="84">
        <v>0</v>
      </c>
      <c r="W15" s="84">
        <v>63.9</v>
      </c>
      <c r="X15" s="94">
        <f t="shared" si="10"/>
        <v>2.2599999999999998</v>
      </c>
      <c r="Y15" s="95">
        <f t="shared" si="11"/>
        <v>91.4</v>
      </c>
      <c r="Z15" s="91">
        <v>2.4</v>
      </c>
      <c r="AA15" s="84">
        <v>0</v>
      </c>
      <c r="AB15" s="84">
        <v>72.510000000000005</v>
      </c>
      <c r="AC15" s="84">
        <v>0</v>
      </c>
      <c r="AD15" s="96">
        <f t="shared" si="12"/>
        <v>74.910000000000011</v>
      </c>
      <c r="AE15" s="52">
        <f t="shared" si="13"/>
        <v>0</v>
      </c>
      <c r="AF15" s="213">
        <v>0.16742405913978486</v>
      </c>
      <c r="AG15" s="214">
        <v>0.40184139784946238</v>
      </c>
      <c r="AH15" s="54">
        <f t="shared" si="6"/>
        <v>10.355576837679962</v>
      </c>
      <c r="AI15" s="63">
        <f t="shared" si="7"/>
        <v>4.1391304688891069</v>
      </c>
      <c r="AJ15" s="64">
        <v>192.24333849446947</v>
      </c>
      <c r="AK15" s="61">
        <v>18.43717197580559</v>
      </c>
      <c r="AL15" s="66">
        <v>69.913660608710828</v>
      </c>
      <c r="AM15" s="61">
        <v>125.21185615745584</v>
      </c>
      <c r="AS15" s="118"/>
      <c r="BA15" s="42"/>
      <c r="BB15" s="42"/>
    </row>
    <row r="16" spans="1:54" ht="15.75" x14ac:dyDescent="0.25">
      <c r="A16" s="25">
        <v>8</v>
      </c>
      <c r="B16" s="69">
        <v>52.63</v>
      </c>
      <c r="C16" s="51">
        <f t="shared" si="0"/>
        <v>19.887749425599733</v>
      </c>
      <c r="D16" s="52">
        <f t="shared" si="1"/>
        <v>51.713520874029342</v>
      </c>
      <c r="E16" s="59">
        <f t="shared" si="2"/>
        <v>-18.971270299629076</v>
      </c>
      <c r="F16" s="68">
        <v>214.83</v>
      </c>
      <c r="G16" s="52">
        <f t="shared" si="3"/>
        <v>138.01423551415238</v>
      </c>
      <c r="H16" s="52">
        <f t="shared" si="4"/>
        <v>65.134153546185033</v>
      </c>
      <c r="I16" s="53">
        <f t="shared" si="5"/>
        <v>11.681610939662642</v>
      </c>
      <c r="J16" s="58">
        <v>0</v>
      </c>
      <c r="K16" s="81">
        <v>24.05</v>
      </c>
      <c r="L16" s="67">
        <v>0</v>
      </c>
      <c r="M16" s="67">
        <v>0</v>
      </c>
      <c r="N16" s="67">
        <v>0</v>
      </c>
      <c r="O16" s="67">
        <v>0</v>
      </c>
      <c r="P16" s="72">
        <f t="shared" si="8"/>
        <v>0</v>
      </c>
      <c r="Q16" s="82">
        <f t="shared" si="9"/>
        <v>24.05</v>
      </c>
      <c r="R16" s="91">
        <v>9.8699999999999992</v>
      </c>
      <c r="S16" s="84">
        <v>0</v>
      </c>
      <c r="T16" s="84">
        <v>0</v>
      </c>
      <c r="U16" s="84">
        <v>27.5</v>
      </c>
      <c r="V16" s="84">
        <v>0</v>
      </c>
      <c r="W16" s="84">
        <v>63.22</v>
      </c>
      <c r="X16" s="94">
        <f t="shared" si="10"/>
        <v>9.8699999999999992</v>
      </c>
      <c r="Y16" s="95">
        <f t="shared" si="11"/>
        <v>90.72</v>
      </c>
      <c r="Z16" s="91">
        <v>7.4</v>
      </c>
      <c r="AA16" s="84">
        <v>0</v>
      </c>
      <c r="AB16" s="84">
        <v>71.069999999999993</v>
      </c>
      <c r="AC16" s="84">
        <v>0</v>
      </c>
      <c r="AD16" s="96">
        <f t="shared" si="12"/>
        <v>78.47</v>
      </c>
      <c r="AE16" s="52">
        <f t="shared" si="13"/>
        <v>0</v>
      </c>
      <c r="AF16" s="213">
        <v>0.16742405913978486</v>
      </c>
      <c r="AG16" s="214">
        <v>0.40184139784946238</v>
      </c>
      <c r="AH16" s="54">
        <f t="shared" si="6"/>
        <v>11.514186880522857</v>
      </c>
      <c r="AI16" s="63">
        <f t="shared" si="7"/>
        <v>4.676888302521462</v>
      </c>
      <c r="AJ16" s="64">
        <v>216.48423551415237</v>
      </c>
      <c r="AK16" s="61">
        <v>19.887749425599733</v>
      </c>
      <c r="AL16" s="66">
        <v>75.004153546185037</v>
      </c>
      <c r="AM16" s="61">
        <v>142.43352087402934</v>
      </c>
      <c r="AS16" s="118"/>
      <c r="BA16" s="42"/>
      <c r="BB16" s="42"/>
    </row>
    <row r="17" spans="1:54" ht="15.75" x14ac:dyDescent="0.25">
      <c r="A17" s="25">
        <v>9</v>
      </c>
      <c r="B17" s="69">
        <v>70.069999999999993</v>
      </c>
      <c r="C17" s="51">
        <f t="shared" si="0"/>
        <v>18.292007783213236</v>
      </c>
      <c r="D17" s="52">
        <f t="shared" si="1"/>
        <v>70.257391986720478</v>
      </c>
      <c r="E17" s="59">
        <f t="shared" si="2"/>
        <v>-18.479399769933757</v>
      </c>
      <c r="F17" s="68">
        <v>216.45</v>
      </c>
      <c r="G17" s="52">
        <f t="shared" si="3"/>
        <v>143.89305925426973</v>
      </c>
      <c r="H17" s="52">
        <f t="shared" si="4"/>
        <v>60.461512893598595</v>
      </c>
      <c r="I17" s="53">
        <f t="shared" si="5"/>
        <v>12.095427852131616</v>
      </c>
      <c r="J17" s="58">
        <v>0</v>
      </c>
      <c r="K17" s="81">
        <v>24.05</v>
      </c>
      <c r="L17" s="67">
        <v>0</v>
      </c>
      <c r="M17" s="67">
        <v>0</v>
      </c>
      <c r="N17" s="67">
        <v>0</v>
      </c>
      <c r="O17" s="67">
        <v>0</v>
      </c>
      <c r="P17" s="72">
        <f t="shared" si="8"/>
        <v>0</v>
      </c>
      <c r="Q17" s="82">
        <f t="shared" si="9"/>
        <v>24.05</v>
      </c>
      <c r="R17" s="91">
        <v>18.89</v>
      </c>
      <c r="S17" s="84">
        <v>0</v>
      </c>
      <c r="T17" s="84">
        <v>0</v>
      </c>
      <c r="U17" s="84">
        <v>27.5</v>
      </c>
      <c r="V17" s="84">
        <v>0</v>
      </c>
      <c r="W17" s="84">
        <v>63.35</v>
      </c>
      <c r="X17" s="94">
        <f t="shared" si="10"/>
        <v>18.89</v>
      </c>
      <c r="Y17" s="95">
        <f t="shared" si="11"/>
        <v>90.85</v>
      </c>
      <c r="Z17" s="91">
        <v>9.6999999999999993</v>
      </c>
      <c r="AA17" s="84">
        <v>0</v>
      </c>
      <c r="AB17" s="84">
        <v>69.02</v>
      </c>
      <c r="AC17" s="84">
        <v>0</v>
      </c>
      <c r="AD17" s="96">
        <f t="shared" si="12"/>
        <v>78.72</v>
      </c>
      <c r="AE17" s="52">
        <f t="shared" si="13"/>
        <v>0</v>
      </c>
      <c r="AF17" s="213">
        <v>0.16742405913978486</v>
      </c>
      <c r="AG17" s="214">
        <v>0.40184139784946238</v>
      </c>
      <c r="AH17" s="54">
        <f t="shared" si="6"/>
        <v>11.928003792991831</v>
      </c>
      <c r="AI17" s="63">
        <f t="shared" si="7"/>
        <v>5.1687588322167812</v>
      </c>
      <c r="AJ17" s="64">
        <v>222.61305925426973</v>
      </c>
      <c r="AK17" s="61">
        <v>18.292007783213236</v>
      </c>
      <c r="AL17" s="66">
        <v>79.351512893598596</v>
      </c>
      <c r="AM17" s="61">
        <v>161.10739198672047</v>
      </c>
      <c r="AS17" s="118"/>
      <c r="BA17" s="42"/>
      <c r="BB17" s="42"/>
    </row>
    <row r="18" spans="1:54" ht="15.75" x14ac:dyDescent="0.25">
      <c r="A18" s="25">
        <v>10</v>
      </c>
      <c r="B18" s="69">
        <v>76.680000000000007</v>
      </c>
      <c r="C18" s="51">
        <f t="shared" si="0"/>
        <v>23.695793330863424</v>
      </c>
      <c r="D18" s="52">
        <f t="shared" si="1"/>
        <v>71.305711654640902</v>
      </c>
      <c r="E18" s="59">
        <f t="shared" si="2"/>
        <v>-18.321504985504298</v>
      </c>
      <c r="F18" s="68">
        <v>208.68</v>
      </c>
      <c r="G18" s="52">
        <f t="shared" si="3"/>
        <v>138.92446713449311</v>
      </c>
      <c r="H18" s="52">
        <f t="shared" si="4"/>
        <v>57.597025465300021</v>
      </c>
      <c r="I18" s="53">
        <f t="shared" si="5"/>
        <v>12.158507400206895</v>
      </c>
      <c r="J18" s="58">
        <v>0</v>
      </c>
      <c r="K18" s="81">
        <v>24.05</v>
      </c>
      <c r="L18" s="67">
        <v>0</v>
      </c>
      <c r="M18" s="67">
        <v>0</v>
      </c>
      <c r="N18" s="67">
        <v>0</v>
      </c>
      <c r="O18" s="67">
        <v>0</v>
      </c>
      <c r="P18" s="72">
        <f t="shared" si="8"/>
        <v>0</v>
      </c>
      <c r="Q18" s="82">
        <f t="shared" si="9"/>
        <v>24.05</v>
      </c>
      <c r="R18" s="91">
        <v>23.62</v>
      </c>
      <c r="S18" s="84">
        <v>0</v>
      </c>
      <c r="T18" s="84">
        <v>0</v>
      </c>
      <c r="U18" s="84">
        <v>27.5</v>
      </c>
      <c r="V18" s="84">
        <v>0</v>
      </c>
      <c r="W18" s="84">
        <v>62.38</v>
      </c>
      <c r="X18" s="94">
        <f t="shared" si="10"/>
        <v>23.62</v>
      </c>
      <c r="Y18" s="95">
        <f t="shared" si="11"/>
        <v>89.88</v>
      </c>
      <c r="Z18" s="91">
        <v>12.3</v>
      </c>
      <c r="AA18" s="84">
        <v>0</v>
      </c>
      <c r="AB18" s="84">
        <v>71.12</v>
      </c>
      <c r="AC18" s="84">
        <v>0</v>
      </c>
      <c r="AD18" s="96">
        <f t="shared" si="12"/>
        <v>83.42</v>
      </c>
      <c r="AE18" s="52">
        <f t="shared" si="13"/>
        <v>0</v>
      </c>
      <c r="AF18" s="213">
        <v>0.16742405913978486</v>
      </c>
      <c r="AG18" s="214">
        <v>0.40184139784946238</v>
      </c>
      <c r="AH18" s="54">
        <f t="shared" si="6"/>
        <v>11.99108334106711</v>
      </c>
      <c r="AI18" s="63">
        <f t="shared" si="7"/>
        <v>5.3266536166462402</v>
      </c>
      <c r="AJ18" s="64">
        <v>222.3444671344931</v>
      </c>
      <c r="AK18" s="61">
        <v>23.695793330863424</v>
      </c>
      <c r="AL18" s="66">
        <v>81.217025465300026</v>
      </c>
      <c r="AM18" s="61">
        <v>161.1857116546409</v>
      </c>
      <c r="AS18" s="118"/>
      <c r="BA18" s="42"/>
      <c r="BB18" s="42"/>
    </row>
    <row r="19" spans="1:54" ht="15.75" x14ac:dyDescent="0.25">
      <c r="A19" s="25">
        <v>11</v>
      </c>
      <c r="B19" s="69">
        <v>77.099999999999994</v>
      </c>
      <c r="C19" s="51">
        <f t="shared" si="0"/>
        <v>20.698672422214521</v>
      </c>
      <c r="D19" s="52">
        <f t="shared" si="1"/>
        <v>74.551152823504395</v>
      </c>
      <c r="E19" s="59">
        <f t="shared" si="2"/>
        <v>-18.149825245718922</v>
      </c>
      <c r="F19" s="68">
        <v>220.83</v>
      </c>
      <c r="G19" s="52">
        <f t="shared" si="3"/>
        <v>150.51225266998074</v>
      </c>
      <c r="H19" s="52">
        <f t="shared" si="4"/>
        <v>57.802042401803753</v>
      </c>
      <c r="I19" s="53">
        <f t="shared" si="5"/>
        <v>12.515704928215564</v>
      </c>
      <c r="J19" s="58">
        <v>0</v>
      </c>
      <c r="K19" s="81">
        <v>23.88</v>
      </c>
      <c r="L19" s="67">
        <v>0</v>
      </c>
      <c r="M19" s="67">
        <v>0</v>
      </c>
      <c r="N19" s="67">
        <v>0</v>
      </c>
      <c r="O19" s="67">
        <v>0</v>
      </c>
      <c r="P19" s="72">
        <f t="shared" si="8"/>
        <v>0</v>
      </c>
      <c r="Q19" s="82">
        <f t="shared" si="9"/>
        <v>23.88</v>
      </c>
      <c r="R19" s="91">
        <v>25.57</v>
      </c>
      <c r="S19" s="84">
        <v>0</v>
      </c>
      <c r="T19" s="84">
        <v>0</v>
      </c>
      <c r="U19" s="84">
        <v>27.5</v>
      </c>
      <c r="V19" s="84">
        <v>0</v>
      </c>
      <c r="W19" s="84">
        <v>62.19</v>
      </c>
      <c r="X19" s="94">
        <f t="shared" si="10"/>
        <v>25.57</v>
      </c>
      <c r="Y19" s="95">
        <f t="shared" si="11"/>
        <v>89.69</v>
      </c>
      <c r="Z19" s="91">
        <v>10.8</v>
      </c>
      <c r="AA19" s="84">
        <v>0</v>
      </c>
      <c r="AB19" s="84">
        <v>67.92</v>
      </c>
      <c r="AC19" s="84">
        <v>0</v>
      </c>
      <c r="AD19" s="96">
        <f t="shared" si="12"/>
        <v>78.72</v>
      </c>
      <c r="AE19" s="52">
        <f t="shared" si="13"/>
        <v>0</v>
      </c>
      <c r="AF19" s="213">
        <v>0.16742405913978486</v>
      </c>
      <c r="AG19" s="214">
        <v>0.40184139784946238</v>
      </c>
      <c r="AH19" s="54">
        <f t="shared" si="6"/>
        <v>12.348280869075779</v>
      </c>
      <c r="AI19" s="63">
        <f t="shared" si="7"/>
        <v>5.3283333564316138</v>
      </c>
      <c r="AJ19" s="64">
        <v>229.23225266998074</v>
      </c>
      <c r="AK19" s="61">
        <v>20.698672422214521</v>
      </c>
      <c r="AL19" s="66">
        <v>83.372042401803753</v>
      </c>
      <c r="AM19" s="61">
        <v>164.24115282350439</v>
      </c>
      <c r="AS19" s="118"/>
      <c r="BA19" s="42"/>
      <c r="BB19" s="42"/>
    </row>
    <row r="20" spans="1:54" ht="15.75" x14ac:dyDescent="0.25">
      <c r="A20" s="25">
        <v>12</v>
      </c>
      <c r="B20" s="69">
        <v>75.53</v>
      </c>
      <c r="C20" s="51">
        <f t="shared" si="0"/>
        <v>20.358928897307838</v>
      </c>
      <c r="D20" s="52">
        <f t="shared" si="1"/>
        <v>73.653091332219532</v>
      </c>
      <c r="E20" s="59">
        <f t="shared" si="2"/>
        <v>-18.482020229527361</v>
      </c>
      <c r="F20" s="68">
        <v>216.26</v>
      </c>
      <c r="G20" s="52">
        <f t="shared" si="3"/>
        <v>116.22488034708185</v>
      </c>
      <c r="H20" s="52">
        <f t="shared" si="4"/>
        <v>87.411875441161655</v>
      </c>
      <c r="I20" s="53">
        <f t="shared" si="5"/>
        <v>12.62324421175648</v>
      </c>
      <c r="J20" s="58">
        <v>0</v>
      </c>
      <c r="K20" s="81">
        <v>24.18</v>
      </c>
      <c r="L20" s="67">
        <v>0</v>
      </c>
      <c r="M20" s="67">
        <v>0</v>
      </c>
      <c r="N20" s="67">
        <v>0</v>
      </c>
      <c r="O20" s="67">
        <v>0</v>
      </c>
      <c r="P20" s="72">
        <f t="shared" si="8"/>
        <v>0</v>
      </c>
      <c r="Q20" s="82">
        <f t="shared" si="9"/>
        <v>24.18</v>
      </c>
      <c r="R20" s="91">
        <v>25.7</v>
      </c>
      <c r="S20" s="84">
        <v>0</v>
      </c>
      <c r="T20" s="84">
        <v>0</v>
      </c>
      <c r="U20" s="84">
        <v>27.67</v>
      </c>
      <c r="V20" s="84">
        <v>0</v>
      </c>
      <c r="W20" s="84">
        <v>62.14</v>
      </c>
      <c r="X20" s="94">
        <f t="shared" si="10"/>
        <v>25.7</v>
      </c>
      <c r="Y20" s="95">
        <f t="shared" si="11"/>
        <v>89.81</v>
      </c>
      <c r="Z20" s="91">
        <v>11.8</v>
      </c>
      <c r="AA20" s="84">
        <v>0</v>
      </c>
      <c r="AB20" s="84">
        <v>74.19</v>
      </c>
      <c r="AC20" s="84">
        <v>0</v>
      </c>
      <c r="AD20" s="96">
        <f t="shared" si="12"/>
        <v>85.99</v>
      </c>
      <c r="AE20" s="52">
        <f t="shared" si="13"/>
        <v>0</v>
      </c>
      <c r="AF20" s="213">
        <v>0.16742405913978486</v>
      </c>
      <c r="AG20" s="214">
        <v>0.40184139784946238</v>
      </c>
      <c r="AH20" s="54">
        <f t="shared" si="6"/>
        <v>12.455820152616695</v>
      </c>
      <c r="AI20" s="63">
        <f t="shared" si="7"/>
        <v>5.2961383726231759</v>
      </c>
      <c r="AJ20" s="64">
        <v>202.21488034708185</v>
      </c>
      <c r="AK20" s="61">
        <v>20.358928897307838</v>
      </c>
      <c r="AL20" s="66">
        <v>113.11187544116166</v>
      </c>
      <c r="AM20" s="61">
        <v>163.46309133221953</v>
      </c>
      <c r="AS20" s="118"/>
      <c r="BA20" s="42"/>
      <c r="BB20" s="42"/>
    </row>
    <row r="21" spans="1:54" ht="15.75" x14ac:dyDescent="0.25">
      <c r="A21" s="25">
        <v>13</v>
      </c>
      <c r="B21" s="69">
        <v>75.95</v>
      </c>
      <c r="C21" s="51">
        <f t="shared" si="0"/>
        <v>20.688524241715484</v>
      </c>
      <c r="D21" s="52">
        <f t="shared" si="1"/>
        <v>73.505332550660455</v>
      </c>
      <c r="E21" s="59">
        <f t="shared" si="2"/>
        <v>-18.243856792375926</v>
      </c>
      <c r="F21" s="68">
        <v>184.17</v>
      </c>
      <c r="G21" s="52">
        <f t="shared" si="3"/>
        <v>121.19439014583062</v>
      </c>
      <c r="H21" s="52">
        <f t="shared" si="4"/>
        <v>51.323258687774199</v>
      </c>
      <c r="I21" s="53">
        <f t="shared" si="5"/>
        <v>11.652351166395158</v>
      </c>
      <c r="J21" s="58">
        <v>0</v>
      </c>
      <c r="K21" s="81">
        <v>23.92</v>
      </c>
      <c r="L21" s="67">
        <v>0</v>
      </c>
      <c r="M21" s="67">
        <v>0</v>
      </c>
      <c r="N21" s="67">
        <v>0</v>
      </c>
      <c r="O21" s="67">
        <v>0</v>
      </c>
      <c r="P21" s="72">
        <f t="shared" si="8"/>
        <v>0</v>
      </c>
      <c r="Q21" s="82">
        <f t="shared" si="9"/>
        <v>23.92</v>
      </c>
      <c r="R21" s="91">
        <v>23.95</v>
      </c>
      <c r="S21" s="84">
        <v>0</v>
      </c>
      <c r="T21" s="84">
        <v>0</v>
      </c>
      <c r="U21" s="84">
        <v>27.35</v>
      </c>
      <c r="V21" s="84">
        <v>0</v>
      </c>
      <c r="W21" s="84">
        <v>61.52</v>
      </c>
      <c r="X21" s="94">
        <f t="shared" si="10"/>
        <v>23.95</v>
      </c>
      <c r="Y21" s="95">
        <f t="shared" si="11"/>
        <v>88.87</v>
      </c>
      <c r="Z21" s="91">
        <v>16.899999999999999</v>
      </c>
      <c r="AA21" s="84">
        <v>0</v>
      </c>
      <c r="AB21" s="84">
        <v>77.38</v>
      </c>
      <c r="AC21" s="84">
        <v>0</v>
      </c>
      <c r="AD21" s="96">
        <f t="shared" si="12"/>
        <v>94.28</v>
      </c>
      <c r="AE21" s="52">
        <f t="shared" si="13"/>
        <v>0</v>
      </c>
      <c r="AF21" s="213">
        <v>0.16742405913978486</v>
      </c>
      <c r="AG21" s="214">
        <v>0.40184139784946238</v>
      </c>
      <c r="AH21" s="54">
        <f t="shared" si="6"/>
        <v>11.484927107255373</v>
      </c>
      <c r="AI21" s="63">
        <f t="shared" si="7"/>
        <v>5.274301809774613</v>
      </c>
      <c r="AJ21" s="64">
        <v>215.47439014583063</v>
      </c>
      <c r="AK21" s="61">
        <v>20.688524241715484</v>
      </c>
      <c r="AL21" s="66">
        <v>75.273258687774202</v>
      </c>
      <c r="AM21" s="61">
        <v>162.37533255066046</v>
      </c>
      <c r="AS21" s="118"/>
      <c r="BA21" s="42"/>
      <c r="BB21" s="42"/>
    </row>
    <row r="22" spans="1:54" s="49" customFormat="1" ht="15.75" x14ac:dyDescent="0.25">
      <c r="A22" s="25">
        <v>14</v>
      </c>
      <c r="B22" s="69">
        <v>71.569999999999993</v>
      </c>
      <c r="C22" s="51">
        <f t="shared" si="0"/>
        <v>20.881592494525488</v>
      </c>
      <c r="D22" s="52">
        <f t="shared" si="1"/>
        <v>69.038367183248951</v>
      </c>
      <c r="E22" s="59">
        <f t="shared" si="2"/>
        <v>-18.349959677774439</v>
      </c>
      <c r="F22" s="68">
        <v>234.78</v>
      </c>
      <c r="G22" s="52">
        <f t="shared" si="3"/>
        <v>137.58841075310181</v>
      </c>
      <c r="H22" s="52">
        <f t="shared" si="4"/>
        <v>84.315646670971205</v>
      </c>
      <c r="I22" s="53">
        <f t="shared" si="5"/>
        <v>12.875942575927036</v>
      </c>
      <c r="J22" s="58">
        <v>0</v>
      </c>
      <c r="K22" s="81">
        <v>23.92</v>
      </c>
      <c r="L22" s="67">
        <v>0</v>
      </c>
      <c r="M22" s="67">
        <v>0</v>
      </c>
      <c r="N22" s="67">
        <v>0</v>
      </c>
      <c r="O22" s="67">
        <v>0</v>
      </c>
      <c r="P22" s="72">
        <f t="shared" si="8"/>
        <v>0</v>
      </c>
      <c r="Q22" s="82">
        <f t="shared" si="9"/>
        <v>23.92</v>
      </c>
      <c r="R22" s="91">
        <v>13.74</v>
      </c>
      <c r="S22" s="84">
        <v>0</v>
      </c>
      <c r="T22" s="84">
        <v>0</v>
      </c>
      <c r="U22" s="84">
        <v>27.52</v>
      </c>
      <c r="V22" s="84">
        <v>0</v>
      </c>
      <c r="W22" s="84">
        <v>61.94</v>
      </c>
      <c r="X22" s="94">
        <f t="shared" si="10"/>
        <v>13.74</v>
      </c>
      <c r="Y22" s="95">
        <f t="shared" si="11"/>
        <v>89.46</v>
      </c>
      <c r="Z22" s="91">
        <v>14.4</v>
      </c>
      <c r="AA22" s="84">
        <v>0</v>
      </c>
      <c r="AB22" s="84">
        <v>71.680000000000007</v>
      </c>
      <c r="AC22" s="84">
        <v>0</v>
      </c>
      <c r="AD22" s="96">
        <f t="shared" si="12"/>
        <v>86.080000000000013</v>
      </c>
      <c r="AE22" s="52">
        <f t="shared" si="13"/>
        <v>0</v>
      </c>
      <c r="AF22" s="213">
        <v>0.16742405913978486</v>
      </c>
      <c r="AG22" s="214">
        <v>0.40184139784946238</v>
      </c>
      <c r="AH22" s="54">
        <f t="shared" si="6"/>
        <v>12.708518516787251</v>
      </c>
      <c r="AI22" s="63">
        <f t="shared" si="7"/>
        <v>5.1681989243760995</v>
      </c>
      <c r="AJ22" s="64">
        <v>223.66841075310182</v>
      </c>
      <c r="AK22" s="61">
        <v>20.881592494525488</v>
      </c>
      <c r="AL22" s="66">
        <v>98.0556466709712</v>
      </c>
      <c r="AM22" s="61">
        <v>158.49836718324894</v>
      </c>
      <c r="AP22"/>
      <c r="AQ22"/>
      <c r="AR22"/>
      <c r="AS22" s="119"/>
      <c r="BA22" s="50"/>
      <c r="BB22" s="50"/>
    </row>
    <row r="23" spans="1:54" ht="15.75" x14ac:dyDescent="0.25">
      <c r="A23" s="25">
        <v>15</v>
      </c>
      <c r="B23" s="69">
        <v>82.35</v>
      </c>
      <c r="C23" s="51">
        <f t="shared" si="0"/>
        <v>23.289523110406726</v>
      </c>
      <c r="D23" s="52">
        <f t="shared" si="1"/>
        <v>77.129640407589761</v>
      </c>
      <c r="E23" s="59">
        <f t="shared" si="2"/>
        <v>-18.069163517996476</v>
      </c>
      <c r="F23" s="68">
        <v>250.97</v>
      </c>
      <c r="G23" s="52">
        <f t="shared" si="3"/>
        <v>152.51241920841088</v>
      </c>
      <c r="H23" s="52">
        <f t="shared" si="4"/>
        <v>85.631797896151625</v>
      </c>
      <c r="I23" s="53">
        <f t="shared" si="5"/>
        <v>12.825782895437522</v>
      </c>
      <c r="J23" s="58">
        <v>0</v>
      </c>
      <c r="K23" s="81">
        <v>23.92</v>
      </c>
      <c r="L23" s="67">
        <v>0</v>
      </c>
      <c r="M23" s="67">
        <v>0</v>
      </c>
      <c r="N23" s="67">
        <v>0</v>
      </c>
      <c r="O23" s="67">
        <v>0</v>
      </c>
      <c r="P23" s="72">
        <f t="shared" si="8"/>
        <v>0</v>
      </c>
      <c r="Q23" s="82">
        <f t="shared" si="9"/>
        <v>23.92</v>
      </c>
      <c r="R23" s="91">
        <v>4.0199999999999996</v>
      </c>
      <c r="S23" s="84">
        <v>0</v>
      </c>
      <c r="T23" s="84">
        <v>0</v>
      </c>
      <c r="U23" s="84">
        <v>27.54</v>
      </c>
      <c r="V23" s="84">
        <v>0</v>
      </c>
      <c r="W23" s="84">
        <v>61.17</v>
      </c>
      <c r="X23" s="94">
        <f t="shared" si="10"/>
        <v>4.0199999999999996</v>
      </c>
      <c r="Y23" s="95">
        <f t="shared" si="11"/>
        <v>88.710000000000008</v>
      </c>
      <c r="Z23" s="91">
        <v>7.6</v>
      </c>
      <c r="AA23" s="84">
        <v>0</v>
      </c>
      <c r="AB23" s="84">
        <v>70.69</v>
      </c>
      <c r="AC23" s="84">
        <v>0</v>
      </c>
      <c r="AD23" s="96">
        <f t="shared" si="12"/>
        <v>78.289999999999992</v>
      </c>
      <c r="AE23" s="52">
        <f t="shared" si="13"/>
        <v>0</v>
      </c>
      <c r="AF23" s="213">
        <v>0.16742405913978486</v>
      </c>
      <c r="AG23" s="214">
        <v>0.40184139784946238</v>
      </c>
      <c r="AH23" s="54">
        <f t="shared" si="6"/>
        <v>12.658358836297737</v>
      </c>
      <c r="AI23" s="63">
        <f t="shared" si="7"/>
        <v>5.4489950841540633</v>
      </c>
      <c r="AJ23" s="64">
        <v>230.80241920841087</v>
      </c>
      <c r="AK23" s="61">
        <v>23.289523110406726</v>
      </c>
      <c r="AL23" s="66">
        <v>89.651797896151621</v>
      </c>
      <c r="AM23" s="61">
        <v>165.83964040758977</v>
      </c>
      <c r="AS23" s="118"/>
      <c r="BA23" s="42"/>
      <c r="BB23" s="42"/>
    </row>
    <row r="24" spans="1:54" ht="15.75" x14ac:dyDescent="0.25">
      <c r="A24" s="25">
        <v>16</v>
      </c>
      <c r="B24" s="69">
        <v>82.47999999999999</v>
      </c>
      <c r="C24" s="51">
        <f t="shared" si="0"/>
        <v>22.36820076495389</v>
      </c>
      <c r="D24" s="52">
        <f t="shared" si="1"/>
        <v>78.160805726870748</v>
      </c>
      <c r="E24" s="59">
        <f t="shared" si="2"/>
        <v>-18.049006491824645</v>
      </c>
      <c r="F24" s="68">
        <v>282.70999999999998</v>
      </c>
      <c r="G24" s="52">
        <f t="shared" si="3"/>
        <v>178.91508191551554</v>
      </c>
      <c r="H24" s="52">
        <f t="shared" si="4"/>
        <v>90.934555409585826</v>
      </c>
      <c r="I24" s="53">
        <f t="shared" si="5"/>
        <v>12.860362674898591</v>
      </c>
      <c r="J24" s="58">
        <v>0</v>
      </c>
      <c r="K24" s="81">
        <v>23.92</v>
      </c>
      <c r="L24" s="67">
        <v>0</v>
      </c>
      <c r="M24" s="67">
        <v>0</v>
      </c>
      <c r="N24" s="67">
        <v>0</v>
      </c>
      <c r="O24" s="67">
        <v>0</v>
      </c>
      <c r="P24" s="72">
        <f t="shared" si="8"/>
        <v>0</v>
      </c>
      <c r="Q24" s="82">
        <f t="shared" si="9"/>
        <v>23.92</v>
      </c>
      <c r="R24" s="91">
        <v>1.4</v>
      </c>
      <c r="S24" s="84">
        <v>0</v>
      </c>
      <c r="T24" s="84">
        <v>0</v>
      </c>
      <c r="U24" s="84">
        <v>27.62</v>
      </c>
      <c r="V24" s="84">
        <v>0</v>
      </c>
      <c r="W24" s="84">
        <v>61.68</v>
      </c>
      <c r="X24" s="94">
        <f t="shared" si="10"/>
        <v>1.4</v>
      </c>
      <c r="Y24" s="95">
        <f t="shared" si="11"/>
        <v>89.3</v>
      </c>
      <c r="Z24" s="91">
        <v>0.6</v>
      </c>
      <c r="AA24" s="84">
        <v>0</v>
      </c>
      <c r="AB24" s="84">
        <v>49.48</v>
      </c>
      <c r="AC24" s="84">
        <v>0</v>
      </c>
      <c r="AD24" s="96">
        <f t="shared" si="12"/>
        <v>50.08</v>
      </c>
      <c r="AE24" s="52">
        <f t="shared" si="13"/>
        <v>0</v>
      </c>
      <c r="AF24" s="213">
        <v>0.16742405913978486</v>
      </c>
      <c r="AG24" s="214">
        <v>0.40184139784946238</v>
      </c>
      <c r="AH24" s="54">
        <f t="shared" si="6"/>
        <v>12.692938615758806</v>
      </c>
      <c r="AI24" s="63">
        <f t="shared" si="7"/>
        <v>5.4691521103258935</v>
      </c>
      <c r="AJ24" s="64">
        <v>228.99508191551556</v>
      </c>
      <c r="AK24" s="61">
        <v>22.36820076495389</v>
      </c>
      <c r="AL24" s="66">
        <v>92.334555409585832</v>
      </c>
      <c r="AM24" s="61">
        <v>167.46080572687075</v>
      </c>
      <c r="AS24" s="118"/>
      <c r="BA24" s="42"/>
      <c r="BB24" s="42"/>
    </row>
    <row r="25" spans="1:54" ht="15.75" x14ac:dyDescent="0.25">
      <c r="A25" s="25">
        <v>17</v>
      </c>
      <c r="B25" s="69">
        <v>78.31</v>
      </c>
      <c r="C25" s="51">
        <f t="shared" si="0"/>
        <v>22.648446920434129</v>
      </c>
      <c r="D25" s="52">
        <f t="shared" si="1"/>
        <v>74.021221435106952</v>
      </c>
      <c r="E25" s="59">
        <f t="shared" si="2"/>
        <v>-18.359668355541107</v>
      </c>
      <c r="F25" s="68">
        <v>244.23</v>
      </c>
      <c r="G25" s="52">
        <f t="shared" si="3"/>
        <v>151.61971723510351</v>
      </c>
      <c r="H25" s="52">
        <f t="shared" si="4"/>
        <v>80.259876710746582</v>
      </c>
      <c r="I25" s="53">
        <f t="shared" si="5"/>
        <v>12.350406054149881</v>
      </c>
      <c r="J25" s="58">
        <v>0</v>
      </c>
      <c r="K25" s="81">
        <v>24.11</v>
      </c>
      <c r="L25" s="67">
        <v>0</v>
      </c>
      <c r="M25" s="67">
        <v>0</v>
      </c>
      <c r="N25" s="67">
        <v>0</v>
      </c>
      <c r="O25" s="67">
        <v>0</v>
      </c>
      <c r="P25" s="72">
        <f t="shared" si="8"/>
        <v>0</v>
      </c>
      <c r="Q25" s="82">
        <f t="shared" si="9"/>
        <v>24.11</v>
      </c>
      <c r="R25" s="91">
        <v>4.1500000000000004</v>
      </c>
      <c r="S25" s="84">
        <v>0</v>
      </c>
      <c r="T25" s="84">
        <v>0</v>
      </c>
      <c r="U25" s="84">
        <v>27.44</v>
      </c>
      <c r="V25" s="84">
        <v>0</v>
      </c>
      <c r="W25" s="84">
        <v>61.53</v>
      </c>
      <c r="X25" s="94">
        <f t="shared" si="10"/>
        <v>4.1500000000000004</v>
      </c>
      <c r="Y25" s="95">
        <f t="shared" si="11"/>
        <v>88.97</v>
      </c>
      <c r="Z25" s="91">
        <v>0.2</v>
      </c>
      <c r="AA25" s="84">
        <v>0</v>
      </c>
      <c r="AB25" s="84">
        <v>72.19</v>
      </c>
      <c r="AC25" s="84">
        <v>0</v>
      </c>
      <c r="AD25" s="96">
        <f t="shared" si="12"/>
        <v>72.39</v>
      </c>
      <c r="AE25" s="52">
        <f t="shared" si="13"/>
        <v>0</v>
      </c>
      <c r="AF25" s="213">
        <v>0.16742405913978486</v>
      </c>
      <c r="AG25" s="214">
        <v>0.40184139784946238</v>
      </c>
      <c r="AH25" s="54">
        <f t="shared" si="6"/>
        <v>12.182981995010095</v>
      </c>
      <c r="AI25" s="63">
        <f t="shared" si="7"/>
        <v>5.3484902466094297</v>
      </c>
      <c r="AJ25" s="64">
        <v>224.00971723510352</v>
      </c>
      <c r="AK25" s="61">
        <v>22.648446920434129</v>
      </c>
      <c r="AL25" s="66">
        <v>84.409876710746587</v>
      </c>
      <c r="AM25" s="61">
        <v>162.99122143510695</v>
      </c>
      <c r="AS25" s="118"/>
      <c r="BA25" s="42"/>
      <c r="BB25" s="42"/>
    </row>
    <row r="26" spans="1:54" ht="15.75" x14ac:dyDescent="0.25">
      <c r="A26" s="25">
        <v>18</v>
      </c>
      <c r="B26" s="69">
        <v>91.240000000000009</v>
      </c>
      <c r="C26" s="51">
        <f t="shared" si="0"/>
        <v>20.696058178172635</v>
      </c>
      <c r="D26" s="52">
        <f t="shared" si="1"/>
        <v>65.303108560043412</v>
      </c>
      <c r="E26" s="59">
        <f t="shared" si="2"/>
        <v>5.2408332617839717</v>
      </c>
      <c r="F26" s="68">
        <v>241.8</v>
      </c>
      <c r="G26" s="52">
        <f t="shared" si="3"/>
        <v>144.29746891759413</v>
      </c>
      <c r="H26" s="52">
        <f t="shared" si="4"/>
        <v>85.17719766429984</v>
      </c>
      <c r="I26" s="53">
        <f t="shared" si="5"/>
        <v>12.325333418106007</v>
      </c>
      <c r="J26" s="58">
        <v>0</v>
      </c>
      <c r="K26" s="81">
        <v>0</v>
      </c>
      <c r="L26" s="67">
        <v>0</v>
      </c>
      <c r="M26" s="67">
        <v>0</v>
      </c>
      <c r="N26" s="67">
        <v>0</v>
      </c>
      <c r="O26" s="67">
        <v>0</v>
      </c>
      <c r="P26" s="72">
        <f t="shared" si="8"/>
        <v>0</v>
      </c>
      <c r="Q26" s="82">
        <f t="shared" si="9"/>
        <v>0</v>
      </c>
      <c r="R26" s="91">
        <v>0</v>
      </c>
      <c r="S26" s="84">
        <v>0</v>
      </c>
      <c r="T26" s="84">
        <v>0</v>
      </c>
      <c r="U26" s="84">
        <v>27.56</v>
      </c>
      <c r="V26" s="84">
        <v>0</v>
      </c>
      <c r="W26" s="84">
        <v>63.11</v>
      </c>
      <c r="X26" s="94">
        <f t="shared" si="10"/>
        <v>0</v>
      </c>
      <c r="Y26" s="95">
        <f t="shared" si="11"/>
        <v>90.67</v>
      </c>
      <c r="Z26" s="91">
        <v>0</v>
      </c>
      <c r="AA26" s="84">
        <v>0</v>
      </c>
      <c r="AB26" s="84">
        <v>71.959999999999994</v>
      </c>
      <c r="AC26" s="84">
        <v>0</v>
      </c>
      <c r="AD26" s="96">
        <f t="shared" si="12"/>
        <v>71.959999999999994</v>
      </c>
      <c r="AE26" s="52">
        <f t="shared" si="13"/>
        <v>0</v>
      </c>
      <c r="AF26" s="213">
        <v>0.41779368279569901</v>
      </c>
      <c r="AG26" s="214">
        <v>0.15147177419354838</v>
      </c>
      <c r="AH26" s="54">
        <f t="shared" si="6"/>
        <v>11.907539735310309</v>
      </c>
      <c r="AI26" s="63">
        <f t="shared" si="7"/>
        <v>5.0893614875904234</v>
      </c>
      <c r="AJ26" s="64">
        <v>216.25746891759411</v>
      </c>
      <c r="AK26" s="61">
        <v>20.696058178172635</v>
      </c>
      <c r="AL26" s="125">
        <v>85.17719766429984</v>
      </c>
      <c r="AM26" s="61">
        <v>155.97310856004341</v>
      </c>
      <c r="AS26" s="118"/>
      <c r="BA26" s="42"/>
      <c r="BB26" s="42"/>
    </row>
    <row r="27" spans="1:54" ht="15.75" x14ac:dyDescent="0.25">
      <c r="A27" s="25">
        <v>19</v>
      </c>
      <c r="B27" s="69">
        <v>111.22999999999999</v>
      </c>
      <c r="C27" s="51">
        <f t="shared" si="0"/>
        <v>31.372158477179951</v>
      </c>
      <c r="D27" s="52">
        <f t="shared" si="1"/>
        <v>74.025941028611925</v>
      </c>
      <c r="E27" s="59">
        <f t="shared" si="2"/>
        <v>5.8319004942081376</v>
      </c>
      <c r="F27" s="68">
        <v>267.38</v>
      </c>
      <c r="G27" s="52">
        <f t="shared" si="3"/>
        <v>162.69031018762809</v>
      </c>
      <c r="H27" s="52">
        <f t="shared" si="4"/>
        <v>91.430735359849848</v>
      </c>
      <c r="I27" s="53">
        <f t="shared" si="5"/>
        <v>13.258954452521985</v>
      </c>
      <c r="J27" s="58">
        <v>0</v>
      </c>
      <c r="K27" s="81">
        <v>0</v>
      </c>
      <c r="L27" s="67">
        <v>0</v>
      </c>
      <c r="M27" s="67">
        <v>0</v>
      </c>
      <c r="N27" s="67">
        <v>0</v>
      </c>
      <c r="O27" s="67">
        <v>0</v>
      </c>
      <c r="P27" s="72">
        <f t="shared" si="8"/>
        <v>0</v>
      </c>
      <c r="Q27" s="82">
        <f t="shared" si="9"/>
        <v>0</v>
      </c>
      <c r="R27" s="91">
        <v>0</v>
      </c>
      <c r="S27" s="84">
        <v>0</v>
      </c>
      <c r="T27" s="84">
        <v>0</v>
      </c>
      <c r="U27" s="84">
        <v>29.07</v>
      </c>
      <c r="V27" s="84">
        <v>0</v>
      </c>
      <c r="W27" s="84">
        <v>62.72</v>
      </c>
      <c r="X27" s="94">
        <f t="shared" si="10"/>
        <v>0</v>
      </c>
      <c r="Y27" s="95">
        <f t="shared" si="11"/>
        <v>91.789999999999992</v>
      </c>
      <c r="Z27" s="91">
        <v>0</v>
      </c>
      <c r="AA27" s="84">
        <v>0</v>
      </c>
      <c r="AB27" s="84">
        <v>70.95</v>
      </c>
      <c r="AC27" s="84">
        <v>0</v>
      </c>
      <c r="AD27" s="96">
        <f t="shared" si="12"/>
        <v>70.95</v>
      </c>
      <c r="AE27" s="52">
        <f t="shared" si="13"/>
        <v>0</v>
      </c>
      <c r="AF27" s="213">
        <v>0.41779368279569901</v>
      </c>
      <c r="AG27" s="214">
        <v>0.15147177419354838</v>
      </c>
      <c r="AH27" s="54">
        <f t="shared" si="6"/>
        <v>12.841160769726287</v>
      </c>
      <c r="AI27" s="63">
        <f t="shared" si="7"/>
        <v>5.6804287200145893</v>
      </c>
      <c r="AJ27" s="64">
        <v>233.6403101876281</v>
      </c>
      <c r="AK27" s="61">
        <v>31.372158477179951</v>
      </c>
      <c r="AL27" s="125">
        <v>91.430735359849848</v>
      </c>
      <c r="AM27" s="61">
        <v>165.81594102861192</v>
      </c>
      <c r="AS27" s="118"/>
      <c r="BA27" s="42"/>
      <c r="BB27" s="42"/>
    </row>
    <row r="28" spans="1:54" ht="15.75" x14ac:dyDescent="0.25">
      <c r="A28" s="25">
        <v>20</v>
      </c>
      <c r="B28" s="69">
        <v>106.91</v>
      </c>
      <c r="C28" s="51">
        <f t="shared" si="0"/>
        <v>27.933213663020201</v>
      </c>
      <c r="D28" s="52">
        <f t="shared" si="1"/>
        <v>73.312322503930346</v>
      </c>
      <c r="E28" s="59">
        <f t="shared" si="2"/>
        <v>5.6644638330494486</v>
      </c>
      <c r="F28" s="68">
        <v>270.64999999999998</v>
      </c>
      <c r="G28" s="52">
        <f t="shared" si="3"/>
        <v>168.58581562123771</v>
      </c>
      <c r="H28" s="52">
        <f t="shared" si="4"/>
        <v>88.741012399166252</v>
      </c>
      <c r="I28" s="53">
        <f t="shared" si="5"/>
        <v>13.323171979595978</v>
      </c>
      <c r="J28" s="58">
        <v>0</v>
      </c>
      <c r="K28" s="81">
        <v>0</v>
      </c>
      <c r="L28" s="67">
        <v>0</v>
      </c>
      <c r="M28" s="67">
        <v>0</v>
      </c>
      <c r="N28" s="67">
        <v>0</v>
      </c>
      <c r="O28" s="67">
        <v>0</v>
      </c>
      <c r="P28" s="72">
        <f t="shared" si="8"/>
        <v>0</v>
      </c>
      <c r="Q28" s="82">
        <f t="shared" si="9"/>
        <v>0</v>
      </c>
      <c r="R28" s="91">
        <v>0</v>
      </c>
      <c r="S28" s="84">
        <v>0</v>
      </c>
      <c r="T28" s="84">
        <v>0</v>
      </c>
      <c r="U28" s="84">
        <v>28.33</v>
      </c>
      <c r="V28" s="84">
        <v>0</v>
      </c>
      <c r="W28" s="84">
        <v>61.8</v>
      </c>
      <c r="X28" s="94">
        <f t="shared" si="10"/>
        <v>0</v>
      </c>
      <c r="Y28" s="95">
        <f t="shared" si="11"/>
        <v>90.13</v>
      </c>
      <c r="Z28" s="91">
        <v>0</v>
      </c>
      <c r="AA28" s="84">
        <v>0</v>
      </c>
      <c r="AB28" s="84">
        <v>69.37</v>
      </c>
      <c r="AC28" s="84">
        <v>0</v>
      </c>
      <c r="AD28" s="96">
        <f t="shared" si="12"/>
        <v>69.37</v>
      </c>
      <c r="AE28" s="52">
        <f t="shared" si="13"/>
        <v>0</v>
      </c>
      <c r="AF28" s="213">
        <v>0.41779368279569901</v>
      </c>
      <c r="AG28" s="214">
        <v>0.15147177419354838</v>
      </c>
      <c r="AH28" s="54">
        <f t="shared" si="6"/>
        <v>12.905378296800279</v>
      </c>
      <c r="AI28" s="63">
        <f t="shared" si="7"/>
        <v>5.5129920588559003</v>
      </c>
      <c r="AJ28" s="64">
        <v>237.95581562123772</v>
      </c>
      <c r="AK28" s="61">
        <v>27.933213663020201</v>
      </c>
      <c r="AL28" s="125">
        <v>88.741012399166252</v>
      </c>
      <c r="AM28" s="61">
        <v>163.44232250393034</v>
      </c>
      <c r="AS28" s="118"/>
      <c r="BA28" s="42"/>
      <c r="BB28" s="42"/>
    </row>
    <row r="29" spans="1:54" ht="15.75" x14ac:dyDescent="0.25">
      <c r="A29" s="25">
        <v>21</v>
      </c>
      <c r="B29" s="69">
        <v>106.58</v>
      </c>
      <c r="C29" s="51">
        <f t="shared" si="0"/>
        <v>25.301293724855931</v>
      </c>
      <c r="D29" s="52">
        <f t="shared" si="1"/>
        <v>75.564683451290179</v>
      </c>
      <c r="E29" s="59">
        <f t="shared" si="2"/>
        <v>5.714022823853905</v>
      </c>
      <c r="F29" s="68">
        <v>273.69</v>
      </c>
      <c r="G29" s="52">
        <f t="shared" si="3"/>
        <v>169.58696579280894</v>
      </c>
      <c r="H29" s="52">
        <f t="shared" si="4"/>
        <v>90.644587357140111</v>
      </c>
      <c r="I29" s="53">
        <f t="shared" si="5"/>
        <v>13.458446850050885</v>
      </c>
      <c r="J29" s="58">
        <v>0</v>
      </c>
      <c r="K29" s="81">
        <v>0</v>
      </c>
      <c r="L29" s="67">
        <v>0</v>
      </c>
      <c r="M29" s="67">
        <v>0</v>
      </c>
      <c r="N29" s="67">
        <v>0</v>
      </c>
      <c r="O29" s="67">
        <v>0</v>
      </c>
      <c r="P29" s="72">
        <f t="shared" si="8"/>
        <v>0</v>
      </c>
      <c r="Q29" s="82">
        <f t="shared" si="9"/>
        <v>0</v>
      </c>
      <c r="R29" s="91">
        <v>0</v>
      </c>
      <c r="S29" s="84">
        <v>0</v>
      </c>
      <c r="T29" s="84">
        <v>0</v>
      </c>
      <c r="U29" s="84">
        <v>29.45</v>
      </c>
      <c r="V29" s="84">
        <v>0</v>
      </c>
      <c r="W29" s="84">
        <v>62.78</v>
      </c>
      <c r="X29" s="94">
        <f t="shared" si="10"/>
        <v>0</v>
      </c>
      <c r="Y29" s="95">
        <f t="shared" si="11"/>
        <v>92.23</v>
      </c>
      <c r="Z29" s="91">
        <v>0</v>
      </c>
      <c r="AA29" s="84">
        <v>0</v>
      </c>
      <c r="AB29" s="84">
        <v>69.89</v>
      </c>
      <c r="AC29" s="84">
        <v>0</v>
      </c>
      <c r="AD29" s="96">
        <f t="shared" si="12"/>
        <v>69.89</v>
      </c>
      <c r="AE29" s="52">
        <f t="shared" si="13"/>
        <v>0</v>
      </c>
      <c r="AF29" s="213">
        <v>0.41779368279569901</v>
      </c>
      <c r="AG29" s="214">
        <v>0.15147177419354838</v>
      </c>
      <c r="AH29" s="54">
        <f t="shared" si="6"/>
        <v>13.040653167255186</v>
      </c>
      <c r="AI29" s="63">
        <f t="shared" si="7"/>
        <v>5.5625510496603567</v>
      </c>
      <c r="AJ29" s="64">
        <v>239.47696579280895</v>
      </c>
      <c r="AK29" s="61">
        <v>25.301293724855931</v>
      </c>
      <c r="AL29" s="125">
        <v>90.644587357140111</v>
      </c>
      <c r="AM29" s="61">
        <v>167.79468345129018</v>
      </c>
      <c r="AS29" s="118"/>
      <c r="BA29" s="42"/>
      <c r="BB29" s="42"/>
    </row>
    <row r="30" spans="1:54" ht="15.75" x14ac:dyDescent="0.25">
      <c r="A30" s="25">
        <v>22</v>
      </c>
      <c r="B30" s="69">
        <v>104.49000000000001</v>
      </c>
      <c r="C30" s="51">
        <f t="shared" si="0"/>
        <v>25.786651029097825</v>
      </c>
      <c r="D30" s="52">
        <f t="shared" si="1"/>
        <v>73.065204594483376</v>
      </c>
      <c r="E30" s="59">
        <f t="shared" si="2"/>
        <v>5.6381443764188459</v>
      </c>
      <c r="F30" s="68">
        <v>277.89999999999998</v>
      </c>
      <c r="G30" s="52">
        <f t="shared" si="3"/>
        <v>172.59779721360809</v>
      </c>
      <c r="H30" s="52">
        <f t="shared" si="4"/>
        <v>91.73128012101472</v>
      </c>
      <c r="I30" s="53">
        <f t="shared" si="5"/>
        <v>13.570922665377148</v>
      </c>
      <c r="J30" s="58">
        <v>0</v>
      </c>
      <c r="K30" s="81">
        <v>0</v>
      </c>
      <c r="L30" s="67">
        <v>0</v>
      </c>
      <c r="M30" s="67">
        <v>0</v>
      </c>
      <c r="N30" s="67">
        <v>0</v>
      </c>
      <c r="O30" s="67">
        <v>0</v>
      </c>
      <c r="P30" s="72">
        <f t="shared" si="8"/>
        <v>0</v>
      </c>
      <c r="Q30" s="82">
        <f t="shared" si="9"/>
        <v>0</v>
      </c>
      <c r="R30" s="91">
        <v>0</v>
      </c>
      <c r="S30" s="84"/>
      <c r="T30" s="84">
        <v>0</v>
      </c>
      <c r="U30" s="84">
        <v>29.19</v>
      </c>
      <c r="V30" s="84">
        <v>0</v>
      </c>
      <c r="W30" s="84">
        <v>62.42</v>
      </c>
      <c r="X30" s="94">
        <f t="shared" si="10"/>
        <v>0</v>
      </c>
      <c r="Y30" s="95">
        <f t="shared" si="11"/>
        <v>91.61</v>
      </c>
      <c r="Z30" s="91">
        <v>0</v>
      </c>
      <c r="AA30" s="84">
        <v>0</v>
      </c>
      <c r="AB30" s="84">
        <v>68.64</v>
      </c>
      <c r="AC30" s="84">
        <v>0</v>
      </c>
      <c r="AD30" s="96">
        <f t="shared" si="12"/>
        <v>68.64</v>
      </c>
      <c r="AE30" s="52">
        <f t="shared" si="13"/>
        <v>0</v>
      </c>
      <c r="AF30" s="213">
        <v>0.41779368279569901</v>
      </c>
      <c r="AG30" s="214">
        <v>0.15147177419354838</v>
      </c>
      <c r="AH30" s="54">
        <f t="shared" si="6"/>
        <v>13.15312898258145</v>
      </c>
      <c r="AI30" s="63">
        <f t="shared" si="7"/>
        <v>5.4866726022252976</v>
      </c>
      <c r="AJ30" s="64">
        <v>241.23779721360808</v>
      </c>
      <c r="AK30" s="61">
        <v>25.786651029097825</v>
      </c>
      <c r="AL30" s="125">
        <v>91.73128012101472</v>
      </c>
      <c r="AM30" s="61">
        <v>164.67520459448338</v>
      </c>
      <c r="AS30" s="118"/>
      <c r="BA30" s="42"/>
      <c r="BB30" s="42"/>
    </row>
    <row r="31" spans="1:54" ht="15.75" x14ac:dyDescent="0.25">
      <c r="A31" s="25">
        <v>23</v>
      </c>
      <c r="B31" s="69">
        <v>103.2</v>
      </c>
      <c r="C31" s="51">
        <f t="shared" si="0"/>
        <v>24.718146859504614</v>
      </c>
      <c r="D31" s="52">
        <f t="shared" si="1"/>
        <v>72.880947986299489</v>
      </c>
      <c r="E31" s="59">
        <f t="shared" si="2"/>
        <v>5.6009051541958952</v>
      </c>
      <c r="F31" s="68">
        <v>258.33</v>
      </c>
      <c r="G31" s="52">
        <f t="shared" si="3"/>
        <v>156.54843806134792</v>
      </c>
      <c r="H31" s="52">
        <f t="shared" si="4"/>
        <v>88.833815142848493</v>
      </c>
      <c r="I31" s="53">
        <f t="shared" si="5"/>
        <v>12.947746795803576</v>
      </c>
      <c r="J31" s="58">
        <v>0</v>
      </c>
      <c r="K31" s="81">
        <v>0</v>
      </c>
      <c r="L31" s="67">
        <v>0</v>
      </c>
      <c r="M31" s="67">
        <v>0</v>
      </c>
      <c r="N31" s="67">
        <v>0</v>
      </c>
      <c r="O31" s="67">
        <v>0</v>
      </c>
      <c r="P31" s="72">
        <f t="shared" si="8"/>
        <v>0</v>
      </c>
      <c r="Q31" s="82">
        <f t="shared" si="9"/>
        <v>0</v>
      </c>
      <c r="R31" s="91">
        <v>0</v>
      </c>
      <c r="S31" s="84">
        <v>0</v>
      </c>
      <c r="T31" s="84">
        <v>0</v>
      </c>
      <c r="U31" s="84">
        <v>29.19</v>
      </c>
      <c r="V31" s="84">
        <v>0</v>
      </c>
      <c r="W31" s="84">
        <v>62.38</v>
      </c>
      <c r="X31" s="94">
        <f t="shared" si="10"/>
        <v>0</v>
      </c>
      <c r="Y31" s="95">
        <f t="shared" si="11"/>
        <v>91.570000000000007</v>
      </c>
      <c r="Z31" s="91">
        <v>0</v>
      </c>
      <c r="AA31" s="84">
        <v>0</v>
      </c>
      <c r="AB31" s="84">
        <v>71.81</v>
      </c>
      <c r="AC31" s="84">
        <v>0</v>
      </c>
      <c r="AD31" s="96">
        <f t="shared" si="12"/>
        <v>71.81</v>
      </c>
      <c r="AE31" s="52">
        <f t="shared" si="13"/>
        <v>0</v>
      </c>
      <c r="AF31" s="213">
        <v>0.41779368279569901</v>
      </c>
      <c r="AG31" s="214">
        <v>0.15147177419354838</v>
      </c>
      <c r="AH31" s="54">
        <f t="shared" si="6"/>
        <v>12.529953113007878</v>
      </c>
      <c r="AI31" s="63">
        <f t="shared" si="7"/>
        <v>5.4494333800023469</v>
      </c>
      <c r="AJ31" s="64">
        <v>228.35843806134793</v>
      </c>
      <c r="AK31" s="61">
        <v>24.718146859504614</v>
      </c>
      <c r="AL31" s="125">
        <v>88.833815142848493</v>
      </c>
      <c r="AM31" s="61">
        <v>164.4509479862995</v>
      </c>
      <c r="AS31" s="118"/>
      <c r="BA31" s="42"/>
      <c r="BB31" s="42"/>
    </row>
    <row r="32" spans="1:54" ht="16.5" thickBot="1" x14ac:dyDescent="0.3">
      <c r="A32" s="26">
        <v>24</v>
      </c>
      <c r="B32" s="70">
        <v>92.92</v>
      </c>
      <c r="C32" s="55">
        <f t="shared" si="0"/>
        <v>24.687973412152289</v>
      </c>
      <c r="D32" s="52">
        <f t="shared" si="1"/>
        <v>62.909715259522812</v>
      </c>
      <c r="E32" s="59">
        <f t="shared" si="2"/>
        <v>5.322311328324882</v>
      </c>
      <c r="F32" s="71">
        <v>244.58</v>
      </c>
      <c r="G32" s="56">
        <f t="shared" si="3"/>
        <v>144.69695987924456</v>
      </c>
      <c r="H32" s="52">
        <f t="shared" si="4"/>
        <v>87.464610860267456</v>
      </c>
      <c r="I32" s="53">
        <f t="shared" si="5"/>
        <v>12.41842926048802</v>
      </c>
      <c r="J32" s="58">
        <v>0</v>
      </c>
      <c r="K32" s="81">
        <v>0</v>
      </c>
      <c r="L32" s="67">
        <v>0</v>
      </c>
      <c r="M32" s="67">
        <v>0</v>
      </c>
      <c r="N32" s="67">
        <v>0</v>
      </c>
      <c r="O32" s="67">
        <v>0</v>
      </c>
      <c r="P32" s="72">
        <f t="shared" si="8"/>
        <v>0</v>
      </c>
      <c r="Q32" s="82">
        <f t="shared" si="9"/>
        <v>0</v>
      </c>
      <c r="R32" s="91">
        <v>0</v>
      </c>
      <c r="S32" s="84">
        <v>0</v>
      </c>
      <c r="T32" s="84">
        <v>0</v>
      </c>
      <c r="U32" s="84">
        <v>28.84</v>
      </c>
      <c r="V32" s="84">
        <v>0</v>
      </c>
      <c r="W32" s="84">
        <v>63.06</v>
      </c>
      <c r="X32" s="94">
        <f t="shared" si="10"/>
        <v>0</v>
      </c>
      <c r="Y32" s="95">
        <f t="shared" si="11"/>
        <v>91.9</v>
      </c>
      <c r="Z32" s="92">
        <v>0</v>
      </c>
      <c r="AA32" s="93">
        <v>0</v>
      </c>
      <c r="AB32" s="93">
        <v>71.63</v>
      </c>
      <c r="AC32" s="93">
        <v>0</v>
      </c>
      <c r="AD32" s="96">
        <f t="shared" si="12"/>
        <v>71.63</v>
      </c>
      <c r="AE32" s="52">
        <f t="shared" si="13"/>
        <v>0</v>
      </c>
      <c r="AF32" s="215">
        <v>0.41779368279569901</v>
      </c>
      <c r="AG32" s="216">
        <v>0.15147177419354838</v>
      </c>
      <c r="AH32" s="54">
        <f t="shared" si="6"/>
        <v>12.000635577692321</v>
      </c>
      <c r="AI32" s="63">
        <f t="shared" si="7"/>
        <v>5.1708395541313337</v>
      </c>
      <c r="AJ32" s="65">
        <v>216.32695987924455</v>
      </c>
      <c r="AK32" s="62">
        <v>24.687973412152289</v>
      </c>
      <c r="AL32" s="126">
        <v>87.464610860267456</v>
      </c>
      <c r="AM32" s="62">
        <v>154.80971525952282</v>
      </c>
      <c r="AS32" s="118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111.22999999999999</v>
      </c>
      <c r="C33" s="40">
        <f t="shared" ref="C33:AE33" si="14">MAX(C9:C32)</f>
        <v>31.372158477179951</v>
      </c>
      <c r="D33" s="40">
        <f t="shared" si="14"/>
        <v>78.160805726870748</v>
      </c>
      <c r="E33" s="40">
        <f t="shared" si="14"/>
        <v>5.8319004942081376</v>
      </c>
      <c r="F33" s="40">
        <f t="shared" si="14"/>
        <v>282.70999999999998</v>
      </c>
      <c r="G33" s="40">
        <f t="shared" si="14"/>
        <v>178.91508191551554</v>
      </c>
      <c r="H33" s="40">
        <f t="shared" si="14"/>
        <v>91.73128012101472</v>
      </c>
      <c r="I33" s="40">
        <f t="shared" si="14"/>
        <v>13.570922665377148</v>
      </c>
      <c r="J33" s="40">
        <f t="shared" si="14"/>
        <v>0</v>
      </c>
      <c r="K33" s="40">
        <f t="shared" si="14"/>
        <v>24.18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0</v>
      </c>
      <c r="Q33" s="40">
        <f t="shared" si="14"/>
        <v>24.18</v>
      </c>
      <c r="R33" s="40">
        <f t="shared" si="14"/>
        <v>25.7</v>
      </c>
      <c r="S33" s="40">
        <f t="shared" si="14"/>
        <v>0</v>
      </c>
      <c r="T33" s="40">
        <f t="shared" si="14"/>
        <v>0</v>
      </c>
      <c r="U33" s="40">
        <f t="shared" si="14"/>
        <v>29.45</v>
      </c>
      <c r="V33" s="40">
        <f t="shared" si="14"/>
        <v>0</v>
      </c>
      <c r="W33" s="40">
        <f t="shared" si="14"/>
        <v>63.9</v>
      </c>
      <c r="X33" s="40">
        <f t="shared" si="14"/>
        <v>25.7</v>
      </c>
      <c r="Y33" s="40">
        <f t="shared" si="14"/>
        <v>92.23</v>
      </c>
      <c r="Z33" s="40">
        <f>MAX(Z9:Z32)</f>
        <v>16.899999999999999</v>
      </c>
      <c r="AA33" s="40">
        <f>MAX(AA9:AA32)</f>
        <v>0</v>
      </c>
      <c r="AB33" s="40">
        <f>MAX(AB9:AB32)</f>
        <v>77.38</v>
      </c>
      <c r="AC33" s="40">
        <f t="shared" si="14"/>
        <v>0</v>
      </c>
      <c r="AD33" s="40">
        <f t="shared" si="14"/>
        <v>94.28</v>
      </c>
      <c r="AE33" s="40">
        <f t="shared" si="14"/>
        <v>0</v>
      </c>
      <c r="AF33" s="40">
        <f t="shared" ref="AF33:AM33" si="15">MAX(AF9:AF32)</f>
        <v>0.41779368279569901</v>
      </c>
      <c r="AG33" s="40">
        <f t="shared" si="15"/>
        <v>0.40184139784946238</v>
      </c>
      <c r="AH33" s="40">
        <f t="shared" si="15"/>
        <v>13.15312898258145</v>
      </c>
      <c r="AI33" s="40">
        <f t="shared" si="15"/>
        <v>5.6804287200145893</v>
      </c>
      <c r="AJ33" s="40">
        <f t="shared" si="15"/>
        <v>241.23779721360808</v>
      </c>
      <c r="AK33" s="40">
        <f t="shared" si="15"/>
        <v>31.372158477179951</v>
      </c>
      <c r="AL33" s="40">
        <f t="shared" si="15"/>
        <v>113.11187544116166</v>
      </c>
      <c r="AM33" s="127">
        <f t="shared" si="15"/>
        <v>167.79468345129018</v>
      </c>
      <c r="AP33"/>
      <c r="AQ33"/>
      <c r="AR33"/>
      <c r="AS33" s="120"/>
    </row>
    <row r="34" spans="1:45" s="33" customFormat="1" ht="16.5" thickBot="1" x14ac:dyDescent="0.3">
      <c r="A34" s="32" t="s">
        <v>52</v>
      </c>
      <c r="B34" s="41">
        <f>AVERAGE(B9:B33,B9:B32)</f>
        <v>73.321836734693889</v>
      </c>
      <c r="C34" s="41">
        <f t="shared" ref="C34:AE34" si="16">AVERAGE(C9:C33,C9:C32)</f>
        <v>21.703039681383355</v>
      </c>
      <c r="D34" s="41">
        <f t="shared" si="16"/>
        <v>63.048095693665111</v>
      </c>
      <c r="E34" s="41">
        <f t="shared" si="16"/>
        <v>-11.344913646512584</v>
      </c>
      <c r="F34" s="41">
        <f t="shared" si="16"/>
        <v>233.41734693877541</v>
      </c>
      <c r="G34" s="41">
        <f t="shared" si="16"/>
        <v>142.47313951643397</v>
      </c>
      <c r="H34" s="41">
        <f t="shared" si="16"/>
        <v>78.758921323672027</v>
      </c>
      <c r="I34" s="41">
        <f t="shared" si="16"/>
        <v>12.216047010953343</v>
      </c>
      <c r="J34" s="41">
        <f t="shared" si="16"/>
        <v>0</v>
      </c>
      <c r="K34" s="41">
        <f t="shared" si="16"/>
        <v>17.159999999999993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0</v>
      </c>
      <c r="Q34" s="41">
        <f t="shared" si="16"/>
        <v>17.159999999999993</v>
      </c>
      <c r="R34" s="41">
        <f t="shared" si="16"/>
        <v>6.7893877551020401</v>
      </c>
      <c r="S34" s="41">
        <f t="shared" si="16"/>
        <v>0</v>
      </c>
      <c r="T34" s="41">
        <f t="shared" si="16"/>
        <v>0</v>
      </c>
      <c r="U34" s="41">
        <f t="shared" si="16"/>
        <v>27.917346938775513</v>
      </c>
      <c r="V34" s="41">
        <f t="shared" si="16"/>
        <v>0</v>
      </c>
      <c r="W34" s="41">
        <f t="shared" si="16"/>
        <v>62.651020408163276</v>
      </c>
      <c r="X34" s="41">
        <f t="shared" si="16"/>
        <v>6.7893877551020401</v>
      </c>
      <c r="Y34" s="41">
        <f t="shared" si="16"/>
        <v>90.545510204081609</v>
      </c>
      <c r="Z34" s="41">
        <f>AVERAGE(Z9:Z33,Z9:Z32)</f>
        <v>4.1897959183673468</v>
      </c>
      <c r="AA34" s="41">
        <f>AVERAGE(AA9:AA33,AA9:AA32)</f>
        <v>0</v>
      </c>
      <c r="AB34" s="41">
        <f>AVERAGE(AB9:AB33,AB9:AB32)</f>
        <v>70.743673469387758</v>
      </c>
      <c r="AC34" s="41">
        <f t="shared" si="16"/>
        <v>0</v>
      </c>
      <c r="AD34" s="41">
        <f t="shared" si="16"/>
        <v>74.933469387755082</v>
      </c>
      <c r="AE34" s="41">
        <f t="shared" si="16"/>
        <v>0</v>
      </c>
      <c r="AF34" s="41">
        <f t="shared" ref="AF34:AM34" si="17">AVERAGE(AF9:AF33,AF9:AF32)</f>
        <v>0.2951636630458635</v>
      </c>
      <c r="AG34" s="41">
        <f t="shared" si="17"/>
        <v>0.27921137809962709</v>
      </c>
      <c r="AH34" s="41">
        <f t="shared" si="17"/>
        <v>11.92088334790748</v>
      </c>
      <c r="AI34" s="41">
        <f t="shared" si="17"/>
        <v>5.0475151717889286</v>
      </c>
      <c r="AJ34" s="41">
        <f t="shared" si="17"/>
        <v>216.75441942047658</v>
      </c>
      <c r="AK34" s="41">
        <f t="shared" si="17"/>
        <v>21.703039681383355</v>
      </c>
      <c r="AL34" s="41">
        <f t="shared" si="17"/>
        <v>85.46015796285873</v>
      </c>
      <c r="AM34" s="128">
        <f t="shared" si="17"/>
        <v>153.54062381049002</v>
      </c>
      <c r="AN34" s="122"/>
      <c r="AO34" s="122"/>
      <c r="AP34" s="116"/>
      <c r="AQ34" s="116"/>
      <c r="AR34" s="116"/>
      <c r="AS34" s="121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147" t="s">
        <v>15</v>
      </c>
      <c r="B36" s="148"/>
      <c r="C36" s="148"/>
      <c r="D36" s="148"/>
      <c r="E36" s="148"/>
      <c r="F36" s="149"/>
      <c r="G36" s="114"/>
      <c r="H36" s="132" t="s">
        <v>96</v>
      </c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4"/>
      <c r="W36" s="132" t="s">
        <v>97</v>
      </c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4"/>
      <c r="AL36" s="132" t="s">
        <v>98</v>
      </c>
      <c r="AM36" s="133"/>
      <c r="AN36" s="133"/>
      <c r="AO36" s="133"/>
      <c r="AP36" s="133"/>
      <c r="AQ36" s="133"/>
      <c r="AR36" s="133"/>
      <c r="AS36" s="134"/>
    </row>
    <row r="37" spans="1:45" ht="23.25" customHeight="1" x14ac:dyDescent="0.25">
      <c r="A37" s="137" t="s">
        <v>95</v>
      </c>
      <c r="B37" s="138"/>
      <c r="C37" s="138"/>
      <c r="D37" s="137" t="s">
        <v>102</v>
      </c>
      <c r="E37" s="138"/>
      <c r="F37" s="139"/>
      <c r="G37" s="115"/>
      <c r="H37" s="136" t="s">
        <v>19</v>
      </c>
      <c r="I37" s="130"/>
      <c r="J37" s="130"/>
      <c r="K37" s="130"/>
      <c r="L37" s="135"/>
      <c r="M37" s="129" t="s">
        <v>17</v>
      </c>
      <c r="N37" s="130"/>
      <c r="O37" s="130"/>
      <c r="P37" s="130"/>
      <c r="Q37" s="135"/>
      <c r="R37" s="129" t="s">
        <v>18</v>
      </c>
      <c r="S37" s="130"/>
      <c r="T37" s="130"/>
      <c r="U37" s="130"/>
      <c r="V37" s="131"/>
      <c r="W37" s="136" t="s">
        <v>99</v>
      </c>
      <c r="X37" s="130"/>
      <c r="Y37" s="130"/>
      <c r="Z37" s="130"/>
      <c r="AA37" s="135"/>
      <c r="AB37" s="129" t="s">
        <v>16</v>
      </c>
      <c r="AC37" s="130"/>
      <c r="AD37" s="130"/>
      <c r="AE37" s="130"/>
      <c r="AF37" s="135"/>
      <c r="AG37" s="129" t="s">
        <v>75</v>
      </c>
      <c r="AH37" s="130"/>
      <c r="AI37" s="130"/>
      <c r="AJ37" s="130"/>
      <c r="AK37" s="131"/>
      <c r="AL37" s="136" t="s">
        <v>94</v>
      </c>
      <c r="AM37" s="130"/>
      <c r="AN37" s="130"/>
      <c r="AO37" s="135"/>
      <c r="AP37" s="129" t="s">
        <v>100</v>
      </c>
      <c r="AQ37" s="130"/>
      <c r="AR37" s="130"/>
      <c r="AS37" s="131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209">
        <v>421</v>
      </c>
      <c r="K38" s="208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209">
        <v>154.22</v>
      </c>
      <c r="Z38" s="208"/>
      <c r="AA38" s="8" t="s">
        <v>21</v>
      </c>
      <c r="AB38" s="5" t="s">
        <v>23</v>
      </c>
      <c r="AC38" s="30"/>
      <c r="AD38" s="209">
        <v>705.7</v>
      </c>
      <c r="AE38" s="208"/>
      <c r="AF38" s="7" t="s">
        <v>21</v>
      </c>
      <c r="AG38" s="5" t="s">
        <v>24</v>
      </c>
      <c r="AH38" s="6"/>
      <c r="AI38" s="209">
        <v>1512.377</v>
      </c>
      <c r="AJ38" s="208"/>
      <c r="AK38" s="100" t="s">
        <v>21</v>
      </c>
      <c r="AL38" s="99" t="s">
        <v>24</v>
      </c>
      <c r="AM38" s="208">
        <v>93.1995</v>
      </c>
      <c r="AN38" s="210"/>
      <c r="AO38" s="8" t="s">
        <v>21</v>
      </c>
      <c r="AP38" s="5" t="s">
        <v>24</v>
      </c>
      <c r="AQ38" s="208">
        <v>1662.6</v>
      </c>
      <c r="AR38" s="208"/>
      <c r="AS38" s="110" t="s">
        <v>21</v>
      </c>
    </row>
    <row r="39" spans="1:45" ht="15.75" thickBot="1" x14ac:dyDescent="0.3">
      <c r="A39" s="9" t="s">
        <v>22</v>
      </c>
      <c r="B39" s="10">
        <v>5563.08</v>
      </c>
      <c r="C39" s="11" t="s">
        <v>21</v>
      </c>
      <c r="D39" s="9" t="s">
        <v>72</v>
      </c>
      <c r="E39" s="10">
        <v>1521</v>
      </c>
      <c r="F39" s="12" t="s">
        <v>21</v>
      </c>
      <c r="G39" s="98"/>
      <c r="H39" s="101" t="s">
        <v>25</v>
      </c>
      <c r="I39" s="102"/>
      <c r="J39" s="103">
        <v>24.18</v>
      </c>
      <c r="K39" s="104" t="s">
        <v>63</v>
      </c>
      <c r="L39" s="105">
        <v>0.5</v>
      </c>
      <c r="M39" s="106" t="s">
        <v>25</v>
      </c>
      <c r="N39" s="102"/>
      <c r="O39" s="103">
        <v>0</v>
      </c>
      <c r="P39" s="104" t="s">
        <v>63</v>
      </c>
      <c r="Q39" s="105">
        <v>0</v>
      </c>
      <c r="R39" s="101" t="s">
        <v>25</v>
      </c>
      <c r="S39" s="102"/>
      <c r="T39" s="103">
        <v>0</v>
      </c>
      <c r="U39" s="102" t="s">
        <v>63</v>
      </c>
      <c r="V39" s="108">
        <v>0</v>
      </c>
      <c r="W39" s="101" t="s">
        <v>25</v>
      </c>
      <c r="X39" s="102"/>
      <c r="Y39" s="103">
        <v>25.7</v>
      </c>
      <c r="Z39" s="102" t="s">
        <v>63</v>
      </c>
      <c r="AA39" s="108">
        <v>0.5</v>
      </c>
      <c r="AB39" s="106" t="s">
        <v>25</v>
      </c>
      <c r="AC39" s="109"/>
      <c r="AD39" s="103">
        <v>30.6</v>
      </c>
      <c r="AE39" s="104" t="s">
        <v>63</v>
      </c>
      <c r="AF39" s="108">
        <v>0.89861111111111114</v>
      </c>
      <c r="AG39" s="106" t="s">
        <v>25</v>
      </c>
      <c r="AH39" s="102"/>
      <c r="AI39" s="103">
        <v>63.9</v>
      </c>
      <c r="AJ39" s="102" t="s">
        <v>78</v>
      </c>
      <c r="AK39" s="107">
        <v>0.29166666666666669</v>
      </c>
      <c r="AL39" s="101" t="s">
        <v>25</v>
      </c>
      <c r="AM39" s="102">
        <v>16.899999999999999</v>
      </c>
      <c r="AN39" s="103" t="s">
        <v>78</v>
      </c>
      <c r="AO39" s="111">
        <v>0.54166666666666663</v>
      </c>
      <c r="AP39" s="106" t="s">
        <v>25</v>
      </c>
      <c r="AQ39" s="102">
        <v>77.38</v>
      </c>
      <c r="AR39" s="104" t="s">
        <v>62</v>
      </c>
      <c r="AS39" s="107">
        <v>0.54166666666666663</v>
      </c>
    </row>
    <row r="40" spans="1:45" ht="16.5" thickTop="1" thickBot="1" x14ac:dyDescent="0.3"/>
    <row r="41" spans="1:45" ht="24" customHeight="1" thickTop="1" thickBot="1" x14ac:dyDescent="0.3">
      <c r="A41" s="157" t="s">
        <v>26</v>
      </c>
      <c r="B41" s="157"/>
      <c r="C41" s="157"/>
      <c r="D41" s="158"/>
      <c r="E41" s="159" t="s">
        <v>27</v>
      </c>
      <c r="F41" s="160"/>
      <c r="G41" s="161"/>
    </row>
    <row r="42" spans="1:45" ht="25.5" customHeight="1" thickTop="1" thickBot="1" x14ac:dyDescent="0.3">
      <c r="A42" s="162" t="s">
        <v>28</v>
      </c>
      <c r="B42" s="163"/>
      <c r="C42" s="163"/>
      <c r="D42" s="164"/>
      <c r="E42" s="43">
        <v>542.64</v>
      </c>
      <c r="F42" s="44" t="s">
        <v>70</v>
      </c>
      <c r="G42" s="47">
        <v>92.916666666673706</v>
      </c>
    </row>
    <row r="43" spans="1:45" ht="32.25" customHeight="1" thickBot="1" x14ac:dyDescent="0.3">
      <c r="A43" s="165" t="s">
        <v>71</v>
      </c>
      <c r="B43" s="166"/>
      <c r="C43" s="166"/>
      <c r="D43" s="167"/>
      <c r="E43" s="77" t="s">
        <v>76</v>
      </c>
      <c r="F43" s="78"/>
      <c r="G43" s="79">
        <v>91.61</v>
      </c>
    </row>
    <row r="44" spans="1:45" ht="32.25" customHeight="1" thickBot="1" x14ac:dyDescent="0.3">
      <c r="A44" s="165" t="s">
        <v>29</v>
      </c>
      <c r="B44" s="166"/>
      <c r="C44" s="166"/>
      <c r="D44" s="167"/>
      <c r="E44" s="77" t="s">
        <v>77</v>
      </c>
      <c r="F44" s="78"/>
      <c r="G44" s="79">
        <v>68.64</v>
      </c>
    </row>
    <row r="45" spans="1:45" ht="29.25" customHeight="1" thickBot="1" x14ac:dyDescent="0.3">
      <c r="A45" s="168" t="s">
        <v>30</v>
      </c>
      <c r="B45" s="169"/>
      <c r="C45" s="169"/>
      <c r="D45" s="170"/>
      <c r="E45" s="45">
        <v>286.17</v>
      </c>
      <c r="F45" s="83" t="s">
        <v>73</v>
      </c>
      <c r="G45" s="48">
        <v>0.5</v>
      </c>
    </row>
    <row r="46" spans="1:45" ht="34.5" customHeight="1" thickBot="1" x14ac:dyDescent="0.3">
      <c r="A46" s="150" t="s">
        <v>31</v>
      </c>
      <c r="B46" s="151"/>
      <c r="C46" s="151"/>
      <c r="D46" s="152"/>
      <c r="E46" s="46">
        <v>277.62</v>
      </c>
      <c r="F46" s="80" t="s">
        <v>73</v>
      </c>
      <c r="G46" s="60">
        <v>0.91666666666666663</v>
      </c>
    </row>
    <row r="47" spans="1:45" ht="15.75" thickTop="1" x14ac:dyDescent="0.25"/>
    <row r="54" spans="1:44" x14ac:dyDescent="0.25">
      <c r="A54" s="34" t="s">
        <v>64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65</v>
      </c>
      <c r="B56" t="s">
        <v>106</v>
      </c>
    </row>
    <row r="57" spans="1:44" x14ac:dyDescent="0.25">
      <c r="A57" s="37" t="s">
        <v>66</v>
      </c>
      <c r="B57" t="s">
        <v>107</v>
      </c>
    </row>
    <row r="58" spans="1:44" x14ac:dyDescent="0.25">
      <c r="A58" s="37" t="s">
        <v>67</v>
      </c>
      <c r="B58" t="s">
        <v>108</v>
      </c>
    </row>
    <row r="59" spans="1:44" ht="15.75" x14ac:dyDescent="0.25">
      <c r="J59" s="29" t="s">
        <v>61</v>
      </c>
      <c r="R59" s="38" t="s">
        <v>101</v>
      </c>
      <c r="AA59" s="38" t="s">
        <v>68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53"/>
      <c r="AN80" s="153"/>
      <c r="AO80" s="153"/>
    </row>
    <row r="81" spans="39:41" x14ac:dyDescent="0.25">
      <c r="AM81" s="153"/>
      <c r="AN81" s="153"/>
      <c r="AO81" s="153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Q38:AR38"/>
    <mergeCell ref="J38:K38"/>
    <mergeCell ref="Y38:Z38"/>
    <mergeCell ref="AD38:AE38"/>
    <mergeCell ref="AI38:AJ38"/>
    <mergeCell ref="AM38:AN38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D37:F37"/>
    <mergeCell ref="J7:K7"/>
    <mergeCell ref="B7:E7"/>
    <mergeCell ref="F7:I7"/>
    <mergeCell ref="AD7:AE7"/>
    <mergeCell ref="A36:F36"/>
    <mergeCell ref="AP37:AS37"/>
    <mergeCell ref="AL36:AS36"/>
    <mergeCell ref="M37:Q37"/>
    <mergeCell ref="R37:V37"/>
    <mergeCell ref="W37:AA37"/>
    <mergeCell ref="AB37:AF37"/>
    <mergeCell ref="AG37:AK3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03 AVR 23</vt:lpstr>
      <vt:lpstr>'03 AVR 23'!Zone_d_impression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2023-04-04T07:04:07Z</dcterms:modified>
</cp:coreProperties>
</file>