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6-JUIN 2023\"/>
    </mc:Choice>
  </mc:AlternateContent>
  <xr:revisionPtr revIDLastSave="0" documentId="13_ncr:1_{2DD6865C-063C-4E78-BE42-F7DDA87473CC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03 JUN 23" sheetId="3" r:id="rId1"/>
  </sheets>
  <definedNames>
    <definedName name="_xlnm.Print_Area" localSheetId="0">'03 JUN 23'!$A$1:$AS$59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AH9" i="3" l="1"/>
  <c r="I9" i="3" s="1"/>
  <c r="AI31" i="3"/>
  <c r="E31" i="3" s="1"/>
  <c r="AI27" i="3"/>
  <c r="E27" i="3" s="1"/>
  <c r="AH17" i="3"/>
  <c r="I17" i="3" s="1"/>
  <c r="AH21" i="3"/>
  <c r="I21" i="3" s="1"/>
  <c r="AH23" i="3"/>
  <c r="I23" i="3" s="1"/>
  <c r="AH19" i="3"/>
  <c r="I19" i="3" s="1"/>
  <c r="AH28" i="3"/>
  <c r="I28" i="3" s="1"/>
  <c r="AH18" i="3"/>
  <c r="I18" i="3" s="1"/>
  <c r="AH32" i="3"/>
  <c r="I32" i="3" s="1"/>
  <c r="AH22" i="3"/>
  <c r="I22" i="3" s="1"/>
  <c r="AH27" i="3"/>
  <c r="I27" i="3" s="1"/>
  <c r="AH31" i="3"/>
  <c r="I31" i="3" s="1"/>
  <c r="AH25" i="3"/>
  <c r="I25" i="3" s="1"/>
  <c r="AH30" i="3"/>
  <c r="I30" i="3" s="1"/>
  <c r="AH26" i="3"/>
  <c r="I26" i="3" s="1"/>
  <c r="AH16" i="3"/>
  <c r="I16" i="3" s="1"/>
  <c r="AH24" i="3"/>
  <c r="I24" i="3" s="1"/>
  <c r="AH29" i="3"/>
  <c r="I29" i="3" s="1"/>
  <c r="AH20" i="3"/>
  <c r="I20" i="3" s="1"/>
  <c r="C15" i="3"/>
  <c r="AI15" i="3"/>
  <c r="E15" i="3" s="1"/>
  <c r="C13" i="3"/>
  <c r="AI13" i="3"/>
  <c r="E13" i="3" s="1"/>
  <c r="C23" i="3"/>
  <c r="AI23" i="3"/>
  <c r="E23" i="3" s="1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10" i="3"/>
  <c r="I10" i="3" s="1"/>
  <c r="AH14" i="3"/>
  <c r="I14" i="3" s="1"/>
  <c r="AH11" i="3"/>
  <c r="I11" i="3" s="1"/>
  <c r="AI29" i="3"/>
  <c r="E29" i="3" s="1"/>
  <c r="AH15" i="3"/>
  <c r="I15" i="3" s="1"/>
  <c r="AH13" i="3"/>
  <c r="I13" i="3" s="1"/>
  <c r="AH12" i="3"/>
  <c r="I12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<sst xmlns="http://schemas.openxmlformats.org/spreadsheetml/2006/main" count="141" uniqueCount="109">
  <si>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</si>
  <si>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</si>
  <si>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</si>
  <si>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</si>
  <si>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</si>
  <si>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</si>
  <si>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</si>
  <si>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</si>
  <si>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</si>
  <si>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</si>
  <si>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</si>
  <si>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</si>
  <si>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</si>
  <si>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</si>
  <si>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</si>
  <si>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</si>
  <si>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</si>
  <si>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</si>
  <si>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</si>
  <si>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</si>
  <si>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</si>
  <si>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</si>
  <si>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</si>
  <si>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</si>
  <si>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</si>
  <si>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</si>
  <si>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</si>
  <si>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</si>
  <si>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</si>
  <si>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</si>
  <si>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</si>
  <si>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</si>
  <si>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</si>
  <si>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</si>
  <si>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</si>
  <si>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</si>
  <si>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</si>
  <si>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</si>
  <si>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</si>
  <si>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</si>
  <si>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</si>
  <si>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</si>
  <si>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</si>
  <si>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</si>
  <si>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</si>
  <si>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</si>
  <si>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</si>
  <si>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</si>
  <si>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</si>
  <si>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</si>
  <si>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</si>
  <si>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</si>
  <si>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</si>
  <si>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</si>
  <si>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</si>
  <si>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</si>
  <si>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</si>
  <si>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</si>
  <si>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</si>
  <si>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</si>
  <si>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</si>
  <si>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</si>
  <si>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</si>
  <si>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</si>
  <si>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</si>
  <si>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</si>
  <si>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</si>
  <si>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</si>
  <si>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</si>
  <si>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</si>
  <si>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</si>
  <si>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</si>
  <si>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</si>
  <si>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</si>
  <si>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</si>
  <si>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</si>
  <si>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</si>
  <si>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</si>
  <si>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</si>
  <si>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</si>
  <si>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</si>
  <si>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</si>
  <si>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</si>
  <si>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</si>
  <si>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</si>
  <si>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</si>
  <si>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</si>
  <si>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</si>
  <si>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</si>
  <si>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</si>
  <si>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</si>
  <si>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</si>
  <si>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</si>
  <si>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</si>
  <si>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</si>
  <si>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</si>
  <si>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</si>
  <si>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</si>
  <si>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</si>
  <si>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</si>
  <si>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</si>
  <si>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</si>
  <si>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</si>
  <si>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</si>
  <si>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</si>
  <si>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</si>
  <si>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BOKO et FOFANA</t>
  </si>
  <si>
    <t>TETE et MONTCHO</t>
  </si>
  <si>
    <t>MONTCHO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</si>
</sst>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'03 JUN 23'!$B$8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23'!$B$9:$B$32</c:f>
              <c:numCache>
                <c:formatCode>General</c:formatCode>
                <c:ptCount val="24"/>
                <c:pt idx="0">
                  <c:v>104.9</c:v>
                </c:pt>
                <c:pt idx="1">
                  <c:v>99.79</c:v>
                </c:pt>
                <c:pt idx="2">
                  <c:v>97.070000000000007</c:v>
                </c:pt>
                <c:pt idx="3">
                  <c:v>87.789999999999992</c:v>
                </c:pt>
                <c:pt idx="4">
                  <c:v>83.87</c:v>
                </c:pt>
                <c:pt idx="5">
                  <c:v>74.55</c:v>
                </c:pt>
                <c:pt idx="6">
                  <c:v>97.929999999999993</c:v>
                </c:pt>
                <c:pt idx="7">
                  <c:v>121.12</c:v>
                </c:pt>
                <c:pt idx="8">
                  <c:v>131.12</c:v>
                </c:pt>
                <c:pt idx="9">
                  <c:v>148.26</c:v>
                </c:pt>
                <c:pt idx="10">
                  <c:v>155.61000000000001</c:v>
                </c:pt>
                <c:pt idx="11">
                  <c:v>152.66</c:v>
                </c:pt>
                <c:pt idx="12">
                  <c:v>136.12</c:v>
                </c:pt>
                <c:pt idx="13">
                  <c:v>157.13999999999999</c:v>
                </c:pt>
                <c:pt idx="14">
                  <c:v>166.72</c:v>
                </c:pt>
                <c:pt idx="15">
                  <c:v>173.91</c:v>
                </c:pt>
                <c:pt idx="16">
                  <c:v>184.3</c:v>
                </c:pt>
                <c:pt idx="17">
                  <c:v>185.69</c:v>
                </c:pt>
                <c:pt idx="18">
                  <c:v>214.56</c:v>
                </c:pt>
                <c:pt idx="19">
                  <c:v>218.91</c:v>
                </c:pt>
                <c:pt idx="20">
                  <c:v>194.56</c:v>
                </c:pt>
                <c:pt idx="21">
                  <c:v>189.69</c:v>
                </c:pt>
                <c:pt idx="22">
                  <c:v>201.37</c:v>
                </c:pt>
                <c:pt idx="23">
                  <c:v>189.53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'03 JUN 23'!$C$8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23'!$C$9:$C$32</c:f>
              <c:numCache>
                <c:formatCode>General</c:formatCode>
                <c:ptCount val="24"/>
                <c:pt idx="0">
                  <c:v>52.244416137499925</c:v>
                </c:pt>
                <c:pt idx="1">
                  <c:v>49.438244428440115</c:v>
                </c:pt>
                <c:pt idx="2">
                  <c:v>45.070312244100123</c:v>
                </c:pt>
                <c:pt idx="3">
                  <c:v>43.294751876545035</c:v>
                </c:pt>
                <c:pt idx="4">
                  <c:v>39.491878500599086</c:v>
                </c:pt>
                <c:pt idx="5">
                  <c:v>37.800985619141741</c:v>
                </c:pt>
                <c:pt idx="6">
                  <c:v>37.275972700769785</c:v>
                </c:pt>
                <c:pt idx="7">
                  <c:v>35.771757177593486</c:v>
                </c:pt>
                <c:pt idx="8">
                  <c:v>41.103530260052636</c:v>
                </c:pt>
                <c:pt idx="9">
                  <c:v>43.442681598716121</c:v>
                </c:pt>
                <c:pt idx="10">
                  <c:v>43.733698281972281</c:v>
                </c:pt>
                <c:pt idx="11">
                  <c:v>28.26687747424252</c:v>
                </c:pt>
                <c:pt idx="12">
                  <c:v>25.568600267725003</c:v>
                </c:pt>
                <c:pt idx="13">
                  <c:v>52.529151352112187</c:v>
                </c:pt>
                <c:pt idx="14">
                  <c:v>63.237944703583466</c:v>
                </c:pt>
                <c:pt idx="15">
                  <c:v>64.833486813781263</c:v>
                </c:pt>
                <c:pt idx="16">
                  <c:v>67.925658066637652</c:v>
                </c:pt>
                <c:pt idx="17">
                  <c:v>72.732356484114206</c:v>
                </c:pt>
                <c:pt idx="18">
                  <c:v>84.556869788545043</c:v>
                </c:pt>
                <c:pt idx="19">
                  <c:v>89.000134199598079</c:v>
                </c:pt>
                <c:pt idx="20">
                  <c:v>53.628409194060964</c:v>
                </c:pt>
                <c:pt idx="21">
                  <c:v>71.354049555026606</c:v>
                </c:pt>
                <c:pt idx="22">
                  <c:v>77.838731993636415</c:v>
                </c:pt>
                <c:pt idx="23">
                  <c:v>73.001880323163007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'03 JUN 23'!$D$8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23'!$D$9:$D$32</c:f>
              <c:numCache>
                <c:formatCode>0.00</c:formatCode>
                <c:ptCount val="24"/>
                <c:pt idx="0">
                  <c:v>64.489364884713069</c:v>
                </c:pt>
                <c:pt idx="1">
                  <c:v>62.354362165544984</c:v>
                </c:pt>
                <c:pt idx="2">
                  <c:v>64.087966782149479</c:v>
                </c:pt>
                <c:pt idx="3">
                  <c:v>56.868820666417278</c:v>
                </c:pt>
                <c:pt idx="4">
                  <c:v>56.824766922320094</c:v>
                </c:pt>
                <c:pt idx="5">
                  <c:v>49.880185370064154</c:v>
                </c:pt>
                <c:pt idx="6">
                  <c:v>73.156947139863348</c:v>
                </c:pt>
                <c:pt idx="7">
                  <c:v>96.995559074078116</c:v>
                </c:pt>
                <c:pt idx="8">
                  <c:v>101.41012560672529</c:v>
                </c:pt>
                <c:pt idx="9">
                  <c:v>95.876071389268333</c:v>
                </c:pt>
                <c:pt idx="10">
                  <c:v>102.73318868124156</c:v>
                </c:pt>
                <c:pt idx="11">
                  <c:v>115.79485018459724</c:v>
                </c:pt>
                <c:pt idx="12">
                  <c:v>122.46307960398116</c:v>
                </c:pt>
                <c:pt idx="13">
                  <c:v>116.3722315376835</c:v>
                </c:pt>
                <c:pt idx="14">
                  <c:v>114.97910789316917</c:v>
                </c:pt>
                <c:pt idx="15">
                  <c:v>120.04962939137158</c:v>
                </c:pt>
                <c:pt idx="16">
                  <c:v>127.09939504204485</c:v>
                </c:pt>
                <c:pt idx="17">
                  <c:v>123.92149270484094</c:v>
                </c:pt>
                <c:pt idx="18">
                  <c:v>140.22739025169946</c:v>
                </c:pt>
                <c:pt idx="19">
                  <c:v>139.81497351920945</c:v>
                </c:pt>
                <c:pt idx="20">
                  <c:v>150.57043262042654</c:v>
                </c:pt>
                <c:pt idx="21">
                  <c:v>128.65851443817192</c:v>
                </c:pt>
                <c:pt idx="22">
                  <c:v>133.93222730427203</c:v>
                </c:pt>
                <c:pt idx="23">
                  <c:v>127.35857176399593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'03 JUN 23'!$E$8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23'!$E$9:$E$32</c:f>
              <c:numCache>
                <c:formatCode>0.00</c:formatCode>
                <c:ptCount val="24"/>
                <c:pt idx="0">
                  <c:v>-11.833781022212996</c:v>
                </c:pt>
                <c:pt idx="1">
                  <c:v>-12.002606593985057</c:v>
                </c:pt>
                <c:pt idx="2">
                  <c:v>-12.08827902624963</c:v>
                </c:pt>
                <c:pt idx="3">
                  <c:v>-12.3735725429623</c:v>
                </c:pt>
                <c:pt idx="4">
                  <c:v>-12.44664542291914</c:v>
                </c:pt>
                <c:pt idx="5">
                  <c:v>-13.131170989205849</c:v>
                </c:pt>
                <c:pt idx="6">
                  <c:v>-12.502919840633091</c:v>
                </c:pt>
                <c:pt idx="7">
                  <c:v>-11.647316251671633</c:v>
                </c:pt>
                <c:pt idx="8">
                  <c:v>-11.393655866777884</c:v>
                </c:pt>
                <c:pt idx="9">
                  <c:v>8.9412470120155518</c:v>
                </c:pt>
                <c:pt idx="10">
                  <c:v>9.1431130367862039</c:v>
                </c:pt>
                <c:pt idx="11">
                  <c:v>8.5982723411602393</c:v>
                </c:pt>
                <c:pt idx="12">
                  <c:v>-11.911679871706117</c:v>
                </c:pt>
                <c:pt idx="13">
                  <c:v>-11.761382889795673</c:v>
                </c:pt>
                <c:pt idx="14">
                  <c:v>-11.497052596752685</c:v>
                </c:pt>
                <c:pt idx="15">
                  <c:v>-10.973116205152799</c:v>
                </c:pt>
                <c:pt idx="16">
                  <c:v>-10.725053108682467</c:v>
                </c:pt>
                <c:pt idx="17">
                  <c:v>-10.963849188955123</c:v>
                </c:pt>
                <c:pt idx="18">
                  <c:v>-10.224260040244499</c:v>
                </c:pt>
                <c:pt idx="19">
                  <c:v>-9.9051077188075034</c:v>
                </c:pt>
                <c:pt idx="20">
                  <c:v>-9.6388418144875097</c:v>
                </c:pt>
                <c:pt idx="21">
                  <c:v>-10.322563993198489</c:v>
                </c:pt>
                <c:pt idx="22">
                  <c:v>-10.400959297908432</c:v>
                </c:pt>
                <c:pt idx="23">
                  <c:v>-10.830452087158935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'03 JUN 23'!$Q$8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23'!$Q$9:$Q$32</c:f>
              <c:numCache>
                <c:formatCode>0.00</c:formatCode>
                <c:ptCount val="24"/>
                <c:pt idx="0">
                  <c:v>20.100000000000001</c:v>
                </c:pt>
                <c:pt idx="1">
                  <c:v>20.100000000000001</c:v>
                </c:pt>
                <c:pt idx="2">
                  <c:v>20.100000000000001</c:v>
                </c:pt>
                <c:pt idx="3">
                  <c:v>20.100000000000001</c:v>
                </c:pt>
                <c:pt idx="4">
                  <c:v>20.100000000000001</c:v>
                </c:pt>
                <c:pt idx="5">
                  <c:v>20.100000000000001</c:v>
                </c:pt>
                <c:pt idx="6">
                  <c:v>20.100000000000001</c:v>
                </c:pt>
                <c:pt idx="7">
                  <c:v>20.100000000000001</c:v>
                </c:pt>
                <c:pt idx="8">
                  <c:v>20.100000000000001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20.41</c:v>
                </c:pt>
                <c:pt idx="13">
                  <c:v>20.05</c:v>
                </c:pt>
                <c:pt idx="14">
                  <c:v>20.16</c:v>
                </c:pt>
                <c:pt idx="15">
                  <c:v>19.96</c:v>
                </c:pt>
                <c:pt idx="16">
                  <c:v>19.96</c:v>
                </c:pt>
                <c:pt idx="17">
                  <c:v>20.14</c:v>
                </c:pt>
                <c:pt idx="18">
                  <c:v>20.23</c:v>
                </c:pt>
                <c:pt idx="19">
                  <c:v>20.05</c:v>
                </c:pt>
                <c:pt idx="20">
                  <c:v>20.05</c:v>
                </c:pt>
                <c:pt idx="21">
                  <c:v>20.05</c:v>
                </c:pt>
                <c:pt idx="22">
                  <c:v>20.05</c:v>
                </c:pt>
                <c:pt idx="23">
                  <c:v>20.05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'03 JUN 23'!$AE$8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23'!$AE$9:$AE$32</c:f>
              <c:numCache>
                <c:formatCode>0.00</c:formatCode>
                <c:ptCount val="24"/>
                <c:pt idx="0">
                  <c:v>80.48</c:v>
                </c:pt>
                <c:pt idx="1">
                  <c:v>80.05</c:v>
                </c:pt>
                <c:pt idx="2">
                  <c:v>80.66</c:v>
                </c:pt>
                <c:pt idx="3">
                  <c:v>79.73</c:v>
                </c:pt>
                <c:pt idx="4">
                  <c:v>80.61</c:v>
                </c:pt>
                <c:pt idx="5">
                  <c:v>72.83</c:v>
                </c:pt>
                <c:pt idx="6">
                  <c:v>72.819999999999993</c:v>
                </c:pt>
                <c:pt idx="7">
                  <c:v>80.08</c:v>
                </c:pt>
                <c:pt idx="8">
                  <c:v>80.150000000000006</c:v>
                </c:pt>
                <c:pt idx="9">
                  <c:v>82.3</c:v>
                </c:pt>
                <c:pt idx="10">
                  <c:v>83.44</c:v>
                </c:pt>
                <c:pt idx="11">
                  <c:v>81.59</c:v>
                </c:pt>
                <c:pt idx="12">
                  <c:v>80.209999999999994</c:v>
                </c:pt>
                <c:pt idx="13">
                  <c:v>52.1</c:v>
                </c:pt>
                <c:pt idx="14">
                  <c:v>55.53</c:v>
                </c:pt>
                <c:pt idx="15">
                  <c:v>55.96</c:v>
                </c:pt>
                <c:pt idx="16">
                  <c:v>56.6</c:v>
                </c:pt>
                <c:pt idx="17">
                  <c:v>55.17</c:v>
                </c:pt>
                <c:pt idx="18">
                  <c:v>56.01</c:v>
                </c:pt>
                <c:pt idx="19">
                  <c:v>56.53</c:v>
                </c:pt>
                <c:pt idx="20">
                  <c:v>90.13</c:v>
                </c:pt>
                <c:pt idx="21">
                  <c:v>70.45</c:v>
                </c:pt>
                <c:pt idx="22">
                  <c:v>55.8</c:v>
                </c:pt>
                <c:pt idx="23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'03 JUN 23'!$AK$8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23'!$AK$9:$AK$32</c:f>
              <c:numCache>
                <c:formatCode>0.00</c:formatCode>
                <c:ptCount val="24"/>
                <c:pt idx="0">
                  <c:v>132.72441613749993</c:v>
                </c:pt>
                <c:pt idx="1">
                  <c:v>129.48824442844011</c:v>
                </c:pt>
                <c:pt idx="2">
                  <c:v>125.73031224410012</c:v>
                </c:pt>
                <c:pt idx="3">
                  <c:v>123.02475187654504</c:v>
                </c:pt>
                <c:pt idx="4">
                  <c:v>120.10187850059908</c:v>
                </c:pt>
                <c:pt idx="5">
                  <c:v>110.63098561914174</c:v>
                </c:pt>
                <c:pt idx="6">
                  <c:v>110.09597270076978</c:v>
                </c:pt>
                <c:pt idx="7">
                  <c:v>115.85175717759348</c:v>
                </c:pt>
                <c:pt idx="8">
                  <c:v>121.25353026005264</c:v>
                </c:pt>
                <c:pt idx="9">
                  <c:v>125.74268159871612</c:v>
                </c:pt>
                <c:pt idx="10">
                  <c:v>127.17369828197228</c:v>
                </c:pt>
                <c:pt idx="11">
                  <c:v>109.85687747424252</c:v>
                </c:pt>
                <c:pt idx="12">
                  <c:v>105.778600267725</c:v>
                </c:pt>
                <c:pt idx="13">
                  <c:v>104.62915135211219</c:v>
                </c:pt>
                <c:pt idx="14">
                  <c:v>118.76794470358347</c:v>
                </c:pt>
                <c:pt idx="15">
                  <c:v>120.79348681378126</c:v>
                </c:pt>
                <c:pt idx="16">
                  <c:v>124.52565806663766</c:v>
                </c:pt>
                <c:pt idx="17">
                  <c:v>127.90235648411421</c:v>
                </c:pt>
                <c:pt idx="18">
                  <c:v>140.56686978854503</c:v>
                </c:pt>
                <c:pt idx="19">
                  <c:v>145.53013419959808</c:v>
                </c:pt>
                <c:pt idx="20">
                  <c:v>143.75840919406096</c:v>
                </c:pt>
                <c:pt idx="21">
                  <c:v>141.80404955502661</c:v>
                </c:pt>
                <c:pt idx="22">
                  <c:v>133.63873199363641</c:v>
                </c:pt>
                <c:pt idx="23">
                  <c:v>125.301880323163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'03 JUN 23'!$AM$8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23'!$AM$9:$AM$32</c:f>
              <c:numCache>
                <c:formatCode>0.00</c:formatCode>
                <c:ptCount val="24"/>
                <c:pt idx="0">
                  <c:v>139.13936488471307</c:v>
                </c:pt>
                <c:pt idx="1">
                  <c:v>136.51436216554498</c:v>
                </c:pt>
                <c:pt idx="2">
                  <c:v>137.29796678214947</c:v>
                </c:pt>
                <c:pt idx="3">
                  <c:v>130.09882066641728</c:v>
                </c:pt>
                <c:pt idx="4">
                  <c:v>130.48476692232009</c:v>
                </c:pt>
                <c:pt idx="5">
                  <c:v>116.19018537006416</c:v>
                </c:pt>
                <c:pt idx="6">
                  <c:v>138.53694713986334</c:v>
                </c:pt>
                <c:pt idx="7">
                  <c:v>162.48555907407811</c:v>
                </c:pt>
                <c:pt idx="8">
                  <c:v>165.89012560672529</c:v>
                </c:pt>
                <c:pt idx="9">
                  <c:v>169.55607138926834</c:v>
                </c:pt>
                <c:pt idx="10">
                  <c:v>175.13318868124156</c:v>
                </c:pt>
                <c:pt idx="11">
                  <c:v>173.53485018459725</c:v>
                </c:pt>
                <c:pt idx="12">
                  <c:v>174.14307960398116</c:v>
                </c:pt>
                <c:pt idx="13">
                  <c:v>168.0122315376835</c:v>
                </c:pt>
                <c:pt idx="14">
                  <c:v>166.86910789316917</c:v>
                </c:pt>
                <c:pt idx="15">
                  <c:v>176.08962939137157</c:v>
                </c:pt>
                <c:pt idx="16">
                  <c:v>180.96939504204485</c:v>
                </c:pt>
                <c:pt idx="17">
                  <c:v>175.55149270484094</c:v>
                </c:pt>
                <c:pt idx="18">
                  <c:v>191.68739025169947</c:v>
                </c:pt>
                <c:pt idx="19">
                  <c:v>191.55497351920945</c:v>
                </c:pt>
                <c:pt idx="20">
                  <c:v>202.57043262042654</c:v>
                </c:pt>
                <c:pt idx="21">
                  <c:v>180.78851443817192</c:v>
                </c:pt>
                <c:pt idx="22">
                  <c:v>186.23222730427204</c:v>
                </c:pt>
                <c:pt idx="23">
                  <c:v>179.65857176399592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'03 JUN 23'!$F$8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23'!$F$9:$F$32</c:f>
              <c:numCache>
                <c:formatCode>General</c:formatCode>
                <c:ptCount val="24"/>
                <c:pt idx="0">
                  <c:v>185.86</c:v>
                </c:pt>
                <c:pt idx="1">
                  <c:v>183.53</c:v>
                </c:pt>
                <c:pt idx="2">
                  <c:v>184.19</c:v>
                </c:pt>
                <c:pt idx="3">
                  <c:v>184.19</c:v>
                </c:pt>
                <c:pt idx="4">
                  <c:v>184.19</c:v>
                </c:pt>
                <c:pt idx="5">
                  <c:v>152.59</c:v>
                </c:pt>
                <c:pt idx="6">
                  <c:v>93.53</c:v>
                </c:pt>
                <c:pt idx="7">
                  <c:v>76.739999999999995</c:v>
                </c:pt>
                <c:pt idx="8">
                  <c:v>81.260000000000005</c:v>
                </c:pt>
                <c:pt idx="9">
                  <c:v>85.3</c:v>
                </c:pt>
                <c:pt idx="10">
                  <c:v>59.72</c:v>
                </c:pt>
                <c:pt idx="11">
                  <c:v>77.760000000000005</c:v>
                </c:pt>
                <c:pt idx="12">
                  <c:v>69.98</c:v>
                </c:pt>
                <c:pt idx="13">
                  <c:v>74.92</c:v>
                </c:pt>
                <c:pt idx="14">
                  <c:v>79.52</c:v>
                </c:pt>
                <c:pt idx="15">
                  <c:v>99.53</c:v>
                </c:pt>
                <c:pt idx="16">
                  <c:v>123.87</c:v>
                </c:pt>
                <c:pt idx="17">
                  <c:v>136.49</c:v>
                </c:pt>
                <c:pt idx="18">
                  <c:v>169.62</c:v>
                </c:pt>
                <c:pt idx="19">
                  <c:v>168.94</c:v>
                </c:pt>
                <c:pt idx="20">
                  <c:v>167.32</c:v>
                </c:pt>
                <c:pt idx="21">
                  <c:v>164.24</c:v>
                </c:pt>
                <c:pt idx="22">
                  <c:v>156.72999999999999</c:v>
                </c:pt>
                <c:pt idx="23">
                  <c:v>146.86000000000001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'03 JUN 23'!$G$8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23'!$G$9:$G$32</c:f>
              <c:numCache>
                <c:formatCode>0.00</c:formatCode>
                <c:ptCount val="24"/>
                <c:pt idx="0">
                  <c:v>76.730947683794142</c:v>
                </c:pt>
                <c:pt idx="1">
                  <c:v>77.076302296118698</c:v>
                </c:pt>
                <c:pt idx="2">
                  <c:v>77.009215642298145</c:v>
                </c:pt>
                <c:pt idx="3">
                  <c:v>78.662640319676143</c:v>
                </c:pt>
                <c:pt idx="4">
                  <c:v>76.480504262903992</c:v>
                </c:pt>
                <c:pt idx="5">
                  <c:v>62.641877586603862</c:v>
                </c:pt>
                <c:pt idx="6">
                  <c:v>59.697889579186992</c:v>
                </c:pt>
                <c:pt idx="7">
                  <c:v>61.729224667762814</c:v>
                </c:pt>
                <c:pt idx="8">
                  <c:v>62.523754325789831</c:v>
                </c:pt>
                <c:pt idx="9">
                  <c:v>66.395317662581959</c:v>
                </c:pt>
                <c:pt idx="10">
                  <c:v>48.362608482269223</c:v>
                </c:pt>
                <c:pt idx="11">
                  <c:v>64.750808215200749</c:v>
                </c:pt>
                <c:pt idx="12">
                  <c:v>58.895870863147394</c:v>
                </c:pt>
                <c:pt idx="13">
                  <c:v>53.90225697616011</c:v>
                </c:pt>
                <c:pt idx="14">
                  <c:v>57.366275589204825</c:v>
                </c:pt>
                <c:pt idx="15">
                  <c:v>62.454054939886824</c:v>
                </c:pt>
                <c:pt idx="16">
                  <c:v>76.30760303640298</c:v>
                </c:pt>
                <c:pt idx="17">
                  <c:v>81.198796680820763</c:v>
                </c:pt>
                <c:pt idx="18">
                  <c:v>97.036438509660371</c:v>
                </c:pt>
                <c:pt idx="19">
                  <c:v>99.275791399814096</c:v>
                </c:pt>
                <c:pt idx="20">
                  <c:v>94.497746461468239</c:v>
                </c:pt>
                <c:pt idx="21">
                  <c:v>91.439671258782454</c:v>
                </c:pt>
                <c:pt idx="22">
                  <c:v>86.582149713372431</c:v>
                </c:pt>
                <c:pt idx="23">
                  <c:v>79.878155197068949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'03 JUN 23'!$H$8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23'!$H$9:$H$32</c:f>
              <c:numCache>
                <c:formatCode>0.00</c:formatCode>
                <c:ptCount val="24"/>
                <c:pt idx="0">
                  <c:v>101.93622766712011</c:v>
                </c:pt>
                <c:pt idx="1">
                  <c:v>99.349411852131013</c:v>
                </c:pt>
                <c:pt idx="2">
                  <c:v>100.05141884971154</c:v>
                </c:pt>
                <c:pt idx="3">
                  <c:v>98.397994172333497</c:v>
                </c:pt>
                <c:pt idx="4">
                  <c:v>100.58013022910563</c:v>
                </c:pt>
                <c:pt idx="5">
                  <c:v>83.993697618439185</c:v>
                </c:pt>
                <c:pt idx="6">
                  <c:v>29.895804666527255</c:v>
                </c:pt>
                <c:pt idx="7">
                  <c:v>10.909556887211888</c:v>
                </c:pt>
                <c:pt idx="8">
                  <c:v>14.219323212296878</c:v>
                </c:pt>
                <c:pt idx="9">
                  <c:v>14.006252088592163</c:v>
                </c:pt>
                <c:pt idx="10">
                  <c:v>7.6038568841524707</c:v>
                </c:pt>
                <c:pt idx="11">
                  <c:v>8.5283680562049184</c:v>
                </c:pt>
                <c:pt idx="12">
                  <c:v>6.6097651793656951</c:v>
                </c:pt>
                <c:pt idx="13">
                  <c:v>16.523239777719738</c:v>
                </c:pt>
                <c:pt idx="14">
                  <c:v>17.886072750881823</c:v>
                </c:pt>
                <c:pt idx="15">
                  <c:v>32.260732317083622</c:v>
                </c:pt>
                <c:pt idx="16">
                  <c:v>42.280177173964333</c:v>
                </c:pt>
                <c:pt idx="17">
                  <c:v>49.974404395818198</c:v>
                </c:pt>
                <c:pt idx="18">
                  <c:v>66.007847770761543</c:v>
                </c:pt>
                <c:pt idx="19">
                  <c:v>63.114334462740054</c:v>
                </c:pt>
                <c:pt idx="20">
                  <c:v>66.333938391882015</c:v>
                </c:pt>
                <c:pt idx="21">
                  <c:v>66.429051620881481</c:v>
                </c:pt>
                <c:pt idx="22">
                  <c:v>64.061948028377813</c:v>
                </c:pt>
                <c:pt idx="23">
                  <c:v>61.270994992337208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'03 JUN 23'!$I$8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23'!$I$9:$I$32</c:f>
              <c:numCache>
                <c:formatCode>0.00</c:formatCode>
                <c:ptCount val="24"/>
                <c:pt idx="0">
                  <c:v>7.192824649085769</c:v>
                </c:pt>
                <c:pt idx="1">
                  <c:v>7.1042858517502951</c:v>
                </c:pt>
                <c:pt idx="2">
                  <c:v>7.1293655079903191</c:v>
                </c:pt>
                <c:pt idx="3">
                  <c:v>7.1293655079903759</c:v>
                </c:pt>
                <c:pt idx="4">
                  <c:v>7.1293655079903759</c:v>
                </c:pt>
                <c:pt idx="5">
                  <c:v>5.9544247949569682</c:v>
                </c:pt>
                <c:pt idx="6">
                  <c:v>3.9363057542857591</c:v>
                </c:pt>
                <c:pt idx="7">
                  <c:v>4.1012184450252862</c:v>
                </c:pt>
                <c:pt idx="8">
                  <c:v>4.5169224619132864</c:v>
                </c:pt>
                <c:pt idx="9">
                  <c:v>4.8984302488258651</c:v>
                </c:pt>
                <c:pt idx="10">
                  <c:v>3.7535346335783162</c:v>
                </c:pt>
                <c:pt idx="11">
                  <c:v>4.4808237285943493</c:v>
                </c:pt>
                <c:pt idx="12">
                  <c:v>4.4743639574869194</c:v>
                </c:pt>
                <c:pt idx="13">
                  <c:v>4.4945032461201508</c:v>
                </c:pt>
                <c:pt idx="14">
                  <c:v>4.2676516599133594</c:v>
                </c:pt>
                <c:pt idx="15">
                  <c:v>4.8152127430295524</c:v>
                </c:pt>
                <c:pt idx="16">
                  <c:v>5.2822197896326815</c:v>
                </c:pt>
                <c:pt idx="17">
                  <c:v>5.3167989233610387</c:v>
                </c:pt>
                <c:pt idx="18">
                  <c:v>6.5757137195780944</c:v>
                </c:pt>
                <c:pt idx="19">
                  <c:v>6.5498741374458449</c:v>
                </c:pt>
                <c:pt idx="20">
                  <c:v>6.488315146649744</c:v>
                </c:pt>
                <c:pt idx="21">
                  <c:v>6.3712771203360647</c:v>
                </c:pt>
                <c:pt idx="22">
                  <c:v>6.0859022582497504</c:v>
                </c:pt>
                <c:pt idx="23">
                  <c:v>5.710849810593861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'03 JUN 23'!$AD$8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2.2000000000000002</c:v>
                </c:pt>
                <c:pt idx="7">
                  <c:v>6.1</c:v>
                </c:pt>
                <c:pt idx="8">
                  <c:v>8.6</c:v>
                </c:pt>
                <c:pt idx="9">
                  <c:v>12</c:v>
                </c:pt>
                <c:pt idx="10">
                  <c:v>7.7</c:v>
                </c:pt>
                <c:pt idx="11">
                  <c:v>5.2</c:v>
                </c:pt>
                <c:pt idx="12">
                  <c:v>9.6999999999999993</c:v>
                </c:pt>
                <c:pt idx="13">
                  <c:v>11.6</c:v>
                </c:pt>
                <c:pt idx="14">
                  <c:v>9.4</c:v>
                </c:pt>
                <c:pt idx="15">
                  <c:v>5.6</c:v>
                </c:pt>
                <c:pt idx="16">
                  <c:v>1.7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'03 JUN 23'!$P$8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JUN 23'!$P$9:$P$32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'03 JUN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'03 JUN 23'!$A$8:$A$32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'03 JUN 23'!$AJ$8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'03 JUN 23'!$A$8:$A$32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JUN 23'!$AJ$9:$AJ$32</c:f>
              <c:numCache>
                <c:formatCode>0.00</c:formatCode>
                <c:ptCount val="24"/>
                <c:pt idx="0">
                  <c:v>76.730947683794142</c:v>
                </c:pt>
                <c:pt idx="1">
                  <c:v>77.076302296118698</c:v>
                </c:pt>
                <c:pt idx="2">
                  <c:v>77.009215642298145</c:v>
                </c:pt>
                <c:pt idx="3">
                  <c:v>78.662640319676143</c:v>
                </c:pt>
                <c:pt idx="4">
                  <c:v>76.480504262903992</c:v>
                </c:pt>
                <c:pt idx="5">
                  <c:v>63.04187758660386</c:v>
                </c:pt>
                <c:pt idx="6">
                  <c:v>61.897889579186995</c:v>
                </c:pt>
                <c:pt idx="7">
                  <c:v>67.829224667762816</c:v>
                </c:pt>
                <c:pt idx="8">
                  <c:v>71.123754325789832</c:v>
                </c:pt>
                <c:pt idx="9">
                  <c:v>78.395317662581959</c:v>
                </c:pt>
                <c:pt idx="10">
                  <c:v>56.062608482269226</c:v>
                </c:pt>
                <c:pt idx="11">
                  <c:v>69.950808215200752</c:v>
                </c:pt>
                <c:pt idx="12">
                  <c:v>68.595870863147397</c:v>
                </c:pt>
                <c:pt idx="13">
                  <c:v>65.502256976160112</c:v>
                </c:pt>
                <c:pt idx="14">
                  <c:v>66.766275589204824</c:v>
                </c:pt>
                <c:pt idx="15">
                  <c:v>68.054054939886825</c:v>
                </c:pt>
                <c:pt idx="16">
                  <c:v>78.007603036402983</c:v>
                </c:pt>
                <c:pt idx="17">
                  <c:v>81.198796680820763</c:v>
                </c:pt>
                <c:pt idx="18">
                  <c:v>97.036438509660371</c:v>
                </c:pt>
                <c:pt idx="19">
                  <c:v>99.275791399814096</c:v>
                </c:pt>
                <c:pt idx="20">
                  <c:v>94.497746461468239</c:v>
                </c:pt>
                <c:pt idx="21">
                  <c:v>91.439671258782454</c:v>
                </c:pt>
                <c:pt idx="22">
                  <c:v>86.582149713372431</c:v>
                </c:pt>
                <c:pt idx="23">
                  <c:v>79.878155197068949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'03 JUN 23'!$AL$8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'03 JUN 23'!$A$8:$A$32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JUN 23'!$AL$9:$AL$32</c:f>
              <c:numCache>
                <c:formatCode>0.00</c:formatCode>
                <c:ptCount val="24"/>
                <c:pt idx="0">
                  <c:v>101.93622766712011</c:v>
                </c:pt>
                <c:pt idx="1">
                  <c:v>99.349411852131013</c:v>
                </c:pt>
                <c:pt idx="2">
                  <c:v>100.05141884971154</c:v>
                </c:pt>
                <c:pt idx="3">
                  <c:v>98.397994172333497</c:v>
                </c:pt>
                <c:pt idx="4">
                  <c:v>100.58013022910563</c:v>
                </c:pt>
                <c:pt idx="5">
                  <c:v>84.273697618439186</c:v>
                </c:pt>
                <c:pt idx="6">
                  <c:v>34.325804666527254</c:v>
                </c:pt>
                <c:pt idx="7">
                  <c:v>32.569556887211888</c:v>
                </c:pt>
                <c:pt idx="8">
                  <c:v>39.799323212296876</c:v>
                </c:pt>
                <c:pt idx="9">
                  <c:v>42.186252088592163</c:v>
                </c:pt>
                <c:pt idx="10">
                  <c:v>35.53385688415247</c:v>
                </c:pt>
                <c:pt idx="11">
                  <c:v>40.05836805620492</c:v>
                </c:pt>
                <c:pt idx="12">
                  <c:v>41.249765179365696</c:v>
                </c:pt>
                <c:pt idx="13">
                  <c:v>44.853239777719736</c:v>
                </c:pt>
                <c:pt idx="14">
                  <c:v>37.846072750881824</c:v>
                </c:pt>
                <c:pt idx="15">
                  <c:v>50.420732317083619</c:v>
                </c:pt>
                <c:pt idx="16">
                  <c:v>52.290177173964331</c:v>
                </c:pt>
                <c:pt idx="17">
                  <c:v>49.974404395818198</c:v>
                </c:pt>
                <c:pt idx="18">
                  <c:v>66.007847770761543</c:v>
                </c:pt>
                <c:pt idx="19">
                  <c:v>63.114334462740054</c:v>
                </c:pt>
                <c:pt idx="20">
                  <c:v>66.333938391882015</c:v>
                </c:pt>
                <c:pt idx="21">
                  <c:v>66.429051620881481</c:v>
                </c:pt>
                <c:pt idx="22">
                  <c:v>64.061948028377813</c:v>
                </c:pt>
                <c:pt idx="23">
                  <c:v>61.270994992337208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O29" sqref="AO2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140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103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45080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91</v>
      </c>
      <c r="AG4" s="173"/>
      <c r="AH4" s="173"/>
      <c r="AI4" s="173"/>
      <c r="AJ4" s="148" t="s">
        <v>104</v>
      </c>
      <c r="AK4" s="149"/>
      <c r="AL4" s="148" t="s">
        <v>105</v>
      </c>
      <c r="AM4" s="149"/>
      <c r="AN4" s="135" t="s">
        <v>69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74</v>
      </c>
      <c r="K6" s="166"/>
      <c r="L6" s="164"/>
      <c r="M6" s="164"/>
      <c r="N6" s="164"/>
      <c r="O6" s="164"/>
      <c r="P6" s="165"/>
      <c r="Q6" s="167"/>
      <c r="R6" s="157" t="s">
        <v>92</v>
      </c>
      <c r="S6" s="158"/>
      <c r="T6" s="158"/>
      <c r="U6" s="158"/>
      <c r="V6" s="158"/>
      <c r="W6" s="158"/>
      <c r="X6" s="158"/>
      <c r="Y6" s="158"/>
      <c r="Z6" s="157" t="s">
        <v>93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90</v>
      </c>
      <c r="Y7" s="156"/>
      <c r="Z7" s="179" t="s">
        <v>3</v>
      </c>
      <c r="AA7" s="180"/>
      <c r="AB7" s="180"/>
      <c r="AC7" s="155"/>
      <c r="AD7" s="208" t="s">
        <v>90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104.9</v>
      </c>
      <c r="C9" s="51">
        <f t="shared" ref="C9:C32" si="0">AK9-AE9</f>
        <v>52.244416137499925</v>
      </c>
      <c r="D9" s="52">
        <f t="shared" ref="D9:D32" si="1">AM9-Y9</f>
        <v>64.489364884713069</v>
      </c>
      <c r="E9" s="59">
        <f t="shared" ref="E9:E32" si="2">(AG9+AI9)-Q9</f>
        <v>-11.833781022212996</v>
      </c>
      <c r="F9" s="76">
        <v>185.86</v>
      </c>
      <c r="G9" s="52">
        <f t="shared" ref="G9:G32" si="3">AJ9-AD9</f>
        <v>76.730947683794142</v>
      </c>
      <c r="H9" s="52">
        <f t="shared" ref="H9:H32" si="4">AL9-X9</f>
        <v>101.93622766712011</v>
      </c>
      <c r="I9" s="53">
        <f t="shared" ref="I9:I32" si="5">(AH9+AF9)-P9</f>
        <v>7.192824649085769</v>
      </c>
      <c r="J9" s="58">
        <v>0</v>
      </c>
      <c r="K9" s="84">
        <v>20.100000000000001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20.100000000000001</v>
      </c>
      <c r="R9" s="91">
        <v>0</v>
      </c>
      <c r="S9" s="84">
        <v>0</v>
      </c>
      <c r="T9" s="84">
        <v>0</v>
      </c>
      <c r="U9" s="84">
        <v>74.650000000000006</v>
      </c>
      <c r="V9" s="68">
        <v>0</v>
      </c>
      <c r="W9" s="90">
        <v>0</v>
      </c>
      <c r="X9" s="94">
        <f>R9+T9+V9</f>
        <v>0</v>
      </c>
      <c r="Y9" s="95">
        <f>S9+U9+W9</f>
        <v>74.650000000000006</v>
      </c>
      <c r="Z9" s="91">
        <v>0</v>
      </c>
      <c r="AA9" s="84">
        <v>0</v>
      </c>
      <c r="AB9" s="84">
        <v>0</v>
      </c>
      <c r="AC9" s="84">
        <v>80.48</v>
      </c>
      <c r="AD9" s="96">
        <f>Z9+AB9</f>
        <v>0</v>
      </c>
      <c r="AE9" s="52">
        <f>AA9+AC9</f>
        <v>80.48</v>
      </c>
      <c r="AF9" s="116">
        <v>0.13518709677419349</v>
      </c>
      <c r="AG9" s="117">
        <v>0.43407836021505375</v>
      </c>
      <c r="AH9" s="54">
        <f t="shared" ref="AH9:AH32" si="6">(F9+P9+X9+AD9)-(AJ9+AL9+AF9)</f>
        <v>7.0576375523115757</v>
      </c>
      <c r="AI9" s="63">
        <f t="shared" ref="AI9:AI32" si="7">(B9+Q9+Y9+AE9)-(AM9+AK9+AG9)</f>
        <v>7.8321406175719517</v>
      </c>
      <c r="AJ9" s="64">
        <v>76.730947683794142</v>
      </c>
      <c r="AK9" s="61">
        <v>132.72441613749993</v>
      </c>
      <c r="AL9" s="66">
        <v>101.93622766712011</v>
      </c>
      <c r="AM9" s="61">
        <v>139.13936488471307</v>
      </c>
      <c r="AS9" s="121"/>
      <c r="BA9" s="42"/>
      <c r="BB9" s="42"/>
    </row>
    <row r="10" spans="1:54" ht="15.75" x14ac:dyDescent="0.25">
      <c r="A10" s="25">
        <v>2</v>
      </c>
      <c r="B10" s="69">
        <v>99.79</v>
      </c>
      <c r="C10" s="51">
        <f t="shared" si="0"/>
        <v>49.438244428440115</v>
      </c>
      <c r="D10" s="52">
        <f t="shared" si="1"/>
        <v>62.354362165544984</v>
      </c>
      <c r="E10" s="59">
        <f t="shared" si="2"/>
        <v>-12.002606593985057</v>
      </c>
      <c r="F10" s="68">
        <v>183.53</v>
      </c>
      <c r="G10" s="52">
        <f t="shared" si="3"/>
        <v>77.076302296118698</v>
      </c>
      <c r="H10" s="52">
        <f t="shared" si="4"/>
        <v>99.349411852131013</v>
      </c>
      <c r="I10" s="53">
        <f t="shared" si="5"/>
        <v>7.1042858517502951</v>
      </c>
      <c r="J10" s="58">
        <v>0</v>
      </c>
      <c r="K10" s="81">
        <v>20.100000000000001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20.100000000000001</v>
      </c>
      <c r="R10" s="91">
        <v>0</v>
      </c>
      <c r="S10" s="84">
        <v>0</v>
      </c>
      <c r="T10" s="84">
        <v>0</v>
      </c>
      <c r="U10" s="84">
        <v>74.16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74.16</v>
      </c>
      <c r="Z10" s="91">
        <v>0</v>
      </c>
      <c r="AA10" s="84">
        <v>0</v>
      </c>
      <c r="AB10" s="84">
        <v>0</v>
      </c>
      <c r="AC10" s="84">
        <v>80.05</v>
      </c>
      <c r="AD10" s="96">
        <f t="shared" ref="AD10:AD32" si="12">Z10+AB10</f>
        <v>0</v>
      </c>
      <c r="AE10" s="52">
        <f t="shared" ref="AE10:AE32" si="13">AA10+AC10</f>
        <v>80.05</v>
      </c>
      <c r="AF10" s="118">
        <v>0.13518709677419349</v>
      </c>
      <c r="AG10" s="117">
        <v>0.43407836021505375</v>
      </c>
      <c r="AH10" s="54">
        <f t="shared" si="6"/>
        <v>6.9690987549761019</v>
      </c>
      <c r="AI10" s="63">
        <f t="shared" si="7"/>
        <v>7.6633150457998909</v>
      </c>
      <c r="AJ10" s="64">
        <v>77.076302296118698</v>
      </c>
      <c r="AK10" s="61">
        <v>129.48824442844011</v>
      </c>
      <c r="AL10" s="66">
        <v>99.349411852131013</v>
      </c>
      <c r="AM10" s="61">
        <v>136.51436216554498</v>
      </c>
      <c r="AS10" s="121"/>
      <c r="BA10" s="42"/>
      <c r="BB10" s="42"/>
    </row>
    <row r="11" spans="1:54" ht="15" customHeight="1" x14ac:dyDescent="0.25">
      <c r="A11" s="25">
        <v>3</v>
      </c>
      <c r="B11" s="69">
        <v>97.070000000000007</v>
      </c>
      <c r="C11" s="51">
        <f t="shared" si="0"/>
        <v>45.070312244100123</v>
      </c>
      <c r="D11" s="52">
        <f t="shared" si="1"/>
        <v>64.087966782149479</v>
      </c>
      <c r="E11" s="59">
        <f t="shared" si="2"/>
        <v>-12.08827902624963</v>
      </c>
      <c r="F11" s="68">
        <v>184.19</v>
      </c>
      <c r="G11" s="52">
        <f t="shared" si="3"/>
        <v>77.009215642298145</v>
      </c>
      <c r="H11" s="52">
        <f t="shared" si="4"/>
        <v>100.05141884971154</v>
      </c>
      <c r="I11" s="53">
        <f t="shared" si="5"/>
        <v>7.1293655079903191</v>
      </c>
      <c r="J11" s="58">
        <v>0</v>
      </c>
      <c r="K11" s="81">
        <v>20.100000000000001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20.100000000000001</v>
      </c>
      <c r="R11" s="91">
        <v>0</v>
      </c>
      <c r="S11" s="84">
        <v>0</v>
      </c>
      <c r="T11" s="84">
        <v>0</v>
      </c>
      <c r="U11" s="84">
        <v>73.209999999999994</v>
      </c>
      <c r="V11" s="84">
        <v>0</v>
      </c>
      <c r="W11" s="84">
        <v>0</v>
      </c>
      <c r="X11" s="94">
        <f t="shared" si="10"/>
        <v>0</v>
      </c>
      <c r="Y11" s="95">
        <f t="shared" si="11"/>
        <v>73.209999999999994</v>
      </c>
      <c r="Z11" s="91">
        <v>0</v>
      </c>
      <c r="AA11" s="84">
        <v>0</v>
      </c>
      <c r="AB11" s="84">
        <v>0</v>
      </c>
      <c r="AC11" s="84">
        <v>80.66</v>
      </c>
      <c r="AD11" s="96">
        <f t="shared" si="12"/>
        <v>0</v>
      </c>
      <c r="AE11" s="52">
        <f t="shared" si="13"/>
        <v>80.66</v>
      </c>
      <c r="AF11" s="118">
        <v>0.13518709677419349</v>
      </c>
      <c r="AG11" s="117">
        <v>0.43407836021505375</v>
      </c>
      <c r="AH11" s="54">
        <f t="shared" si="6"/>
        <v>6.9941784112161258</v>
      </c>
      <c r="AI11" s="63">
        <f t="shared" si="7"/>
        <v>7.5776426135353177</v>
      </c>
      <c r="AJ11" s="64">
        <v>77.009215642298145</v>
      </c>
      <c r="AK11" s="61">
        <v>125.73031224410012</v>
      </c>
      <c r="AL11" s="66">
        <v>100.05141884971154</v>
      </c>
      <c r="AM11" s="61">
        <v>137.29796678214947</v>
      </c>
      <c r="AS11" s="121"/>
      <c r="BA11" s="42"/>
      <c r="BB11" s="42"/>
    </row>
    <row r="12" spans="1:54" ht="15" customHeight="1" x14ac:dyDescent="0.25">
      <c r="A12" s="25">
        <v>4</v>
      </c>
      <c r="B12" s="69">
        <v>87.789999999999992</v>
      </c>
      <c r="C12" s="51">
        <f t="shared" si="0"/>
        <v>43.294751876545035</v>
      </c>
      <c r="D12" s="52">
        <f t="shared" si="1"/>
        <v>56.868820666417278</v>
      </c>
      <c r="E12" s="59">
        <f t="shared" si="2"/>
        <v>-12.3735725429623</v>
      </c>
      <c r="F12" s="68">
        <v>184.19</v>
      </c>
      <c r="G12" s="52">
        <f t="shared" si="3"/>
        <v>78.662640319676143</v>
      </c>
      <c r="H12" s="52">
        <f t="shared" si="4"/>
        <v>98.397994172333497</v>
      </c>
      <c r="I12" s="53">
        <f t="shared" si="5"/>
        <v>7.1293655079903759</v>
      </c>
      <c r="J12" s="58">
        <v>0</v>
      </c>
      <c r="K12" s="81">
        <v>20.100000000000001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20.100000000000001</v>
      </c>
      <c r="R12" s="91">
        <v>0</v>
      </c>
      <c r="S12" s="84">
        <v>0</v>
      </c>
      <c r="T12" s="84">
        <v>0</v>
      </c>
      <c r="U12" s="84">
        <v>73.23</v>
      </c>
      <c r="V12" s="84">
        <v>0</v>
      </c>
      <c r="W12" s="84">
        <v>0</v>
      </c>
      <c r="X12" s="94">
        <f t="shared" si="10"/>
        <v>0</v>
      </c>
      <c r="Y12" s="95">
        <f t="shared" si="11"/>
        <v>73.23</v>
      </c>
      <c r="Z12" s="91">
        <v>0</v>
      </c>
      <c r="AA12" s="84">
        <v>0</v>
      </c>
      <c r="AB12" s="84">
        <v>0</v>
      </c>
      <c r="AC12" s="84">
        <v>79.73</v>
      </c>
      <c r="AD12" s="96">
        <f t="shared" si="12"/>
        <v>0</v>
      </c>
      <c r="AE12" s="52">
        <f t="shared" si="13"/>
        <v>79.73</v>
      </c>
      <c r="AF12" s="118">
        <v>0.13518709677419349</v>
      </c>
      <c r="AG12" s="117">
        <v>0.43407836021505375</v>
      </c>
      <c r="AH12" s="54">
        <f t="shared" si="6"/>
        <v>6.9941784112161827</v>
      </c>
      <c r="AI12" s="63">
        <f t="shared" si="7"/>
        <v>7.2923490968226474</v>
      </c>
      <c r="AJ12" s="64">
        <v>78.662640319676143</v>
      </c>
      <c r="AK12" s="61">
        <v>123.02475187654504</v>
      </c>
      <c r="AL12" s="66">
        <v>98.397994172333497</v>
      </c>
      <c r="AM12" s="61">
        <v>130.09882066641728</v>
      </c>
      <c r="AS12" s="121"/>
      <c r="BA12" s="42"/>
      <c r="BB12" s="42"/>
    </row>
    <row r="13" spans="1:54" ht="15.75" x14ac:dyDescent="0.25">
      <c r="A13" s="25">
        <v>5</v>
      </c>
      <c r="B13" s="69">
        <v>83.87</v>
      </c>
      <c r="C13" s="51">
        <f t="shared" si="0"/>
        <v>39.491878500599086</v>
      </c>
      <c r="D13" s="52">
        <f t="shared" si="1"/>
        <v>56.824766922320094</v>
      </c>
      <c r="E13" s="59">
        <f t="shared" si="2"/>
        <v>-12.44664542291914</v>
      </c>
      <c r="F13" s="68">
        <v>184.19</v>
      </c>
      <c r="G13" s="52">
        <f t="shared" si="3"/>
        <v>76.480504262903992</v>
      </c>
      <c r="H13" s="52">
        <f t="shared" si="4"/>
        <v>100.58013022910563</v>
      </c>
      <c r="I13" s="53">
        <f t="shared" si="5"/>
        <v>7.1293655079903759</v>
      </c>
      <c r="J13" s="58">
        <v>0</v>
      </c>
      <c r="K13" s="81">
        <v>20.100000000000001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20.100000000000001</v>
      </c>
      <c r="R13" s="91">
        <v>0</v>
      </c>
      <c r="S13" s="84">
        <v>0</v>
      </c>
      <c r="T13" s="84">
        <v>0</v>
      </c>
      <c r="U13" s="84">
        <v>73.66</v>
      </c>
      <c r="V13" s="84">
        <v>0</v>
      </c>
      <c r="W13" s="84">
        <v>0</v>
      </c>
      <c r="X13" s="94">
        <f t="shared" si="10"/>
        <v>0</v>
      </c>
      <c r="Y13" s="95">
        <f t="shared" si="11"/>
        <v>73.66</v>
      </c>
      <c r="Z13" s="91">
        <v>0</v>
      </c>
      <c r="AA13" s="84">
        <v>0</v>
      </c>
      <c r="AB13" s="84">
        <v>0</v>
      </c>
      <c r="AC13" s="84">
        <v>80.61</v>
      </c>
      <c r="AD13" s="96">
        <f t="shared" si="12"/>
        <v>0</v>
      </c>
      <c r="AE13" s="52">
        <f t="shared" si="13"/>
        <v>80.61</v>
      </c>
      <c r="AF13" s="118">
        <v>0.13518709677419349</v>
      </c>
      <c r="AG13" s="117">
        <v>0.43407836021505375</v>
      </c>
      <c r="AH13" s="54">
        <f t="shared" si="6"/>
        <v>6.9941784112161827</v>
      </c>
      <c r="AI13" s="63">
        <f t="shared" si="7"/>
        <v>7.2192762168658078</v>
      </c>
      <c r="AJ13" s="64">
        <v>76.480504262903992</v>
      </c>
      <c r="AK13" s="61">
        <v>120.10187850059908</v>
      </c>
      <c r="AL13" s="66">
        <v>100.58013022910563</v>
      </c>
      <c r="AM13" s="61">
        <v>130.48476692232009</v>
      </c>
      <c r="AS13" s="121"/>
      <c r="BA13" s="42"/>
      <c r="BB13" s="42"/>
    </row>
    <row r="14" spans="1:54" ht="15.75" customHeight="1" x14ac:dyDescent="0.25">
      <c r="A14" s="25">
        <v>6</v>
      </c>
      <c r="B14" s="69">
        <v>74.55</v>
      </c>
      <c r="C14" s="51">
        <f t="shared" si="0"/>
        <v>37.800985619141741</v>
      </c>
      <c r="D14" s="52">
        <f t="shared" si="1"/>
        <v>49.880185370064154</v>
      </c>
      <c r="E14" s="59">
        <f t="shared" si="2"/>
        <v>-13.131170989205849</v>
      </c>
      <c r="F14" s="68">
        <v>152.59</v>
      </c>
      <c r="G14" s="52">
        <f t="shared" si="3"/>
        <v>62.641877586603862</v>
      </c>
      <c r="H14" s="52">
        <f t="shared" si="4"/>
        <v>83.993697618439185</v>
      </c>
      <c r="I14" s="53">
        <f t="shared" si="5"/>
        <v>5.9544247949569682</v>
      </c>
      <c r="J14" s="58">
        <v>0</v>
      </c>
      <c r="K14" s="81">
        <v>20.100000000000001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20.100000000000001</v>
      </c>
      <c r="R14" s="91">
        <v>0.28000000000000003</v>
      </c>
      <c r="S14" s="84">
        <v>0</v>
      </c>
      <c r="T14" s="84">
        <v>0</v>
      </c>
      <c r="U14" s="84">
        <v>66.31</v>
      </c>
      <c r="V14" s="84">
        <v>0</v>
      </c>
      <c r="W14" s="84">
        <v>0</v>
      </c>
      <c r="X14" s="94">
        <f t="shared" si="10"/>
        <v>0.28000000000000003</v>
      </c>
      <c r="Y14" s="95">
        <f t="shared" si="11"/>
        <v>66.31</v>
      </c>
      <c r="Z14" s="91">
        <v>0.4</v>
      </c>
      <c r="AA14" s="84">
        <v>0</v>
      </c>
      <c r="AB14" s="84">
        <v>0</v>
      </c>
      <c r="AC14" s="84">
        <v>72.83</v>
      </c>
      <c r="AD14" s="96">
        <f t="shared" si="12"/>
        <v>0.4</v>
      </c>
      <c r="AE14" s="52">
        <f t="shared" si="13"/>
        <v>72.83</v>
      </c>
      <c r="AF14" s="118">
        <v>0.13518709677419349</v>
      </c>
      <c r="AG14" s="117">
        <v>0.43407836021505375</v>
      </c>
      <c r="AH14" s="54">
        <f t="shared" si="6"/>
        <v>5.8192376981827749</v>
      </c>
      <c r="AI14" s="63">
        <f t="shared" si="7"/>
        <v>6.5347506505790989</v>
      </c>
      <c r="AJ14" s="64">
        <v>63.04187758660386</v>
      </c>
      <c r="AK14" s="61">
        <v>110.63098561914174</v>
      </c>
      <c r="AL14" s="66">
        <v>84.273697618439186</v>
      </c>
      <c r="AM14" s="61">
        <v>116.19018537006416</v>
      </c>
      <c r="AS14" s="121"/>
      <c r="BA14" s="42"/>
      <c r="BB14" s="42"/>
    </row>
    <row r="15" spans="1:54" ht="15.75" x14ac:dyDescent="0.25">
      <c r="A15" s="25">
        <v>7</v>
      </c>
      <c r="B15" s="69">
        <v>97.929999999999993</v>
      </c>
      <c r="C15" s="51">
        <f t="shared" si="0"/>
        <v>37.275972700769785</v>
      </c>
      <c r="D15" s="52">
        <f t="shared" si="1"/>
        <v>73.156947139863348</v>
      </c>
      <c r="E15" s="59">
        <f t="shared" si="2"/>
        <v>-12.502919840633091</v>
      </c>
      <c r="F15" s="68">
        <v>93.53</v>
      </c>
      <c r="G15" s="52">
        <f t="shared" si="3"/>
        <v>59.697889579186992</v>
      </c>
      <c r="H15" s="52">
        <f t="shared" si="4"/>
        <v>29.895804666527255</v>
      </c>
      <c r="I15" s="53">
        <f t="shared" si="5"/>
        <v>3.9363057542857591</v>
      </c>
      <c r="J15" s="58">
        <v>0</v>
      </c>
      <c r="K15" s="81">
        <v>20.100000000000001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20.100000000000001</v>
      </c>
      <c r="R15" s="91">
        <v>4.43</v>
      </c>
      <c r="S15" s="84">
        <v>0</v>
      </c>
      <c r="T15" s="84">
        <v>0</v>
      </c>
      <c r="U15" s="84">
        <v>65.38</v>
      </c>
      <c r="V15" s="84">
        <v>0</v>
      </c>
      <c r="W15" s="84">
        <v>0</v>
      </c>
      <c r="X15" s="94">
        <f t="shared" si="10"/>
        <v>4.43</v>
      </c>
      <c r="Y15" s="95">
        <f t="shared" si="11"/>
        <v>65.38</v>
      </c>
      <c r="Z15" s="91">
        <v>2.2000000000000002</v>
      </c>
      <c r="AA15" s="84">
        <v>0</v>
      </c>
      <c r="AB15" s="84">
        <v>0</v>
      </c>
      <c r="AC15" s="84">
        <v>72.819999999999993</v>
      </c>
      <c r="AD15" s="96">
        <f t="shared" si="12"/>
        <v>2.2000000000000002</v>
      </c>
      <c r="AE15" s="52">
        <f t="shared" si="13"/>
        <v>72.819999999999993</v>
      </c>
      <c r="AF15" s="118">
        <v>0.13518709677419349</v>
      </c>
      <c r="AG15" s="117">
        <v>0.43407836021505375</v>
      </c>
      <c r="AH15" s="54">
        <f t="shared" si="6"/>
        <v>3.8011186575115659</v>
      </c>
      <c r="AI15" s="63">
        <f t="shared" si="7"/>
        <v>7.1630017991518571</v>
      </c>
      <c r="AJ15" s="64">
        <v>61.897889579186995</v>
      </c>
      <c r="AK15" s="61">
        <v>110.09597270076978</v>
      </c>
      <c r="AL15" s="66">
        <v>34.325804666527254</v>
      </c>
      <c r="AM15" s="61">
        <v>138.53694713986334</v>
      </c>
      <c r="AS15" s="121"/>
      <c r="BA15" s="42"/>
      <c r="BB15" s="42"/>
    </row>
    <row r="16" spans="1:54" ht="15.75" x14ac:dyDescent="0.25">
      <c r="A16" s="25">
        <v>8</v>
      </c>
      <c r="B16" s="69">
        <v>121.12</v>
      </c>
      <c r="C16" s="51">
        <f t="shared" si="0"/>
        <v>35.771757177593486</v>
      </c>
      <c r="D16" s="52">
        <f t="shared" si="1"/>
        <v>96.995559074078116</v>
      </c>
      <c r="E16" s="59">
        <f t="shared" si="2"/>
        <v>-11.647316251671633</v>
      </c>
      <c r="F16" s="68">
        <v>76.739999999999995</v>
      </c>
      <c r="G16" s="52">
        <f t="shared" si="3"/>
        <v>61.729224667762814</v>
      </c>
      <c r="H16" s="52">
        <f t="shared" si="4"/>
        <v>10.909556887211888</v>
      </c>
      <c r="I16" s="53">
        <f t="shared" si="5"/>
        <v>4.1012184450252862</v>
      </c>
      <c r="J16" s="58">
        <v>0</v>
      </c>
      <c r="K16" s="81">
        <v>20.100000000000001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20.100000000000001</v>
      </c>
      <c r="R16" s="91">
        <v>21.66</v>
      </c>
      <c r="S16" s="84">
        <v>0</v>
      </c>
      <c r="T16" s="84">
        <v>0</v>
      </c>
      <c r="U16" s="84">
        <v>65.489999999999995</v>
      </c>
      <c r="V16" s="84">
        <v>0</v>
      </c>
      <c r="W16" s="84">
        <v>0</v>
      </c>
      <c r="X16" s="94">
        <f t="shared" si="10"/>
        <v>21.66</v>
      </c>
      <c r="Y16" s="95">
        <f t="shared" si="11"/>
        <v>65.489999999999995</v>
      </c>
      <c r="Z16" s="91">
        <v>6.1</v>
      </c>
      <c r="AA16" s="84">
        <v>0</v>
      </c>
      <c r="AB16" s="84">
        <v>0</v>
      </c>
      <c r="AC16" s="84">
        <v>80.08</v>
      </c>
      <c r="AD16" s="96">
        <f t="shared" si="12"/>
        <v>6.1</v>
      </c>
      <c r="AE16" s="52">
        <f t="shared" si="13"/>
        <v>80.08</v>
      </c>
      <c r="AF16" s="118">
        <v>0.13518709677419349</v>
      </c>
      <c r="AG16" s="117">
        <v>0.43407836021505375</v>
      </c>
      <c r="AH16" s="54">
        <f t="shared" si="6"/>
        <v>3.9660313482510929</v>
      </c>
      <c r="AI16" s="63">
        <f t="shared" si="7"/>
        <v>8.0186053881133148</v>
      </c>
      <c r="AJ16" s="64">
        <v>67.829224667762816</v>
      </c>
      <c r="AK16" s="61">
        <v>115.85175717759348</v>
      </c>
      <c r="AL16" s="66">
        <v>32.569556887211888</v>
      </c>
      <c r="AM16" s="61">
        <v>162.48555907407811</v>
      </c>
      <c r="AS16" s="121"/>
      <c r="BA16" s="42"/>
      <c r="BB16" s="42"/>
    </row>
    <row r="17" spans="1:54" ht="15.75" x14ac:dyDescent="0.25">
      <c r="A17" s="25">
        <v>9</v>
      </c>
      <c r="B17" s="69">
        <v>131.12</v>
      </c>
      <c r="C17" s="51">
        <f t="shared" si="0"/>
        <v>41.103530260052636</v>
      </c>
      <c r="D17" s="52">
        <f t="shared" si="1"/>
        <v>101.41012560672529</v>
      </c>
      <c r="E17" s="59">
        <f t="shared" si="2"/>
        <v>-11.393655866777884</v>
      </c>
      <c r="F17" s="68">
        <v>81.260000000000005</v>
      </c>
      <c r="G17" s="52">
        <f t="shared" si="3"/>
        <v>62.523754325789831</v>
      </c>
      <c r="H17" s="52">
        <f t="shared" si="4"/>
        <v>14.219323212296878</v>
      </c>
      <c r="I17" s="53">
        <f t="shared" si="5"/>
        <v>4.5169224619132864</v>
      </c>
      <c r="J17" s="58">
        <v>0</v>
      </c>
      <c r="K17" s="81">
        <v>20.100000000000001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20.100000000000001</v>
      </c>
      <c r="R17" s="91">
        <v>25.58</v>
      </c>
      <c r="S17" s="84">
        <v>0</v>
      </c>
      <c r="T17" s="84">
        <v>0</v>
      </c>
      <c r="U17" s="84">
        <v>64.48</v>
      </c>
      <c r="V17" s="84">
        <v>0</v>
      </c>
      <c r="W17" s="84">
        <v>0</v>
      </c>
      <c r="X17" s="94">
        <f t="shared" si="10"/>
        <v>25.58</v>
      </c>
      <c r="Y17" s="95">
        <f t="shared" si="11"/>
        <v>64.48</v>
      </c>
      <c r="Z17" s="91">
        <v>8.6</v>
      </c>
      <c r="AA17" s="84">
        <v>0</v>
      </c>
      <c r="AB17" s="84">
        <v>0</v>
      </c>
      <c r="AC17" s="84">
        <v>80.150000000000006</v>
      </c>
      <c r="AD17" s="96">
        <f t="shared" si="12"/>
        <v>8.6</v>
      </c>
      <c r="AE17" s="52">
        <f t="shared" si="13"/>
        <v>80.150000000000006</v>
      </c>
      <c r="AF17" s="118">
        <v>0.13518709677419349</v>
      </c>
      <c r="AG17" s="117">
        <v>0.43407836021505375</v>
      </c>
      <c r="AH17" s="54">
        <f t="shared" si="6"/>
        <v>4.3817353651390931</v>
      </c>
      <c r="AI17" s="63">
        <f t="shared" si="7"/>
        <v>8.2722657730070637</v>
      </c>
      <c r="AJ17" s="64">
        <v>71.123754325789832</v>
      </c>
      <c r="AK17" s="61">
        <v>121.25353026005264</v>
      </c>
      <c r="AL17" s="66">
        <v>39.799323212296876</v>
      </c>
      <c r="AM17" s="61">
        <v>165.89012560672529</v>
      </c>
      <c r="AS17" s="121"/>
      <c r="BA17" s="42"/>
      <c r="BB17" s="42"/>
    </row>
    <row r="18" spans="1:54" ht="15.75" x14ac:dyDescent="0.25">
      <c r="A18" s="25">
        <v>10</v>
      </c>
      <c r="B18" s="69">
        <v>148.26</v>
      </c>
      <c r="C18" s="51">
        <f t="shared" si="0"/>
        <v>43.442681598716121</v>
      </c>
      <c r="D18" s="52">
        <f t="shared" si="1"/>
        <v>95.876071389268333</v>
      </c>
      <c r="E18" s="59">
        <f t="shared" si="2"/>
        <v>8.9412470120155518</v>
      </c>
      <c r="F18" s="68">
        <v>85.3</v>
      </c>
      <c r="G18" s="52">
        <f t="shared" si="3"/>
        <v>66.395317662581959</v>
      </c>
      <c r="H18" s="52">
        <f t="shared" si="4"/>
        <v>14.006252088592163</v>
      </c>
      <c r="I18" s="53">
        <f t="shared" si="5"/>
        <v>4.8984302488258651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28.18</v>
      </c>
      <c r="S18" s="84">
        <v>0</v>
      </c>
      <c r="T18" s="84">
        <v>0</v>
      </c>
      <c r="U18" s="84">
        <v>73.680000000000007</v>
      </c>
      <c r="V18" s="84">
        <v>0</v>
      </c>
      <c r="W18" s="84">
        <v>0</v>
      </c>
      <c r="X18" s="94">
        <f t="shared" si="10"/>
        <v>28.18</v>
      </c>
      <c r="Y18" s="95">
        <f t="shared" si="11"/>
        <v>73.680000000000007</v>
      </c>
      <c r="Z18" s="91">
        <v>12</v>
      </c>
      <c r="AA18" s="84">
        <v>0</v>
      </c>
      <c r="AB18" s="84">
        <v>0</v>
      </c>
      <c r="AC18" s="84">
        <v>82.3</v>
      </c>
      <c r="AD18" s="96">
        <f t="shared" si="12"/>
        <v>12</v>
      </c>
      <c r="AE18" s="52">
        <f t="shared" si="13"/>
        <v>82.3</v>
      </c>
      <c r="AF18" s="118">
        <v>0.13518709677419349</v>
      </c>
      <c r="AG18" s="117">
        <v>0.43407836021505375</v>
      </c>
      <c r="AH18" s="54">
        <f t="shared" si="6"/>
        <v>4.7632431520516718</v>
      </c>
      <c r="AI18" s="63">
        <f t="shared" si="7"/>
        <v>8.5071686518004981</v>
      </c>
      <c r="AJ18" s="64">
        <v>78.395317662581959</v>
      </c>
      <c r="AK18" s="61">
        <v>125.74268159871612</v>
      </c>
      <c r="AL18" s="66">
        <v>42.186252088592163</v>
      </c>
      <c r="AM18" s="61">
        <v>169.55607138926834</v>
      </c>
      <c r="AS18" s="121"/>
      <c r="BA18" s="42"/>
      <c r="BB18" s="42"/>
    </row>
    <row r="19" spans="1:54" ht="15.75" x14ac:dyDescent="0.25">
      <c r="A19" s="25">
        <v>11</v>
      </c>
      <c r="B19" s="69">
        <v>155.61000000000001</v>
      </c>
      <c r="C19" s="51">
        <f t="shared" si="0"/>
        <v>43.733698281972281</v>
      </c>
      <c r="D19" s="52">
        <f t="shared" si="1"/>
        <v>102.73318868124156</v>
      </c>
      <c r="E19" s="59">
        <f t="shared" si="2"/>
        <v>9.1431130367862039</v>
      </c>
      <c r="F19" s="68">
        <v>59.72</v>
      </c>
      <c r="G19" s="52">
        <f t="shared" si="3"/>
        <v>48.362608482269223</v>
      </c>
      <c r="H19" s="52">
        <f t="shared" si="4"/>
        <v>7.6038568841524707</v>
      </c>
      <c r="I19" s="53">
        <f t="shared" si="5"/>
        <v>3.7535346335783162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0</v>
      </c>
      <c r="R19" s="91">
        <v>27.93</v>
      </c>
      <c r="S19" s="84">
        <v>0</v>
      </c>
      <c r="T19" s="84">
        <v>0</v>
      </c>
      <c r="U19" s="84">
        <v>72.400000000000006</v>
      </c>
      <c r="V19" s="84">
        <v>0</v>
      </c>
      <c r="W19" s="84">
        <v>0</v>
      </c>
      <c r="X19" s="94">
        <f t="shared" si="10"/>
        <v>27.93</v>
      </c>
      <c r="Y19" s="95">
        <f t="shared" si="11"/>
        <v>72.400000000000006</v>
      </c>
      <c r="Z19" s="91">
        <v>7.7</v>
      </c>
      <c r="AA19" s="84">
        <v>0</v>
      </c>
      <c r="AB19" s="84">
        <v>0</v>
      </c>
      <c r="AC19" s="84">
        <v>83.44</v>
      </c>
      <c r="AD19" s="96">
        <f t="shared" si="12"/>
        <v>7.7</v>
      </c>
      <c r="AE19" s="52">
        <f t="shared" si="13"/>
        <v>83.44</v>
      </c>
      <c r="AF19" s="118">
        <v>0.13518709677419349</v>
      </c>
      <c r="AG19" s="117">
        <v>0.43407836021505375</v>
      </c>
      <c r="AH19" s="54">
        <f t="shared" si="6"/>
        <v>3.6183475368041229</v>
      </c>
      <c r="AI19" s="63">
        <f t="shared" si="7"/>
        <v>8.7090346765711502</v>
      </c>
      <c r="AJ19" s="64">
        <v>56.062608482269226</v>
      </c>
      <c r="AK19" s="61">
        <v>127.17369828197228</v>
      </c>
      <c r="AL19" s="66">
        <v>35.53385688415247</v>
      </c>
      <c r="AM19" s="61">
        <v>175.13318868124156</v>
      </c>
      <c r="AS19" s="121"/>
      <c r="BA19" s="42"/>
      <c r="BB19" s="42"/>
    </row>
    <row r="20" spans="1:54" ht="15.75" x14ac:dyDescent="0.25">
      <c r="A20" s="25">
        <v>12</v>
      </c>
      <c r="B20" s="69">
        <v>152.66</v>
      </c>
      <c r="C20" s="51">
        <f t="shared" si="0"/>
        <v>28.26687747424252</v>
      </c>
      <c r="D20" s="52">
        <f t="shared" si="1"/>
        <v>115.79485018459724</v>
      </c>
      <c r="E20" s="59">
        <f t="shared" si="2"/>
        <v>8.5982723411602393</v>
      </c>
      <c r="F20" s="68">
        <v>77.760000000000005</v>
      </c>
      <c r="G20" s="52">
        <f t="shared" si="3"/>
        <v>64.750808215200749</v>
      </c>
      <c r="H20" s="52">
        <f t="shared" si="4"/>
        <v>8.5283680562049184</v>
      </c>
      <c r="I20" s="53">
        <f t="shared" si="5"/>
        <v>4.4808237285943493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0</v>
      </c>
      <c r="R20" s="91">
        <v>31.53</v>
      </c>
      <c r="S20" s="84">
        <v>0</v>
      </c>
      <c r="T20" s="84">
        <v>0</v>
      </c>
      <c r="U20" s="84">
        <v>57.74</v>
      </c>
      <c r="V20" s="84">
        <v>0</v>
      </c>
      <c r="W20" s="84">
        <v>0</v>
      </c>
      <c r="X20" s="94">
        <f t="shared" si="10"/>
        <v>31.53</v>
      </c>
      <c r="Y20" s="95">
        <f t="shared" si="11"/>
        <v>57.74</v>
      </c>
      <c r="Z20" s="91">
        <v>5.2</v>
      </c>
      <c r="AA20" s="84">
        <v>0</v>
      </c>
      <c r="AB20" s="84">
        <v>0</v>
      </c>
      <c r="AC20" s="84">
        <v>81.59</v>
      </c>
      <c r="AD20" s="96">
        <f t="shared" si="12"/>
        <v>5.2</v>
      </c>
      <c r="AE20" s="52">
        <f t="shared" si="13"/>
        <v>81.59</v>
      </c>
      <c r="AF20" s="118">
        <v>0.13518709677419349</v>
      </c>
      <c r="AG20" s="117">
        <v>0.43407836021505375</v>
      </c>
      <c r="AH20" s="54">
        <f t="shared" si="6"/>
        <v>4.345636631820156</v>
      </c>
      <c r="AI20" s="63">
        <f t="shared" si="7"/>
        <v>8.1641939809451856</v>
      </c>
      <c r="AJ20" s="64">
        <v>69.950808215200752</v>
      </c>
      <c r="AK20" s="61">
        <v>109.85687747424252</v>
      </c>
      <c r="AL20" s="66">
        <v>40.05836805620492</v>
      </c>
      <c r="AM20" s="61">
        <v>173.53485018459725</v>
      </c>
      <c r="AS20" s="121"/>
      <c r="BA20" s="42"/>
      <c r="BB20" s="42"/>
    </row>
    <row r="21" spans="1:54" ht="15.75" x14ac:dyDescent="0.25">
      <c r="A21" s="25">
        <v>13</v>
      </c>
      <c r="B21" s="69">
        <v>136.12</v>
      </c>
      <c r="C21" s="51">
        <f t="shared" si="0"/>
        <v>25.568600267725003</v>
      </c>
      <c r="D21" s="52">
        <f t="shared" si="1"/>
        <v>122.46307960398116</v>
      </c>
      <c r="E21" s="59">
        <f t="shared" si="2"/>
        <v>-11.911679871706117</v>
      </c>
      <c r="F21" s="68">
        <v>69.98</v>
      </c>
      <c r="G21" s="52">
        <f t="shared" si="3"/>
        <v>58.895870863147394</v>
      </c>
      <c r="H21" s="52">
        <f t="shared" si="4"/>
        <v>6.6097651793656951</v>
      </c>
      <c r="I21" s="53">
        <f t="shared" si="5"/>
        <v>4.4743639574869194</v>
      </c>
      <c r="J21" s="58">
        <v>0</v>
      </c>
      <c r="K21" s="81">
        <v>20.41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20.41</v>
      </c>
      <c r="R21" s="91">
        <v>34.64</v>
      </c>
      <c r="S21" s="84">
        <v>0</v>
      </c>
      <c r="T21" s="84">
        <v>0</v>
      </c>
      <c r="U21" s="84">
        <v>51.68</v>
      </c>
      <c r="V21" s="84">
        <v>0</v>
      </c>
      <c r="W21" s="84">
        <v>0</v>
      </c>
      <c r="X21" s="94">
        <f t="shared" si="10"/>
        <v>34.64</v>
      </c>
      <c r="Y21" s="95">
        <f t="shared" si="11"/>
        <v>51.68</v>
      </c>
      <c r="Z21" s="91">
        <v>9.6999999999999993</v>
      </c>
      <c r="AA21" s="84">
        <v>0</v>
      </c>
      <c r="AB21" s="84">
        <v>0</v>
      </c>
      <c r="AC21" s="84">
        <v>80.209999999999994</v>
      </c>
      <c r="AD21" s="96">
        <f t="shared" si="12"/>
        <v>9.6999999999999993</v>
      </c>
      <c r="AE21" s="52">
        <f t="shared" si="13"/>
        <v>80.209999999999994</v>
      </c>
      <c r="AF21" s="118">
        <v>0.13518709677419349</v>
      </c>
      <c r="AG21" s="117">
        <v>0.43407836021505375</v>
      </c>
      <c r="AH21" s="54">
        <f t="shared" si="6"/>
        <v>4.3391768607127261</v>
      </c>
      <c r="AI21" s="63">
        <f t="shared" si="7"/>
        <v>8.0642417680788299</v>
      </c>
      <c r="AJ21" s="64">
        <v>68.595870863147397</v>
      </c>
      <c r="AK21" s="61">
        <v>105.778600267725</v>
      </c>
      <c r="AL21" s="66">
        <v>41.249765179365696</v>
      </c>
      <c r="AM21" s="61">
        <v>174.14307960398116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157.13999999999999</v>
      </c>
      <c r="C22" s="51">
        <f t="shared" si="0"/>
        <v>52.529151352112187</v>
      </c>
      <c r="D22" s="52">
        <f t="shared" si="1"/>
        <v>116.3722315376835</v>
      </c>
      <c r="E22" s="59">
        <f t="shared" si="2"/>
        <v>-11.761382889795673</v>
      </c>
      <c r="F22" s="68">
        <v>74.92</v>
      </c>
      <c r="G22" s="52">
        <f t="shared" si="3"/>
        <v>53.90225697616011</v>
      </c>
      <c r="H22" s="52">
        <f t="shared" si="4"/>
        <v>16.523239777719738</v>
      </c>
      <c r="I22" s="53">
        <f t="shared" si="5"/>
        <v>4.4945032461201508</v>
      </c>
      <c r="J22" s="58">
        <v>0</v>
      </c>
      <c r="K22" s="81">
        <v>20.05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20.05</v>
      </c>
      <c r="R22" s="91">
        <v>28.33</v>
      </c>
      <c r="S22" s="84">
        <v>0</v>
      </c>
      <c r="T22" s="84">
        <v>0</v>
      </c>
      <c r="U22" s="84">
        <v>51.64</v>
      </c>
      <c r="V22" s="84">
        <v>0</v>
      </c>
      <c r="W22" s="84">
        <v>0</v>
      </c>
      <c r="X22" s="94">
        <f t="shared" si="10"/>
        <v>28.33</v>
      </c>
      <c r="Y22" s="95">
        <f t="shared" si="11"/>
        <v>51.64</v>
      </c>
      <c r="Z22" s="91">
        <v>11.6</v>
      </c>
      <c r="AA22" s="84">
        <v>0</v>
      </c>
      <c r="AB22" s="84">
        <v>0</v>
      </c>
      <c r="AC22" s="84">
        <v>52.1</v>
      </c>
      <c r="AD22" s="96">
        <f t="shared" si="12"/>
        <v>11.6</v>
      </c>
      <c r="AE22" s="52">
        <f t="shared" si="13"/>
        <v>52.1</v>
      </c>
      <c r="AF22" s="118">
        <v>0.13518709677419349</v>
      </c>
      <c r="AG22" s="117">
        <v>0.43407836021505375</v>
      </c>
      <c r="AH22" s="54">
        <f t="shared" si="6"/>
        <v>4.3593161493459576</v>
      </c>
      <c r="AI22" s="63">
        <f t="shared" si="7"/>
        <v>7.854538749989274</v>
      </c>
      <c r="AJ22" s="64">
        <v>65.502256976160112</v>
      </c>
      <c r="AK22" s="61">
        <v>104.62915135211219</v>
      </c>
      <c r="AL22" s="66">
        <v>44.853239777719736</v>
      </c>
      <c r="AM22" s="61">
        <v>168.0122315376835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166.72</v>
      </c>
      <c r="C23" s="51">
        <f t="shared" si="0"/>
        <v>63.237944703583466</v>
      </c>
      <c r="D23" s="52">
        <f t="shared" si="1"/>
        <v>114.97910789316917</v>
      </c>
      <c r="E23" s="59">
        <f t="shared" si="2"/>
        <v>-11.497052596752685</v>
      </c>
      <c r="F23" s="68">
        <v>79.52</v>
      </c>
      <c r="G23" s="52">
        <f t="shared" si="3"/>
        <v>57.366275589204825</v>
      </c>
      <c r="H23" s="52">
        <f t="shared" si="4"/>
        <v>17.886072750881823</v>
      </c>
      <c r="I23" s="53">
        <f t="shared" si="5"/>
        <v>4.2676516599133594</v>
      </c>
      <c r="J23" s="58">
        <v>0</v>
      </c>
      <c r="K23" s="81">
        <v>20.16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20.16</v>
      </c>
      <c r="R23" s="91">
        <v>19.96</v>
      </c>
      <c r="S23" s="84">
        <v>0</v>
      </c>
      <c r="T23" s="84">
        <v>0</v>
      </c>
      <c r="U23" s="84">
        <v>51.89</v>
      </c>
      <c r="V23" s="84">
        <v>0</v>
      </c>
      <c r="W23" s="84">
        <v>0</v>
      </c>
      <c r="X23" s="94">
        <f t="shared" si="10"/>
        <v>19.96</v>
      </c>
      <c r="Y23" s="95">
        <f t="shared" si="11"/>
        <v>51.89</v>
      </c>
      <c r="Z23" s="91">
        <v>9.4</v>
      </c>
      <c r="AA23" s="84">
        <v>0</v>
      </c>
      <c r="AB23" s="84">
        <v>0</v>
      </c>
      <c r="AC23" s="84">
        <v>55.53</v>
      </c>
      <c r="AD23" s="96">
        <f t="shared" si="12"/>
        <v>9.4</v>
      </c>
      <c r="AE23" s="52">
        <f t="shared" si="13"/>
        <v>55.53</v>
      </c>
      <c r="AF23" s="118">
        <v>0.13518709677419349</v>
      </c>
      <c r="AG23" s="117">
        <v>0.43407836021505375</v>
      </c>
      <c r="AH23" s="54">
        <f t="shared" si="6"/>
        <v>4.1324645631391661</v>
      </c>
      <c r="AI23" s="63">
        <f t="shared" si="7"/>
        <v>8.2288690430322617</v>
      </c>
      <c r="AJ23" s="64">
        <v>66.766275589204824</v>
      </c>
      <c r="AK23" s="61">
        <v>118.76794470358347</v>
      </c>
      <c r="AL23" s="66">
        <v>37.846072750881824</v>
      </c>
      <c r="AM23" s="61">
        <v>166.86910789316917</v>
      </c>
      <c r="AS23" s="121"/>
      <c r="BA23" s="42"/>
      <c r="BB23" s="42"/>
    </row>
    <row r="24" spans="1:54" ht="15.75" x14ac:dyDescent="0.25">
      <c r="A24" s="25">
        <v>16</v>
      </c>
      <c r="B24" s="69">
        <v>173.91</v>
      </c>
      <c r="C24" s="51">
        <f t="shared" si="0"/>
        <v>64.833486813781263</v>
      </c>
      <c r="D24" s="52">
        <f t="shared" si="1"/>
        <v>120.04962939137158</v>
      </c>
      <c r="E24" s="59">
        <f t="shared" si="2"/>
        <v>-10.973116205152799</v>
      </c>
      <c r="F24" s="68">
        <v>99.53</v>
      </c>
      <c r="G24" s="52">
        <f t="shared" si="3"/>
        <v>62.454054939886824</v>
      </c>
      <c r="H24" s="52">
        <f t="shared" si="4"/>
        <v>32.260732317083622</v>
      </c>
      <c r="I24" s="53">
        <f t="shared" si="5"/>
        <v>4.8152127430295524</v>
      </c>
      <c r="J24" s="58">
        <v>0</v>
      </c>
      <c r="K24" s="81">
        <v>19.96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19.96</v>
      </c>
      <c r="R24" s="91">
        <v>18.16</v>
      </c>
      <c r="S24" s="84">
        <v>0</v>
      </c>
      <c r="T24" s="84">
        <v>0</v>
      </c>
      <c r="U24" s="84">
        <v>56.04</v>
      </c>
      <c r="V24" s="84">
        <v>0</v>
      </c>
      <c r="W24" s="84">
        <v>0</v>
      </c>
      <c r="X24" s="94">
        <f t="shared" si="10"/>
        <v>18.16</v>
      </c>
      <c r="Y24" s="95">
        <f t="shared" si="11"/>
        <v>56.04</v>
      </c>
      <c r="Z24" s="91">
        <v>5.6</v>
      </c>
      <c r="AA24" s="84">
        <v>0</v>
      </c>
      <c r="AB24" s="84">
        <v>0</v>
      </c>
      <c r="AC24" s="84">
        <v>55.96</v>
      </c>
      <c r="AD24" s="96">
        <f t="shared" si="12"/>
        <v>5.6</v>
      </c>
      <c r="AE24" s="52">
        <f t="shared" si="13"/>
        <v>55.96</v>
      </c>
      <c r="AF24" s="118">
        <v>0.13518709677419349</v>
      </c>
      <c r="AG24" s="117">
        <v>0.43407836021505375</v>
      </c>
      <c r="AH24" s="54">
        <f t="shared" si="6"/>
        <v>4.6800256462553591</v>
      </c>
      <c r="AI24" s="63">
        <f t="shared" si="7"/>
        <v>8.5528054346321483</v>
      </c>
      <c r="AJ24" s="64">
        <v>68.054054939886825</v>
      </c>
      <c r="AK24" s="61">
        <v>120.79348681378126</v>
      </c>
      <c r="AL24" s="66">
        <v>50.420732317083619</v>
      </c>
      <c r="AM24" s="61">
        <v>176.08962939137157</v>
      </c>
      <c r="AS24" s="121"/>
      <c r="BA24" s="42"/>
      <c r="BB24" s="42"/>
    </row>
    <row r="25" spans="1:54" ht="15.75" x14ac:dyDescent="0.25">
      <c r="A25" s="25">
        <v>17</v>
      </c>
      <c r="B25" s="69">
        <v>184.3</v>
      </c>
      <c r="C25" s="51">
        <f t="shared" si="0"/>
        <v>67.925658066637652</v>
      </c>
      <c r="D25" s="52">
        <f t="shared" si="1"/>
        <v>127.09939504204485</v>
      </c>
      <c r="E25" s="59">
        <f t="shared" si="2"/>
        <v>-10.725053108682467</v>
      </c>
      <c r="F25" s="68">
        <v>123.87</v>
      </c>
      <c r="G25" s="52">
        <f t="shared" si="3"/>
        <v>76.30760303640298</v>
      </c>
      <c r="H25" s="52">
        <f t="shared" si="4"/>
        <v>42.280177173964333</v>
      </c>
      <c r="I25" s="53">
        <f t="shared" si="5"/>
        <v>5.2822197896326815</v>
      </c>
      <c r="J25" s="58">
        <v>0</v>
      </c>
      <c r="K25" s="81">
        <v>19.96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19.96</v>
      </c>
      <c r="R25" s="91">
        <v>10.01</v>
      </c>
      <c r="S25" s="84">
        <v>0</v>
      </c>
      <c r="T25" s="84">
        <v>0</v>
      </c>
      <c r="U25" s="84">
        <v>53.87</v>
      </c>
      <c r="V25" s="84">
        <v>0</v>
      </c>
      <c r="W25" s="84">
        <v>0</v>
      </c>
      <c r="X25" s="94">
        <f t="shared" si="10"/>
        <v>10.01</v>
      </c>
      <c r="Y25" s="95">
        <f t="shared" si="11"/>
        <v>53.87</v>
      </c>
      <c r="Z25" s="91">
        <v>1.7</v>
      </c>
      <c r="AA25" s="84">
        <v>0</v>
      </c>
      <c r="AB25" s="84">
        <v>0</v>
      </c>
      <c r="AC25" s="84">
        <v>56.6</v>
      </c>
      <c r="AD25" s="96">
        <f t="shared" si="12"/>
        <v>1.7</v>
      </c>
      <c r="AE25" s="52">
        <f t="shared" si="13"/>
        <v>56.6</v>
      </c>
      <c r="AF25" s="118">
        <v>0.13518709677419349</v>
      </c>
      <c r="AG25" s="117">
        <v>0.43407836021505375</v>
      </c>
      <c r="AH25" s="54">
        <f t="shared" si="6"/>
        <v>5.1470326928584882</v>
      </c>
      <c r="AI25" s="63">
        <f t="shared" si="7"/>
        <v>8.8008685311024806</v>
      </c>
      <c r="AJ25" s="64">
        <v>78.007603036402983</v>
      </c>
      <c r="AK25" s="61">
        <v>124.52565806663766</v>
      </c>
      <c r="AL25" s="66">
        <v>52.290177173964331</v>
      </c>
      <c r="AM25" s="61">
        <v>180.96939504204485</v>
      </c>
      <c r="AS25" s="121"/>
      <c r="BA25" s="42"/>
      <c r="BB25" s="42"/>
    </row>
    <row r="26" spans="1:54" ht="15.75" x14ac:dyDescent="0.25">
      <c r="A26" s="25">
        <v>18</v>
      </c>
      <c r="B26" s="69">
        <v>185.69</v>
      </c>
      <c r="C26" s="51">
        <f t="shared" si="0"/>
        <v>72.732356484114206</v>
      </c>
      <c r="D26" s="52">
        <f t="shared" si="1"/>
        <v>123.92149270484094</v>
      </c>
      <c r="E26" s="59">
        <f t="shared" si="2"/>
        <v>-10.963849188955123</v>
      </c>
      <c r="F26" s="68">
        <v>136.49</v>
      </c>
      <c r="G26" s="52">
        <f t="shared" si="3"/>
        <v>81.198796680820763</v>
      </c>
      <c r="H26" s="52">
        <f t="shared" si="4"/>
        <v>49.974404395818198</v>
      </c>
      <c r="I26" s="53">
        <f t="shared" si="5"/>
        <v>5.3167989233610387</v>
      </c>
      <c r="J26" s="58">
        <v>0</v>
      </c>
      <c r="K26" s="81">
        <v>20.14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20.14</v>
      </c>
      <c r="R26" s="91">
        <v>0</v>
      </c>
      <c r="S26" s="84">
        <v>0</v>
      </c>
      <c r="T26" s="84">
        <v>0</v>
      </c>
      <c r="U26" s="84">
        <v>51.63</v>
      </c>
      <c r="V26" s="84">
        <v>0</v>
      </c>
      <c r="W26" s="84">
        <v>0</v>
      </c>
      <c r="X26" s="94">
        <f t="shared" si="10"/>
        <v>0</v>
      </c>
      <c r="Y26" s="95">
        <f t="shared" si="11"/>
        <v>51.63</v>
      </c>
      <c r="Z26" s="91">
        <v>0</v>
      </c>
      <c r="AA26" s="84">
        <v>0</v>
      </c>
      <c r="AB26" s="84">
        <v>0</v>
      </c>
      <c r="AC26" s="84">
        <v>55.17</v>
      </c>
      <c r="AD26" s="96">
        <f t="shared" si="12"/>
        <v>0</v>
      </c>
      <c r="AE26" s="52">
        <f t="shared" si="13"/>
        <v>55.17</v>
      </c>
      <c r="AF26" s="118">
        <v>0.13518709677419349</v>
      </c>
      <c r="AG26" s="117">
        <v>0.43407836021505375</v>
      </c>
      <c r="AH26" s="54">
        <f t="shared" si="6"/>
        <v>5.1816118265868454</v>
      </c>
      <c r="AI26" s="63">
        <f t="shared" si="7"/>
        <v>8.7420724508298235</v>
      </c>
      <c r="AJ26" s="64">
        <v>81.198796680820763</v>
      </c>
      <c r="AK26" s="61">
        <v>127.90235648411421</v>
      </c>
      <c r="AL26" s="128">
        <v>49.974404395818198</v>
      </c>
      <c r="AM26" s="61">
        <v>175.55149270484094</v>
      </c>
      <c r="AS26" s="121"/>
      <c r="BA26" s="42"/>
      <c r="BB26" s="42"/>
    </row>
    <row r="27" spans="1:54" ht="15.75" x14ac:dyDescent="0.25">
      <c r="A27" s="25">
        <v>19</v>
      </c>
      <c r="B27" s="69">
        <v>214.56</v>
      </c>
      <c r="C27" s="51">
        <f t="shared" si="0"/>
        <v>84.556869788545043</v>
      </c>
      <c r="D27" s="52">
        <f t="shared" si="1"/>
        <v>140.22739025169946</v>
      </c>
      <c r="E27" s="59">
        <f t="shared" si="2"/>
        <v>-10.224260040244499</v>
      </c>
      <c r="F27" s="68">
        <v>169.62</v>
      </c>
      <c r="G27" s="52">
        <f t="shared" si="3"/>
        <v>97.036438509660371</v>
      </c>
      <c r="H27" s="52">
        <f t="shared" si="4"/>
        <v>66.007847770761543</v>
      </c>
      <c r="I27" s="53">
        <f t="shared" si="5"/>
        <v>6.5757137195780944</v>
      </c>
      <c r="J27" s="58">
        <v>0</v>
      </c>
      <c r="K27" s="81">
        <v>20.23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20.23</v>
      </c>
      <c r="R27" s="91">
        <v>0</v>
      </c>
      <c r="S27" s="84">
        <v>0</v>
      </c>
      <c r="T27" s="84">
        <v>0</v>
      </c>
      <c r="U27" s="84">
        <v>51.46</v>
      </c>
      <c r="V27" s="84">
        <v>0</v>
      </c>
      <c r="W27" s="84">
        <v>0</v>
      </c>
      <c r="X27" s="94">
        <f t="shared" si="10"/>
        <v>0</v>
      </c>
      <c r="Y27" s="95">
        <f t="shared" si="11"/>
        <v>51.46</v>
      </c>
      <c r="Z27" s="91">
        <v>0</v>
      </c>
      <c r="AA27" s="84">
        <v>0</v>
      </c>
      <c r="AB27" s="84">
        <v>0</v>
      </c>
      <c r="AC27" s="84">
        <v>56.01</v>
      </c>
      <c r="AD27" s="96">
        <f t="shared" si="12"/>
        <v>0</v>
      </c>
      <c r="AE27" s="52">
        <f t="shared" si="13"/>
        <v>56.01</v>
      </c>
      <c r="AF27" s="118">
        <v>0.13518709677419349</v>
      </c>
      <c r="AG27" s="117">
        <v>0.43407836021505375</v>
      </c>
      <c r="AH27" s="54">
        <f t="shared" si="6"/>
        <v>6.4405266228039011</v>
      </c>
      <c r="AI27" s="63">
        <f t="shared" si="7"/>
        <v>9.5716615995404482</v>
      </c>
      <c r="AJ27" s="64">
        <v>97.036438509660371</v>
      </c>
      <c r="AK27" s="61">
        <v>140.56686978854503</v>
      </c>
      <c r="AL27" s="128">
        <v>66.007847770761543</v>
      </c>
      <c r="AM27" s="61">
        <v>191.68739025169947</v>
      </c>
      <c r="AS27" s="121"/>
      <c r="BA27" s="42"/>
      <c r="BB27" s="42"/>
    </row>
    <row r="28" spans="1:54" ht="15.75" x14ac:dyDescent="0.25">
      <c r="A28" s="25">
        <v>20</v>
      </c>
      <c r="B28" s="69">
        <v>218.91</v>
      </c>
      <c r="C28" s="51">
        <f t="shared" si="0"/>
        <v>89.000134199598079</v>
      </c>
      <c r="D28" s="52">
        <f t="shared" si="1"/>
        <v>139.81497351920945</v>
      </c>
      <c r="E28" s="59">
        <f t="shared" si="2"/>
        <v>-9.9051077188075034</v>
      </c>
      <c r="F28" s="68">
        <v>168.94</v>
      </c>
      <c r="G28" s="52">
        <f t="shared" si="3"/>
        <v>99.275791399814096</v>
      </c>
      <c r="H28" s="52">
        <f t="shared" si="4"/>
        <v>63.114334462740054</v>
      </c>
      <c r="I28" s="53">
        <f t="shared" si="5"/>
        <v>6.5498741374458449</v>
      </c>
      <c r="J28" s="58">
        <v>0</v>
      </c>
      <c r="K28" s="81">
        <v>20.05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20.05</v>
      </c>
      <c r="R28" s="91">
        <v>0</v>
      </c>
      <c r="S28" s="84">
        <v>0</v>
      </c>
      <c r="T28" s="84">
        <v>0</v>
      </c>
      <c r="U28" s="84">
        <v>51.74</v>
      </c>
      <c r="V28" s="84">
        <v>0</v>
      </c>
      <c r="W28" s="84">
        <v>0</v>
      </c>
      <c r="X28" s="94">
        <f t="shared" si="10"/>
        <v>0</v>
      </c>
      <c r="Y28" s="95">
        <f t="shared" si="11"/>
        <v>51.74</v>
      </c>
      <c r="Z28" s="91">
        <v>0</v>
      </c>
      <c r="AA28" s="84">
        <v>0</v>
      </c>
      <c r="AB28" s="84">
        <v>0</v>
      </c>
      <c r="AC28" s="84">
        <v>56.53</v>
      </c>
      <c r="AD28" s="96">
        <f t="shared" si="12"/>
        <v>0</v>
      </c>
      <c r="AE28" s="52">
        <f t="shared" si="13"/>
        <v>56.53</v>
      </c>
      <c r="AF28" s="118">
        <v>0.13518709677419349</v>
      </c>
      <c r="AG28" s="117">
        <v>0.43407836021505375</v>
      </c>
      <c r="AH28" s="54">
        <f t="shared" si="6"/>
        <v>6.4146870406716516</v>
      </c>
      <c r="AI28" s="63">
        <f t="shared" si="7"/>
        <v>9.7108139209774436</v>
      </c>
      <c r="AJ28" s="64">
        <v>99.275791399814096</v>
      </c>
      <c r="AK28" s="61">
        <v>145.53013419959808</v>
      </c>
      <c r="AL28" s="128">
        <v>63.114334462740054</v>
      </c>
      <c r="AM28" s="61">
        <v>191.55497351920945</v>
      </c>
      <c r="AS28" s="121"/>
      <c r="BA28" s="42"/>
      <c r="BB28" s="42"/>
    </row>
    <row r="29" spans="1:54" ht="15.75" x14ac:dyDescent="0.25">
      <c r="A29" s="25">
        <v>21</v>
      </c>
      <c r="B29" s="69">
        <v>194.56</v>
      </c>
      <c r="C29" s="51">
        <f t="shared" si="0"/>
        <v>53.628409194060964</v>
      </c>
      <c r="D29" s="52">
        <f t="shared" si="1"/>
        <v>150.57043262042654</v>
      </c>
      <c r="E29" s="59">
        <f t="shared" si="2"/>
        <v>-9.6388418144875097</v>
      </c>
      <c r="F29" s="68">
        <v>167.32</v>
      </c>
      <c r="G29" s="52">
        <f t="shared" si="3"/>
        <v>94.497746461468239</v>
      </c>
      <c r="H29" s="52">
        <f t="shared" si="4"/>
        <v>66.333938391882015</v>
      </c>
      <c r="I29" s="53">
        <f t="shared" si="5"/>
        <v>6.488315146649744</v>
      </c>
      <c r="J29" s="58">
        <v>0</v>
      </c>
      <c r="K29" s="81">
        <v>20.05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20.05</v>
      </c>
      <c r="R29" s="91">
        <v>0</v>
      </c>
      <c r="S29" s="84">
        <v>0</v>
      </c>
      <c r="T29" s="84">
        <v>0</v>
      </c>
      <c r="U29" s="84">
        <v>52</v>
      </c>
      <c r="V29" s="84">
        <v>0</v>
      </c>
      <c r="W29" s="84">
        <v>0</v>
      </c>
      <c r="X29" s="94">
        <f t="shared" si="10"/>
        <v>0</v>
      </c>
      <c r="Y29" s="95">
        <f t="shared" si="11"/>
        <v>52</v>
      </c>
      <c r="Z29" s="91">
        <v>0</v>
      </c>
      <c r="AA29" s="84">
        <v>0</v>
      </c>
      <c r="AB29" s="84">
        <v>0</v>
      </c>
      <c r="AC29" s="84">
        <v>90.13</v>
      </c>
      <c r="AD29" s="96">
        <f t="shared" si="12"/>
        <v>0</v>
      </c>
      <c r="AE29" s="52">
        <f t="shared" si="13"/>
        <v>90.13</v>
      </c>
      <c r="AF29" s="118">
        <v>0.13518709677419349</v>
      </c>
      <c r="AG29" s="117">
        <v>0.43407836021505375</v>
      </c>
      <c r="AH29" s="54">
        <f t="shared" si="6"/>
        <v>6.3531280498755507</v>
      </c>
      <c r="AI29" s="63">
        <f t="shared" si="7"/>
        <v>9.9770798252974373</v>
      </c>
      <c r="AJ29" s="64">
        <v>94.497746461468239</v>
      </c>
      <c r="AK29" s="61">
        <v>143.75840919406096</v>
      </c>
      <c r="AL29" s="128">
        <v>66.333938391882015</v>
      </c>
      <c r="AM29" s="61">
        <v>202.57043262042654</v>
      </c>
      <c r="AS29" s="121"/>
      <c r="BA29" s="42"/>
      <c r="BB29" s="42"/>
    </row>
    <row r="30" spans="1:54" ht="15.75" x14ac:dyDescent="0.25">
      <c r="A30" s="25">
        <v>22</v>
      </c>
      <c r="B30" s="69">
        <v>189.69</v>
      </c>
      <c r="C30" s="51">
        <f t="shared" si="0"/>
        <v>71.354049555026606</v>
      </c>
      <c r="D30" s="52">
        <f t="shared" si="1"/>
        <v>128.65851443817192</v>
      </c>
      <c r="E30" s="59">
        <f t="shared" si="2"/>
        <v>-10.322563993198489</v>
      </c>
      <c r="F30" s="68">
        <v>164.24</v>
      </c>
      <c r="G30" s="52">
        <f t="shared" si="3"/>
        <v>91.439671258782454</v>
      </c>
      <c r="H30" s="52">
        <f t="shared" si="4"/>
        <v>66.429051620881481</v>
      </c>
      <c r="I30" s="53">
        <f t="shared" si="5"/>
        <v>6.3712771203360647</v>
      </c>
      <c r="J30" s="58">
        <v>0</v>
      </c>
      <c r="K30" s="81">
        <v>20.05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20.05</v>
      </c>
      <c r="R30" s="91">
        <v>0</v>
      </c>
      <c r="S30" s="84">
        <v>0</v>
      </c>
      <c r="T30" s="84">
        <v>0</v>
      </c>
      <c r="U30" s="84">
        <v>52.13</v>
      </c>
      <c r="V30" s="84">
        <v>0</v>
      </c>
      <c r="W30" s="84">
        <v>0</v>
      </c>
      <c r="X30" s="94">
        <f t="shared" si="10"/>
        <v>0</v>
      </c>
      <c r="Y30" s="95">
        <f t="shared" si="11"/>
        <v>52.13</v>
      </c>
      <c r="Z30" s="91">
        <v>0</v>
      </c>
      <c r="AA30" s="84">
        <v>0</v>
      </c>
      <c r="AB30" s="84">
        <v>0</v>
      </c>
      <c r="AC30" s="84">
        <v>70.45</v>
      </c>
      <c r="AD30" s="96">
        <f t="shared" si="12"/>
        <v>0</v>
      </c>
      <c r="AE30" s="52">
        <f t="shared" si="13"/>
        <v>70.45</v>
      </c>
      <c r="AF30" s="118">
        <v>0.13518709677419349</v>
      </c>
      <c r="AG30" s="117">
        <v>0.43407836021505375</v>
      </c>
      <c r="AH30" s="54">
        <f t="shared" si="6"/>
        <v>6.2360900235618715</v>
      </c>
      <c r="AI30" s="63">
        <f t="shared" si="7"/>
        <v>9.2933576465864576</v>
      </c>
      <c r="AJ30" s="64">
        <v>91.439671258782454</v>
      </c>
      <c r="AK30" s="61">
        <v>141.80404955502661</v>
      </c>
      <c r="AL30" s="128">
        <v>66.429051620881481</v>
      </c>
      <c r="AM30" s="61">
        <v>180.78851443817192</v>
      </c>
      <c r="AS30" s="121"/>
      <c r="BA30" s="42"/>
      <c r="BB30" s="42"/>
    </row>
    <row r="31" spans="1:54" ht="15.75" x14ac:dyDescent="0.25">
      <c r="A31" s="25">
        <v>23</v>
      </c>
      <c r="B31" s="69">
        <v>201.37</v>
      </c>
      <c r="C31" s="51">
        <f t="shared" si="0"/>
        <v>77.838731993636415</v>
      </c>
      <c r="D31" s="52">
        <f t="shared" si="1"/>
        <v>133.93222730427203</v>
      </c>
      <c r="E31" s="59">
        <f t="shared" si="2"/>
        <v>-10.400959297908432</v>
      </c>
      <c r="F31" s="68">
        <v>156.72999999999999</v>
      </c>
      <c r="G31" s="52">
        <f t="shared" si="3"/>
        <v>86.582149713372431</v>
      </c>
      <c r="H31" s="52">
        <f t="shared" si="4"/>
        <v>64.061948028377813</v>
      </c>
      <c r="I31" s="53">
        <f t="shared" si="5"/>
        <v>6.0859022582497504</v>
      </c>
      <c r="J31" s="58">
        <v>0</v>
      </c>
      <c r="K31" s="81">
        <v>20.05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20.05</v>
      </c>
      <c r="R31" s="91">
        <v>0</v>
      </c>
      <c r="S31" s="84">
        <v>0</v>
      </c>
      <c r="T31" s="84">
        <v>0</v>
      </c>
      <c r="U31" s="84">
        <v>52.3</v>
      </c>
      <c r="V31" s="84">
        <v>0</v>
      </c>
      <c r="W31" s="84">
        <v>0</v>
      </c>
      <c r="X31" s="94">
        <f t="shared" si="10"/>
        <v>0</v>
      </c>
      <c r="Y31" s="95">
        <f t="shared" si="11"/>
        <v>52.3</v>
      </c>
      <c r="Z31" s="91">
        <v>0</v>
      </c>
      <c r="AA31" s="84">
        <v>0</v>
      </c>
      <c r="AB31" s="84">
        <v>0</v>
      </c>
      <c r="AC31" s="84">
        <v>55.8</v>
      </c>
      <c r="AD31" s="96">
        <f t="shared" si="12"/>
        <v>0</v>
      </c>
      <c r="AE31" s="52">
        <f t="shared" si="13"/>
        <v>55.8</v>
      </c>
      <c r="AF31" s="118">
        <v>0.13518709677419349</v>
      </c>
      <c r="AG31" s="117">
        <v>0.43407836021505375</v>
      </c>
      <c r="AH31" s="54">
        <f t="shared" si="6"/>
        <v>5.9507151614755571</v>
      </c>
      <c r="AI31" s="63">
        <f t="shared" si="7"/>
        <v>9.2149623418765145</v>
      </c>
      <c r="AJ31" s="64">
        <v>86.582149713372431</v>
      </c>
      <c r="AK31" s="61">
        <v>133.63873199363641</v>
      </c>
      <c r="AL31" s="128">
        <v>64.061948028377813</v>
      </c>
      <c r="AM31" s="61">
        <v>186.23222730427204</v>
      </c>
      <c r="AS31" s="121"/>
      <c r="BA31" s="42"/>
      <c r="BB31" s="42"/>
    </row>
    <row r="32" spans="1:54" ht="16.5" thickBot="1" x14ac:dyDescent="0.3">
      <c r="A32" s="26">
        <v>24</v>
      </c>
      <c r="B32" s="70">
        <v>189.53</v>
      </c>
      <c r="C32" s="55">
        <f t="shared" si="0"/>
        <v>73.001880323163007</v>
      </c>
      <c r="D32" s="52">
        <f t="shared" si="1"/>
        <v>127.35857176399593</v>
      </c>
      <c r="E32" s="59">
        <f t="shared" si="2"/>
        <v>-10.830452087158935</v>
      </c>
      <c r="F32" s="71">
        <v>146.86000000000001</v>
      </c>
      <c r="G32" s="56">
        <f t="shared" si="3"/>
        <v>79.878155197068949</v>
      </c>
      <c r="H32" s="52">
        <f t="shared" si="4"/>
        <v>61.270994992337208</v>
      </c>
      <c r="I32" s="53">
        <f t="shared" si="5"/>
        <v>5.710849810593861</v>
      </c>
      <c r="J32" s="58">
        <v>0</v>
      </c>
      <c r="K32" s="81">
        <v>20.05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20.05</v>
      </c>
      <c r="R32" s="91">
        <v>0</v>
      </c>
      <c r="S32" s="84">
        <v>0</v>
      </c>
      <c r="T32" s="84">
        <v>0</v>
      </c>
      <c r="U32" s="84">
        <v>52.3</v>
      </c>
      <c r="V32" s="84">
        <v>0</v>
      </c>
      <c r="W32" s="84">
        <v>0</v>
      </c>
      <c r="X32" s="94">
        <f t="shared" si="10"/>
        <v>0</v>
      </c>
      <c r="Y32" s="95">
        <f t="shared" si="11"/>
        <v>52.3</v>
      </c>
      <c r="Z32" s="92">
        <v>0</v>
      </c>
      <c r="AA32" s="93">
        <v>0</v>
      </c>
      <c r="AB32" s="93">
        <v>0</v>
      </c>
      <c r="AC32" s="93">
        <v>52.3</v>
      </c>
      <c r="AD32" s="96">
        <f t="shared" si="12"/>
        <v>0</v>
      </c>
      <c r="AE32" s="52">
        <f t="shared" si="13"/>
        <v>52.3</v>
      </c>
      <c r="AF32" s="118">
        <v>0.13518709677419349</v>
      </c>
      <c r="AG32" s="117">
        <v>0.43407836021505375</v>
      </c>
      <c r="AH32" s="54">
        <f t="shared" si="6"/>
        <v>5.5756627138196677</v>
      </c>
      <c r="AI32" s="63">
        <f t="shared" si="7"/>
        <v>8.7854695526260116</v>
      </c>
      <c r="AJ32" s="65">
        <v>79.878155197068949</v>
      </c>
      <c r="AK32" s="62">
        <v>125.301880323163</v>
      </c>
      <c r="AL32" s="129">
        <v>61.270994992337208</v>
      </c>
      <c r="AM32" s="62">
        <v>179.65857176399592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218.91</v>
      </c>
      <c r="C33" s="40">
        <f t="shared" ref="C33:AE33" si="14">MAX(C9:C32)</f>
        <v>89.000134199598079</v>
      </c>
      <c r="D33" s="40">
        <f t="shared" si="14"/>
        <v>150.57043262042654</v>
      </c>
      <c r="E33" s="40">
        <f t="shared" si="14"/>
        <v>9.1431130367862039</v>
      </c>
      <c r="F33" s="40">
        <f t="shared" si="14"/>
        <v>185.86</v>
      </c>
      <c r="G33" s="40">
        <f t="shared" si="14"/>
        <v>99.275791399814096</v>
      </c>
      <c r="H33" s="40">
        <f t="shared" si="14"/>
        <v>101.93622766712011</v>
      </c>
      <c r="I33" s="40">
        <f t="shared" si="14"/>
        <v>7.192824649085769</v>
      </c>
      <c r="J33" s="40">
        <f t="shared" si="14"/>
        <v>0</v>
      </c>
      <c r="K33" s="40">
        <f t="shared" si="14"/>
        <v>20.41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20.41</v>
      </c>
      <c r="R33" s="40">
        <f t="shared" si="14"/>
        <v>34.64</v>
      </c>
      <c r="S33" s="40">
        <f t="shared" si="14"/>
        <v>0</v>
      </c>
      <c r="T33" s="40">
        <f t="shared" si="14"/>
        <v>0</v>
      </c>
      <c r="U33" s="40">
        <f t="shared" si="14"/>
        <v>74.650000000000006</v>
      </c>
      <c r="V33" s="40">
        <f t="shared" si="14"/>
        <v>0</v>
      </c>
      <c r="W33" s="40">
        <f t="shared" si="14"/>
        <v>0</v>
      </c>
      <c r="X33" s="40">
        <f t="shared" si="14"/>
        <v>34.64</v>
      </c>
      <c r="Y33" s="40">
        <f t="shared" si="14"/>
        <v>74.650000000000006</v>
      </c>
      <c r="Z33" s="40">
        <f>MAX(Z9:Z32)</f>
        <v>12</v>
      </c>
      <c r="AA33" s="40">
        <f>MAX(AA9:AA32)</f>
        <v>0</v>
      </c>
      <c r="AB33" s="40">
        <f>MAX(AB9:AB32)</f>
        <v>0</v>
      </c>
      <c r="AC33" s="40">
        <f t="shared" si="14"/>
        <v>90.13</v>
      </c>
      <c r="AD33" s="40">
        <f t="shared" si="14"/>
        <v>12</v>
      </c>
      <c r="AE33" s="40">
        <f t="shared" si="14"/>
        <v>90.13</v>
      </c>
      <c r="AF33" s="40">
        <f t="shared" ref="AF33:AM33" si="15">MAX(AF9:AF32)</f>
        <v>0.13518709677419349</v>
      </c>
      <c r="AG33" s="40">
        <f t="shared" si="15"/>
        <v>0.43407836021505375</v>
      </c>
      <c r="AH33" s="40">
        <f t="shared" si="15"/>
        <v>7.0576375523115757</v>
      </c>
      <c r="AI33" s="40">
        <f t="shared" si="15"/>
        <v>9.9770798252974373</v>
      </c>
      <c r="AJ33" s="40">
        <f t="shared" si="15"/>
        <v>99.275791399814096</v>
      </c>
      <c r="AK33" s="40">
        <f t="shared" si="15"/>
        <v>145.53013419959808</v>
      </c>
      <c r="AL33" s="40">
        <f t="shared" si="15"/>
        <v>101.93622766712011</v>
      </c>
      <c r="AM33" s="130">
        <f t="shared" si="15"/>
        <v>202.57043262042654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150.06632653061226</v>
      </c>
      <c r="C34" s="41">
        <f t="shared" ref="C34:AE34" si="16">AVERAGE(C9:C33,C9:C32)</f>
        <v>54.597650862916566</v>
      </c>
      <c r="D34" s="41">
        <f t="shared" si="16"/>
        <v>104.538958010125</v>
      </c>
      <c r="E34" s="41">
        <f t="shared" si="16"/>
        <v>-8.4620439780046013</v>
      </c>
      <c r="F34" s="41">
        <f t="shared" si="16"/>
        <v>130.60448979591834</v>
      </c>
      <c r="G34" s="41">
        <f t="shared" si="16"/>
        <v>73.491175389791124</v>
      </c>
      <c r="H34" s="41">
        <f t="shared" si="16"/>
        <v>51.967047464457146</v>
      </c>
      <c r="I34" s="41">
        <f t="shared" si="16"/>
        <v>5.6063657930174244</v>
      </c>
      <c r="J34" s="41">
        <f t="shared" si="16"/>
        <v>0</v>
      </c>
      <c r="K34" s="41">
        <f t="shared" si="16"/>
        <v>17.643469387755101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17.643469387755101</v>
      </c>
      <c r="R34" s="41">
        <f t="shared" si="16"/>
        <v>10.939183673469385</v>
      </c>
      <c r="S34" s="41">
        <f t="shared" si="16"/>
        <v>0</v>
      </c>
      <c r="T34" s="41">
        <f t="shared" si="16"/>
        <v>0</v>
      </c>
      <c r="U34" s="41">
        <f t="shared" si="16"/>
        <v>61.240612244897946</v>
      </c>
      <c r="V34" s="41">
        <f t="shared" si="16"/>
        <v>0</v>
      </c>
      <c r="W34" s="41">
        <f t="shared" si="16"/>
        <v>0</v>
      </c>
      <c r="X34" s="41">
        <f t="shared" si="16"/>
        <v>10.939183673469385</v>
      </c>
      <c r="Y34" s="41">
        <f t="shared" si="16"/>
        <v>61.240612244897946</v>
      </c>
      <c r="Z34" s="41">
        <f>AVERAGE(Z9:Z33,Z9:Z32)</f>
        <v>3.5183673469387746</v>
      </c>
      <c r="AA34" s="41">
        <f>AVERAGE(AA9:AA33,AA9:AA32)</f>
        <v>0</v>
      </c>
      <c r="AB34" s="41">
        <f>AVERAGE(AB9:AB33,AB9:AB32)</f>
        <v>0</v>
      </c>
      <c r="AC34" s="41">
        <f t="shared" si="16"/>
        <v>70.8814285714286</v>
      </c>
      <c r="AD34" s="41">
        <f t="shared" si="16"/>
        <v>3.5183673469387746</v>
      </c>
      <c r="AE34" s="41">
        <f t="shared" si="16"/>
        <v>70.8814285714286</v>
      </c>
      <c r="AF34" s="41">
        <f t="shared" ref="AF34:AM34" si="17">AVERAGE(AF9:AF33,AF9:AF32)</f>
        <v>0.13518709677419335</v>
      </c>
      <c r="AG34" s="41">
        <f t="shared" si="17"/>
        <v>0.43407836021505375</v>
      </c>
      <c r="AH34" s="41">
        <f t="shared" si="17"/>
        <v>5.4711786962432321</v>
      </c>
      <c r="AI34" s="41">
        <f t="shared" si="17"/>
        <v>8.3566949097135357</v>
      </c>
      <c r="AJ34" s="41">
        <f t="shared" si="17"/>
        <v>76.764644777546224</v>
      </c>
      <c r="AK34" s="41">
        <f t="shared" si="17"/>
        <v>124.79336514863084</v>
      </c>
      <c r="AL34" s="41">
        <f t="shared" si="17"/>
        <v>62.199292362416323</v>
      </c>
      <c r="AM34" s="131">
        <f t="shared" si="17"/>
        <v>165.31732535706377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4"/>
      <c r="H36" s="200" t="s">
        <v>96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97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98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95</v>
      </c>
      <c r="B37" s="199"/>
      <c r="C37" s="199"/>
      <c r="D37" s="198" t="s">
        <v>102</v>
      </c>
      <c r="E37" s="199"/>
      <c r="F37" s="203"/>
      <c r="G37" s="115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99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75</v>
      </c>
      <c r="AH37" s="196"/>
      <c r="AI37" s="196"/>
      <c r="AJ37" s="196"/>
      <c r="AK37" s="213"/>
      <c r="AL37" s="195" t="s">
        <v>94</v>
      </c>
      <c r="AM37" s="196"/>
      <c r="AN37" s="196"/>
      <c r="AO37" s="197"/>
      <c r="AP37" s="212" t="s">
        <v>100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3">
        <v>427</v>
      </c>
      <c r="K38" s="13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3">
        <v>262.20999999999998</v>
      </c>
      <c r="Z38" s="132"/>
      <c r="AA38" s="8" t="s">
        <v>21</v>
      </c>
      <c r="AB38" s="5" t="s">
        <v>23</v>
      </c>
      <c r="AC38" s="30"/>
      <c r="AD38" s="133">
        <v>1537.2</v>
      </c>
      <c r="AE38" s="132"/>
      <c r="AF38" s="7" t="s">
        <v>21</v>
      </c>
      <c r="AG38" s="5" t="s">
        <v>24</v>
      </c>
      <c r="AH38" s="6"/>
      <c r="AI38" s="133">
        <v>0</v>
      </c>
      <c r="AJ38" s="132"/>
      <c r="AK38" s="100" t="s">
        <v>21</v>
      </c>
      <c r="AL38" s="99" t="s">
        <v>24</v>
      </c>
      <c r="AM38" s="132">
        <v>84.174300000000002</v>
      </c>
      <c r="AN38" s="134"/>
      <c r="AO38" s="8" t="s">
        <v>21</v>
      </c>
      <c r="AP38" s="5" t="s">
        <v>24</v>
      </c>
      <c r="AQ38" s="132">
        <v>1693.3</v>
      </c>
      <c r="AR38" s="132"/>
      <c r="AS38" s="110" t="s">
        <v>21</v>
      </c>
    </row>
    <row r="39" spans="1:45" ht="15.75" thickBot="1" x14ac:dyDescent="0.3">
      <c r="A39" s="9" t="s">
        <v>22</v>
      </c>
      <c r="B39" s="10">
        <v>3150.19</v>
      </c>
      <c r="C39" s="11" t="s">
        <v>21</v>
      </c>
      <c r="D39" s="9" t="s">
        <v>72</v>
      </c>
      <c r="E39" s="10">
        <v>3427</v>
      </c>
      <c r="F39" s="12" t="s">
        <v>21</v>
      </c>
      <c r="G39" s="98"/>
      <c r="H39" s="101" t="s">
        <v>25</v>
      </c>
      <c r="I39" s="102"/>
      <c r="J39" s="103">
        <v>20.41</v>
      </c>
      <c r="K39" s="104" t="s">
        <v>63</v>
      </c>
      <c r="L39" s="105">
        <v>153.54166666667899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34.64</v>
      </c>
      <c r="Z39" s="102" t="s">
        <v>63</v>
      </c>
      <c r="AA39" s="108">
        <v>153.54166666667899</v>
      </c>
      <c r="AB39" s="106" t="s">
        <v>25</v>
      </c>
      <c r="AC39" s="109"/>
      <c r="AD39" s="103">
        <v>78.02</v>
      </c>
      <c r="AE39" s="104" t="s">
        <v>63</v>
      </c>
      <c r="AF39" s="108">
        <v>2.7777777777777776E-2</v>
      </c>
      <c r="AG39" s="106" t="s">
        <v>25</v>
      </c>
      <c r="AH39" s="102"/>
      <c r="AI39" s="103">
        <v>0</v>
      </c>
      <c r="AJ39" s="102" t="s">
        <v>78</v>
      </c>
      <c r="AK39" s="107">
        <v>153.04166666667899</v>
      </c>
      <c r="AL39" s="101" t="s">
        <v>25</v>
      </c>
      <c r="AM39" s="102">
        <v>12</v>
      </c>
      <c r="AN39" s="103" t="s">
        <v>78</v>
      </c>
      <c r="AO39" s="111">
        <v>153.41666666667899</v>
      </c>
      <c r="AP39" s="106" t="s">
        <v>25</v>
      </c>
      <c r="AQ39" s="102">
        <v>90.13</v>
      </c>
      <c r="AR39" s="104" t="s">
        <v>62</v>
      </c>
      <c r="AS39" s="107">
        <v>153.87500000001199</v>
      </c>
    </row>
    <row r="40" spans="1:45" ht="16.5" thickTop="1" thickBot="1" x14ac:dyDescent="0.3"/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524.05999999999995</v>
      </c>
      <c r="F42" s="44" t="s">
        <v>70</v>
      </c>
      <c r="G42" s="47">
        <v>153.87500000001199</v>
      </c>
    </row>
    <row r="43" spans="1:45" ht="32.25" customHeight="1" thickBot="1" x14ac:dyDescent="0.3">
      <c r="A43" s="189" t="s">
        <v>71</v>
      </c>
      <c r="B43" s="190"/>
      <c r="C43" s="190"/>
      <c r="D43" s="191"/>
      <c r="E43" s="77" t="s">
        <v>76</v>
      </c>
      <c r="F43" s="78"/>
      <c r="G43" s="79">
        <v>52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 t="s">
        <v>77</v>
      </c>
      <c r="F44" s="78"/>
      <c r="G44" s="79">
        <v>90.13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277.67</v>
      </c>
      <c r="F45" s="83" t="s">
        <v>73</v>
      </c>
      <c r="G45" s="48">
        <v>153.87500000001199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253.19000000000005</v>
      </c>
      <c r="F46" s="80" t="s">
        <v>73</v>
      </c>
      <c r="G46" s="60">
        <v>153.833333333345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106</v>
      </c>
    </row>
    <row r="57" spans="1:44" x14ac:dyDescent="0.25">
      <c r="A57" s="37" t="s">
        <v>66</v>
      </c>
      <c r="B57" t="s">
        <v>107</v>
      </c>
    </row>
    <row r="58" spans="1:44" x14ac:dyDescent="0.25">
      <c r="A58" s="37" t="s">
        <v>67</v>
      </c>
      <c r="B58" t="s">
        <v>108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 JUN 23</vt:lpstr>
      <vt:lpstr>'03 JUN 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2023-06-04T07:54:55Z</dcterms:modified>
</cp:coreProperties>
</file>