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6-JUIN 2023\"/>
    </mc:Choice>
  </mc:AlternateContent>
  <xr:revisionPtr revIDLastSave="0" documentId="13_ncr:1_{67E302B8-2E8D-47C6-9354-57FC33514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 JUN 23 " sheetId="3" r:id="rId1"/>
  </sheets>
  <externalReferences>
    <externalReference r:id="rId2"/>
    <externalReference r:id="rId3"/>
  </externalReferences>
  <definedNames>
    <definedName name="_xlnm.Print_Area" localSheetId="0">'30 JUN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9" i="3" l="1"/>
  <c r="AI39" i="3"/>
  <c r="AI3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<sst xmlns="http://schemas.openxmlformats.org/spreadsheetml/2006/main" count="139" uniqueCount="106">
  <si>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</si>
  <si>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</si>
  <si>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</si>
  <si>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</si>
  <si>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</si>
  <si>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</si>
  <si>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</si>
  <si>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</si>
  <si>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</si>
  <si>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</si>
  <si>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</si>
  <si>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</si>
  <si>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</si>
  <si>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</si>
  <si>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</si>
  <si>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</si>
  <si>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</si>
  <si>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</si>
  <si>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</si>
  <si>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</si>
  <si>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</si>
  <si>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</si>
  <si>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</si>
  <si>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</si>
  <si>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</si>
  <si>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</si>
  <si>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</si>
  <si>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</si>
  <si>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</si>
  <si>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</si>
  <si>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</si>
  <si>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</si>
  <si>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</si>
  <si>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</si>
  <si>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</si>
  <si>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</si>
  <si>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</si>
  <si>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</si>
  <si>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</si>
  <si>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</si>
  <si>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</si>
  <si>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</si>
  <si>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</si>
  <si>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</si>
  <si>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</si>
  <si>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</si>
  <si>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</si>
  <si>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</si>
  <si>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</si>
  <si>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</si>
  <si>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</si>
  <si>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</si>
  <si>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</si>
  <si>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</si>
  <si>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</si>
  <si>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</si>
  <si>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</si>
  <si>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</si>
  <si>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</si>
  <si>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</si>
  <si>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</si>
  <si>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</si>
  <si>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</si>
  <si>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</si>
  <si>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</si>
  <si>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</si>
  <si>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</si>
  <si>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</si>
  <si>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</si>
  <si>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</si>
  <si>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</si>
  <si>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</si>
  <si>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</si>
  <si>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</si>
  <si>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</si>
  <si>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</si>
  <si>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</si>
  <si>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</si>
  <si>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</si>
  <si>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</si>
  <si>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</si>
  <si>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</si>
  <si>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</si>
  <si>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</si>
  <si>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</si>
  <si>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</si>
  <si>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</si>
  <si>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</si>
  <si>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</si>
  <si>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</si>
  <si>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</si>
  <si>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</si>
  <si>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</si>
  <si>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</si>
  <si>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</si>
  <si>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</si>
  <si>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</si>
  <si>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</si>
  <si>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</si>
  <si>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</si>
  <si>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</si>
  <si>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</si>
  <si>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</si>
  <si>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DOSSA</t>
  </si>
  <si>
    <t>TAGBA et BOKO</t>
  </si>
  <si>
    <t>TAGBA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</si>
</sst>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1" fontId="10" fillId="0" borderId="50" xfId="0" applyNumberFormat="1" applyFont="1" applyBorder="1" applyAlignment="1">
      <alignment vertical="center"/>
    </xf>
    <xf numFmtId="164" fontId="10" fillId="0" borderId="66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'30 JUN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'30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JUN 23 '!$B$9:$B$32</c:f>
              <c:numCache>
                <c:formatCode>General</c:formatCode>
                <c:ptCount val="24"/>
                <c:pt idx="0">
                  <c:v>107.59</c:v>
                </c:pt>
                <c:pt idx="1">
                  <c:v>92.2</c:v>
                </c:pt>
                <c:pt idx="2">
                  <c:v>87.65</c:v>
                </c:pt>
                <c:pt idx="3">
                  <c:v>88.91</c:v>
                </c:pt>
                <c:pt idx="4">
                  <c:v>89.15</c:v>
                </c:pt>
                <c:pt idx="5">
                  <c:v>89.56</c:v>
                </c:pt>
                <c:pt idx="6">
                  <c:v>97.06</c:v>
                </c:pt>
                <c:pt idx="7">
                  <c:v>130.04</c:v>
                </c:pt>
                <c:pt idx="8">
                  <c:v>144.13999999999999</c:v>
                </c:pt>
                <c:pt idx="9">
                  <c:v>142.45999999999998</c:v>
                </c:pt>
                <c:pt idx="10">
                  <c:v>149.63999999999999</c:v>
                </c:pt>
                <c:pt idx="11">
                  <c:v>143.99</c:v>
                </c:pt>
                <c:pt idx="12">
                  <c:v>134.69999999999999</c:v>
                </c:pt>
                <c:pt idx="13">
                  <c:v>139.76999999999998</c:v>
                </c:pt>
                <c:pt idx="14">
                  <c:v>148.82</c:v>
                </c:pt>
                <c:pt idx="15">
                  <c:v>160.38</c:v>
                </c:pt>
                <c:pt idx="16">
                  <c:v>147.28</c:v>
                </c:pt>
                <c:pt idx="17">
                  <c:v>133.66</c:v>
                </c:pt>
                <c:pt idx="18">
                  <c:v>153.5</c:v>
                </c:pt>
                <c:pt idx="19">
                  <c:v>151.1</c:v>
                </c:pt>
                <c:pt idx="20">
                  <c:v>148.81</c:v>
                </c:pt>
                <c:pt idx="21">
                  <c:v>133.63999999999999</c:v>
                </c:pt>
                <c:pt idx="22">
                  <c:v>129.32999999999998</c:v>
                </c:pt>
                <c:pt idx="23">
                  <c:v>125.68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'30 JUN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'30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JUN 23 '!$C$9:$C$32</c:f>
              <c:numCache>
                <c:formatCode>General</c:formatCode>
                <c:ptCount val="24"/>
                <c:pt idx="0">
                  <c:v>32.020229841148591</c:v>
                </c:pt>
                <c:pt idx="1">
                  <c:v>27.120070381481909</c:v>
                </c:pt>
                <c:pt idx="2">
                  <c:v>17.165261142089989</c:v>
                </c:pt>
                <c:pt idx="3">
                  <c:v>15.514894399187341</c:v>
                </c:pt>
                <c:pt idx="4">
                  <c:v>18.66950811323639</c:v>
                </c:pt>
                <c:pt idx="5">
                  <c:v>17.817971591053706</c:v>
                </c:pt>
                <c:pt idx="6">
                  <c:v>18.811395681767721</c:v>
                </c:pt>
                <c:pt idx="7">
                  <c:v>39.077583657060529</c:v>
                </c:pt>
                <c:pt idx="8">
                  <c:v>42.35663790436044</c:v>
                </c:pt>
                <c:pt idx="9">
                  <c:v>47.780713391157889</c:v>
                </c:pt>
                <c:pt idx="10">
                  <c:v>43.105679834222755</c:v>
                </c:pt>
                <c:pt idx="11">
                  <c:v>44.07697709378661</c:v>
                </c:pt>
                <c:pt idx="12">
                  <c:v>33.641116451242056</c:v>
                </c:pt>
                <c:pt idx="13">
                  <c:v>43.775109560514011</c:v>
                </c:pt>
                <c:pt idx="14">
                  <c:v>49.175381309848845</c:v>
                </c:pt>
                <c:pt idx="15">
                  <c:v>54.389684482550791</c:v>
                </c:pt>
                <c:pt idx="16">
                  <c:v>49.257290716894389</c:v>
                </c:pt>
                <c:pt idx="17">
                  <c:v>35.890865996657453</c:v>
                </c:pt>
                <c:pt idx="18">
                  <c:v>55.429186503764384</c:v>
                </c:pt>
                <c:pt idx="19">
                  <c:v>52.148250096241</c:v>
                </c:pt>
                <c:pt idx="20">
                  <c:v>48.981542667735553</c:v>
                </c:pt>
                <c:pt idx="21">
                  <c:v>37.296796014950814</c:v>
                </c:pt>
                <c:pt idx="22">
                  <c:v>33.776961746742529</c:v>
                </c:pt>
                <c:pt idx="23">
                  <c:v>34.475409340037771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'30 JUN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'30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JUN 23 '!$D$9:$D$32</c:f>
              <c:numCache>
                <c:formatCode>0.00</c:formatCode>
                <c:ptCount val="24"/>
                <c:pt idx="0">
                  <c:v>67.730005293337186</c:v>
                </c:pt>
                <c:pt idx="1">
                  <c:v>57.692357221904516</c:v>
                </c:pt>
                <c:pt idx="2">
                  <c:v>63.240523872330897</c:v>
                </c:pt>
                <c:pt idx="3">
                  <c:v>66.509563652520399</c:v>
                </c:pt>
                <c:pt idx="4">
                  <c:v>63.59578992129034</c:v>
                </c:pt>
                <c:pt idx="5">
                  <c:v>64.77220816285714</c:v>
                </c:pt>
                <c:pt idx="6">
                  <c:v>71.123387102383063</c:v>
                </c:pt>
                <c:pt idx="7">
                  <c:v>82.739057201867951</c:v>
                </c:pt>
                <c:pt idx="8">
                  <c:v>93.16772826987031</c:v>
                </c:pt>
                <c:pt idx="9">
                  <c:v>86.126931959352589</c:v>
                </c:pt>
                <c:pt idx="10">
                  <c:v>97.784288049129884</c:v>
                </c:pt>
                <c:pt idx="11">
                  <c:v>91.314188862965267</c:v>
                </c:pt>
                <c:pt idx="12">
                  <c:v>92.767765362569747</c:v>
                </c:pt>
                <c:pt idx="13">
                  <c:v>87.678012612137081</c:v>
                </c:pt>
                <c:pt idx="14">
                  <c:v>91.03262481733509</c:v>
                </c:pt>
                <c:pt idx="15">
                  <c:v>97.088805263954498</c:v>
                </c:pt>
                <c:pt idx="16">
                  <c:v>89.506754154126185</c:v>
                </c:pt>
                <c:pt idx="17">
                  <c:v>89.555014730811195</c:v>
                </c:pt>
                <c:pt idx="18">
                  <c:v>89.301461620875614</c:v>
                </c:pt>
                <c:pt idx="19">
                  <c:v>90.279276807410071</c:v>
                </c:pt>
                <c:pt idx="20">
                  <c:v>91.201903647392299</c:v>
                </c:pt>
                <c:pt idx="21">
                  <c:v>88.110884971165717</c:v>
                </c:pt>
                <c:pt idx="22">
                  <c:v>87.46407716976735</c:v>
                </c:pt>
                <c:pt idx="23">
                  <c:v>83.20466825283232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'30 JUN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'30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JUN 23 '!$E$9:$E$32</c:f>
              <c:numCache>
                <c:formatCode>0.00</c:formatCode>
                <c:ptCount val="24"/>
                <c:pt idx="0">
                  <c:v>7.839764865514212</c:v>
                </c:pt>
                <c:pt idx="1">
                  <c:v>7.3875723966136206</c:v>
                </c:pt>
                <c:pt idx="2">
                  <c:v>7.2442149855791342</c:v>
                </c:pt>
                <c:pt idx="3">
                  <c:v>6.8855419482922571</c:v>
                </c:pt>
                <c:pt idx="4">
                  <c:v>6.8847019654732549</c:v>
                </c:pt>
                <c:pt idx="5">
                  <c:v>6.9698202460891707</c:v>
                </c:pt>
                <c:pt idx="6">
                  <c:v>7.1252172158492044</c:v>
                </c:pt>
                <c:pt idx="7">
                  <c:v>8.2233591410715121</c:v>
                </c:pt>
                <c:pt idx="8">
                  <c:v>8.6156338257692369</c:v>
                </c:pt>
                <c:pt idx="9">
                  <c:v>8.5523546494894731</c:v>
                </c:pt>
                <c:pt idx="10">
                  <c:v>8.7500321166473896</c:v>
                </c:pt>
                <c:pt idx="11">
                  <c:v>8.5988340432481891</c:v>
                </c:pt>
                <c:pt idx="12">
                  <c:v>8.2911181861882142</c:v>
                </c:pt>
                <c:pt idx="13">
                  <c:v>8.3168778273488897</c:v>
                </c:pt>
                <c:pt idx="14">
                  <c:v>8.6119938728160719</c:v>
                </c:pt>
                <c:pt idx="15">
                  <c:v>8.9015102534946777</c:v>
                </c:pt>
                <c:pt idx="16">
                  <c:v>8.5159551289793853</c:v>
                </c:pt>
                <c:pt idx="17">
                  <c:v>8.2141192725313772</c:v>
                </c:pt>
                <c:pt idx="18">
                  <c:v>8.7693518753599733</c:v>
                </c:pt>
                <c:pt idx="19">
                  <c:v>8.6724730963489378</c:v>
                </c:pt>
                <c:pt idx="20">
                  <c:v>8.6265536848721354</c:v>
                </c:pt>
                <c:pt idx="21">
                  <c:v>8.2323190138834548</c:v>
                </c:pt>
                <c:pt idx="22">
                  <c:v>8.0889610834901191</c:v>
                </c:pt>
                <c:pt idx="23">
                  <c:v>7.9999224071299295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'30 JUN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'30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JUN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'30 JUN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'30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JUN 23 '!$AE$9:$AE$32</c:f>
              <c:numCache>
                <c:formatCode>0.00</c:formatCode>
                <c:ptCount val="24"/>
                <c:pt idx="0">
                  <c:v>91.03</c:v>
                </c:pt>
                <c:pt idx="1">
                  <c:v>90</c:v>
                </c:pt>
                <c:pt idx="2">
                  <c:v>93.63</c:v>
                </c:pt>
                <c:pt idx="3">
                  <c:v>90.75</c:v>
                </c:pt>
                <c:pt idx="4">
                  <c:v>90.48</c:v>
                </c:pt>
                <c:pt idx="5">
                  <c:v>93.11</c:v>
                </c:pt>
                <c:pt idx="6">
                  <c:v>91.39</c:v>
                </c:pt>
                <c:pt idx="7">
                  <c:v>95.4</c:v>
                </c:pt>
                <c:pt idx="8">
                  <c:v>96.37</c:v>
                </c:pt>
                <c:pt idx="9">
                  <c:v>96.22</c:v>
                </c:pt>
                <c:pt idx="10">
                  <c:v>95.7</c:v>
                </c:pt>
                <c:pt idx="11">
                  <c:v>97.35</c:v>
                </c:pt>
                <c:pt idx="12">
                  <c:v>95.65</c:v>
                </c:pt>
                <c:pt idx="13">
                  <c:v>91.5</c:v>
                </c:pt>
                <c:pt idx="14">
                  <c:v>92.99</c:v>
                </c:pt>
                <c:pt idx="15">
                  <c:v>91.81</c:v>
                </c:pt>
                <c:pt idx="16">
                  <c:v>91.11</c:v>
                </c:pt>
                <c:pt idx="17">
                  <c:v>94.06</c:v>
                </c:pt>
                <c:pt idx="18">
                  <c:v>93.12</c:v>
                </c:pt>
                <c:pt idx="19">
                  <c:v>91.98</c:v>
                </c:pt>
                <c:pt idx="20">
                  <c:v>92.64</c:v>
                </c:pt>
                <c:pt idx="21">
                  <c:v>92.12</c:v>
                </c:pt>
                <c:pt idx="22">
                  <c:v>91.85</c:v>
                </c:pt>
                <c:pt idx="23">
                  <c:v>91.85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'30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'30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'30 JUN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'30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JUN 23 '!$AK$9:$AK$32</c:f>
              <c:numCache>
                <c:formatCode>0.00</c:formatCode>
                <c:ptCount val="24"/>
                <c:pt idx="0">
                  <c:v>123.05022984114859</c:v>
                </c:pt>
                <c:pt idx="1">
                  <c:v>117.12007038148191</c:v>
                </c:pt>
                <c:pt idx="2">
                  <c:v>110.79526114208998</c:v>
                </c:pt>
                <c:pt idx="3">
                  <c:v>106.26489439918734</c:v>
                </c:pt>
                <c:pt idx="4">
                  <c:v>109.14950811323639</c:v>
                </c:pt>
                <c:pt idx="5">
                  <c:v>110.9279715910537</c:v>
                </c:pt>
                <c:pt idx="6">
                  <c:v>110.20139568176772</c:v>
                </c:pt>
                <c:pt idx="7">
                  <c:v>134.47758365706053</c:v>
                </c:pt>
                <c:pt idx="8">
                  <c:v>138.72663790436044</c:v>
                </c:pt>
                <c:pt idx="9">
                  <c:v>144.00071339115789</c:v>
                </c:pt>
                <c:pt idx="10">
                  <c:v>138.80567983422276</c:v>
                </c:pt>
                <c:pt idx="11">
                  <c:v>141.4269770937866</c:v>
                </c:pt>
                <c:pt idx="12">
                  <c:v>129.29111645124206</c:v>
                </c:pt>
                <c:pt idx="13">
                  <c:v>135.27510956051401</c:v>
                </c:pt>
                <c:pt idx="14">
                  <c:v>142.16538130984884</c:v>
                </c:pt>
                <c:pt idx="15">
                  <c:v>146.19968448255079</c:v>
                </c:pt>
                <c:pt idx="16">
                  <c:v>140.36729071689439</c:v>
                </c:pt>
                <c:pt idx="17">
                  <c:v>129.95086599665746</c:v>
                </c:pt>
                <c:pt idx="18">
                  <c:v>148.54918650376439</c:v>
                </c:pt>
                <c:pt idx="19">
                  <c:v>144.128250096241</c:v>
                </c:pt>
                <c:pt idx="20">
                  <c:v>141.62154266773555</c:v>
                </c:pt>
                <c:pt idx="21">
                  <c:v>129.41679601495082</c:v>
                </c:pt>
                <c:pt idx="22">
                  <c:v>125.62696174674252</c:v>
                </c:pt>
                <c:pt idx="23">
                  <c:v>126.32540934003777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'30 JUN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'30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JUN 23 '!$AM$9:$AM$32</c:f>
              <c:numCache>
                <c:formatCode>0.00</c:formatCode>
                <c:ptCount val="24"/>
                <c:pt idx="0">
                  <c:v>142.72000529333718</c:v>
                </c:pt>
                <c:pt idx="1">
                  <c:v>132.95235722190452</c:v>
                </c:pt>
                <c:pt idx="2">
                  <c:v>134.3005238723309</c:v>
                </c:pt>
                <c:pt idx="3">
                  <c:v>126.3795636525204</c:v>
                </c:pt>
                <c:pt idx="4">
                  <c:v>123.46578992129034</c:v>
                </c:pt>
                <c:pt idx="5">
                  <c:v>124.64220816285713</c:v>
                </c:pt>
                <c:pt idx="6">
                  <c:v>130.76338710238306</c:v>
                </c:pt>
                <c:pt idx="7">
                  <c:v>144.60905720186796</c:v>
                </c:pt>
                <c:pt idx="8">
                  <c:v>153.97772826987031</c:v>
                </c:pt>
                <c:pt idx="9">
                  <c:v>146.50693195935258</c:v>
                </c:pt>
                <c:pt idx="10">
                  <c:v>158.56428804912989</c:v>
                </c:pt>
                <c:pt idx="11">
                  <c:v>150.69418886296526</c:v>
                </c:pt>
                <c:pt idx="12">
                  <c:v>152.14776536256974</c:v>
                </c:pt>
                <c:pt idx="13">
                  <c:v>147.05801261213708</c:v>
                </c:pt>
                <c:pt idx="14">
                  <c:v>150.41262481733509</c:v>
                </c:pt>
                <c:pt idx="15">
                  <c:v>156.4288052639545</c:v>
                </c:pt>
                <c:pt idx="16">
                  <c:v>148.87675415412619</c:v>
                </c:pt>
                <c:pt idx="17">
                  <c:v>148.81501473081119</c:v>
                </c:pt>
                <c:pt idx="18">
                  <c:v>149.49146162087561</c:v>
                </c:pt>
                <c:pt idx="19">
                  <c:v>150.54927680741008</c:v>
                </c:pt>
                <c:pt idx="20">
                  <c:v>151.46190364739229</c:v>
                </c:pt>
                <c:pt idx="21">
                  <c:v>149.98088497116572</c:v>
                </c:pt>
                <c:pt idx="22">
                  <c:v>148.79407716976735</c:v>
                </c:pt>
                <c:pt idx="23">
                  <c:v>145.00466825283232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'30 JUN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'30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JUN 23 '!$F$9:$F$32</c:f>
              <c:numCache>
                <c:formatCode>General</c:formatCode>
                <c:ptCount val="24"/>
                <c:pt idx="0">
                  <c:v>148.72</c:v>
                </c:pt>
                <c:pt idx="1">
                  <c:v>145.66999999999999</c:v>
                </c:pt>
                <c:pt idx="2">
                  <c:v>140.46</c:v>
                </c:pt>
                <c:pt idx="3">
                  <c:v>137.66999999999999</c:v>
                </c:pt>
                <c:pt idx="4">
                  <c:v>139.07</c:v>
                </c:pt>
                <c:pt idx="5">
                  <c:v>131.15</c:v>
                </c:pt>
                <c:pt idx="6">
                  <c:v>123.56</c:v>
                </c:pt>
                <c:pt idx="7">
                  <c:v>127.12</c:v>
                </c:pt>
                <c:pt idx="8">
                  <c:v>119.91</c:v>
                </c:pt>
                <c:pt idx="9">
                  <c:v>118.19</c:v>
                </c:pt>
                <c:pt idx="10">
                  <c:v>120.09</c:v>
                </c:pt>
                <c:pt idx="11">
                  <c:v>96.12</c:v>
                </c:pt>
                <c:pt idx="12">
                  <c:v>99.77</c:v>
                </c:pt>
                <c:pt idx="13">
                  <c:v>115.67</c:v>
                </c:pt>
                <c:pt idx="14">
                  <c:v>108.58</c:v>
                </c:pt>
                <c:pt idx="15">
                  <c:v>125.4</c:v>
                </c:pt>
                <c:pt idx="16">
                  <c:v>145.76</c:v>
                </c:pt>
                <c:pt idx="17">
                  <c:v>153.46</c:v>
                </c:pt>
                <c:pt idx="18">
                  <c:v>190.14</c:v>
                </c:pt>
                <c:pt idx="19">
                  <c:v>201.23</c:v>
                </c:pt>
                <c:pt idx="20">
                  <c:v>197.58</c:v>
                </c:pt>
                <c:pt idx="21">
                  <c:v>186.07</c:v>
                </c:pt>
                <c:pt idx="22">
                  <c:v>172.95</c:v>
                </c:pt>
                <c:pt idx="23">
                  <c:v>158.55000000000001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'30 JUN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'30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JUN 23 '!$G$9:$G$32</c:f>
              <c:numCache>
                <c:formatCode>0.00</c:formatCode>
                <c:ptCount val="24"/>
                <c:pt idx="0">
                  <c:v>73.883217412964612</c:v>
                </c:pt>
                <c:pt idx="1">
                  <c:v>70.136976894153179</c:v>
                </c:pt>
                <c:pt idx="2">
                  <c:v>65.313007459942611</c:v>
                </c:pt>
                <c:pt idx="3">
                  <c:v>68.410732744340152</c:v>
                </c:pt>
                <c:pt idx="4">
                  <c:v>67.011189109419092</c:v>
                </c:pt>
                <c:pt idx="5">
                  <c:v>66.549098701070449</c:v>
                </c:pt>
                <c:pt idx="6">
                  <c:v>62.503452999898101</c:v>
                </c:pt>
                <c:pt idx="7">
                  <c:v>66.709765805623221</c:v>
                </c:pt>
                <c:pt idx="8">
                  <c:v>65.9810954871311</c:v>
                </c:pt>
                <c:pt idx="9">
                  <c:v>60.268317352273087</c:v>
                </c:pt>
                <c:pt idx="10">
                  <c:v>65.973082811744433</c:v>
                </c:pt>
                <c:pt idx="11">
                  <c:v>52.787518061297455</c:v>
                </c:pt>
                <c:pt idx="12">
                  <c:v>58.583126851628634</c:v>
                </c:pt>
                <c:pt idx="13">
                  <c:v>64.300216366474388</c:v>
                </c:pt>
                <c:pt idx="14">
                  <c:v>65.511695404419328</c:v>
                </c:pt>
                <c:pt idx="15">
                  <c:v>59.812778907309372</c:v>
                </c:pt>
                <c:pt idx="16">
                  <c:v>66.250427985793451</c:v>
                </c:pt>
                <c:pt idx="17">
                  <c:v>77.631460396421573</c:v>
                </c:pt>
                <c:pt idx="18">
                  <c:v>93.367494258452723</c:v>
                </c:pt>
                <c:pt idx="19">
                  <c:v>95.324953723285219</c:v>
                </c:pt>
                <c:pt idx="20">
                  <c:v>94.372413990197813</c:v>
                </c:pt>
                <c:pt idx="21">
                  <c:v>88.979748227056419</c:v>
                </c:pt>
                <c:pt idx="22">
                  <c:v>81.758099015482003</c:v>
                </c:pt>
                <c:pt idx="23">
                  <c:v>72.136308552241147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'30 JUN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'30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JUN 23 '!$H$9:$H$32</c:f>
              <c:numCache>
                <c:formatCode>0.00</c:formatCode>
                <c:ptCount val="24"/>
                <c:pt idx="0">
                  <c:v>86.235477845607605</c:v>
                </c:pt>
                <c:pt idx="1">
                  <c:v>86.961021844269567</c:v>
                </c:pt>
                <c:pt idx="2">
                  <c:v>85.791696545972243</c:v>
                </c:pt>
                <c:pt idx="3">
                  <c:v>81.000840944729305</c:v>
                </c:pt>
                <c:pt idx="4">
                  <c:v>83.747192805083856</c:v>
                </c:pt>
                <c:pt idx="5">
                  <c:v>76.548401694952673</c:v>
                </c:pt>
                <c:pt idx="6">
                  <c:v>73.094092069361523</c:v>
                </c:pt>
                <c:pt idx="7">
                  <c:v>71.777562794459215</c:v>
                </c:pt>
                <c:pt idx="8">
                  <c:v>65.520021094209056</c:v>
                </c:pt>
                <c:pt idx="9">
                  <c:v>69.25519588841405</c:v>
                </c:pt>
                <c:pt idx="10">
                  <c:v>65.24004330153366</c:v>
                </c:pt>
                <c:pt idx="11">
                  <c:v>55.050316032826629</c:v>
                </c:pt>
                <c:pt idx="12">
                  <c:v>53.3629132642873</c:v>
                </c:pt>
                <c:pt idx="13">
                  <c:v>62.383571789994527</c:v>
                </c:pt>
                <c:pt idx="14">
                  <c:v>52.127404862488568</c:v>
                </c:pt>
                <c:pt idx="15">
                  <c:v>74.334340379080075</c:v>
                </c:pt>
                <c:pt idx="16">
                  <c:v>88.592188097896141</c:v>
                </c:pt>
                <c:pt idx="17">
                  <c:v>87.18181933490321</c:v>
                </c:pt>
                <c:pt idx="18">
                  <c:v>102.22991684180856</c:v>
                </c:pt>
                <c:pt idx="19">
                  <c:v>109.67122962361641</c:v>
                </c:pt>
                <c:pt idx="20">
                  <c:v>108.3919219700196</c:v>
                </c:pt>
                <c:pt idx="21">
                  <c:v>106.91588394391641</c:v>
                </c:pt>
                <c:pt idx="22">
                  <c:v>101.48718467504233</c:v>
                </c:pt>
                <c:pt idx="23">
                  <c:v>97.583195308327788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'30 JUN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'30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JUN 23 '!$I$9:$I$32</c:f>
              <c:numCache>
                <c:formatCode>0.00</c:formatCode>
                <c:ptCount val="24"/>
                <c:pt idx="0">
                  <c:v>-11.398695258572241</c:v>
                </c:pt>
                <c:pt idx="1">
                  <c:v>-11.427998738422756</c:v>
                </c:pt>
                <c:pt idx="2">
                  <c:v>-10.644704005914869</c:v>
                </c:pt>
                <c:pt idx="3">
                  <c:v>-11.741573689069478</c:v>
                </c:pt>
                <c:pt idx="4">
                  <c:v>-11.688381914502949</c:v>
                </c:pt>
                <c:pt idx="5">
                  <c:v>-11.947500396023097</c:v>
                </c:pt>
                <c:pt idx="6">
                  <c:v>-12.037545069259645</c:v>
                </c:pt>
                <c:pt idx="7">
                  <c:v>-11.367328600082439</c:v>
                </c:pt>
                <c:pt idx="8">
                  <c:v>-11.591116581340183</c:v>
                </c:pt>
                <c:pt idx="9">
                  <c:v>-11.333513240687163</c:v>
                </c:pt>
                <c:pt idx="10">
                  <c:v>-11.123126113278106</c:v>
                </c:pt>
                <c:pt idx="11">
                  <c:v>-11.717834094124095</c:v>
                </c:pt>
                <c:pt idx="12">
                  <c:v>-12.176040115915947</c:v>
                </c:pt>
                <c:pt idx="13">
                  <c:v>-11.013788156468928</c:v>
                </c:pt>
                <c:pt idx="14">
                  <c:v>-9.0591002669079064</c:v>
                </c:pt>
                <c:pt idx="15">
                  <c:v>-8.7471192863894469</c:v>
                </c:pt>
                <c:pt idx="16">
                  <c:v>-9.0826160836895991</c:v>
                </c:pt>
                <c:pt idx="17">
                  <c:v>-11.35327973132477</c:v>
                </c:pt>
                <c:pt idx="18">
                  <c:v>-5.4574111002613268</c:v>
                </c:pt>
                <c:pt idx="19">
                  <c:v>-3.7661833469016504</c:v>
                </c:pt>
                <c:pt idx="20">
                  <c:v>-5.1843359602173926</c:v>
                </c:pt>
                <c:pt idx="21">
                  <c:v>-9.8256321709728436</c:v>
                </c:pt>
                <c:pt idx="22">
                  <c:v>-10.295283690524338</c:v>
                </c:pt>
                <c:pt idx="23">
                  <c:v>-11.169503860568929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'30 JUN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'30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JUN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4.2</c:v>
                </c:pt>
                <c:pt idx="7">
                  <c:v>13.9</c:v>
                </c:pt>
                <c:pt idx="8">
                  <c:v>14.9</c:v>
                </c:pt>
                <c:pt idx="9">
                  <c:v>17.3</c:v>
                </c:pt>
                <c:pt idx="10">
                  <c:v>15</c:v>
                </c:pt>
                <c:pt idx="11">
                  <c:v>19.600000000000001</c:v>
                </c:pt>
                <c:pt idx="12">
                  <c:v>10</c:v>
                </c:pt>
                <c:pt idx="13">
                  <c:v>9.1999999999999993</c:v>
                </c:pt>
                <c:pt idx="14">
                  <c:v>11.4</c:v>
                </c:pt>
                <c:pt idx="15">
                  <c:v>7.6</c:v>
                </c:pt>
                <c:pt idx="16">
                  <c:v>1.5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'30 JUN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'30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JUN 23 '!$P$9:$P$32</c:f>
              <c:numCache>
                <c:formatCode>0.00</c:formatCode>
                <c:ptCount val="24"/>
                <c:pt idx="0">
                  <c:v>18.11</c:v>
                </c:pt>
                <c:pt idx="1">
                  <c:v>18.02</c:v>
                </c:pt>
                <c:pt idx="2">
                  <c:v>17</c:v>
                </c:pt>
                <c:pt idx="3">
                  <c:v>18.03</c:v>
                </c:pt>
                <c:pt idx="4">
                  <c:v>18.03</c:v>
                </c:pt>
                <c:pt idx="5">
                  <c:v>18.03</c:v>
                </c:pt>
                <c:pt idx="6">
                  <c:v>18.03</c:v>
                </c:pt>
                <c:pt idx="7">
                  <c:v>18.03</c:v>
                </c:pt>
                <c:pt idx="8">
                  <c:v>18.03</c:v>
                </c:pt>
                <c:pt idx="9">
                  <c:v>18.03</c:v>
                </c:pt>
                <c:pt idx="10">
                  <c:v>18.07</c:v>
                </c:pt>
                <c:pt idx="11">
                  <c:v>18.14</c:v>
                </c:pt>
                <c:pt idx="12">
                  <c:v>18.14</c:v>
                </c:pt>
                <c:pt idx="13">
                  <c:v>18.14</c:v>
                </c:pt>
                <c:pt idx="14">
                  <c:v>15.96</c:v>
                </c:pt>
                <c:pt idx="15">
                  <c:v>15.8</c:v>
                </c:pt>
                <c:pt idx="16">
                  <c:v>15.8</c:v>
                </c:pt>
                <c:pt idx="17">
                  <c:v>18.25</c:v>
                </c:pt>
                <c:pt idx="18">
                  <c:v>13.57</c:v>
                </c:pt>
                <c:pt idx="19">
                  <c:v>12.25</c:v>
                </c:pt>
                <c:pt idx="20">
                  <c:v>13.58</c:v>
                </c:pt>
                <c:pt idx="21">
                  <c:v>17.95</c:v>
                </c:pt>
                <c:pt idx="22">
                  <c:v>17.920000000000002</c:v>
                </c:pt>
                <c:pt idx="23">
                  <c:v>18.260000000000002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'30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'30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'30 JUN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'30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'30 JUN 23 '!$AJ$9:$AJ$32</c:f>
              <c:numCache>
                <c:formatCode>0.00</c:formatCode>
                <c:ptCount val="24"/>
                <c:pt idx="0">
                  <c:v>73.883217412964612</c:v>
                </c:pt>
                <c:pt idx="1">
                  <c:v>70.136976894153179</c:v>
                </c:pt>
                <c:pt idx="2">
                  <c:v>65.313007459942611</c:v>
                </c:pt>
                <c:pt idx="3">
                  <c:v>68.410732744340152</c:v>
                </c:pt>
                <c:pt idx="4">
                  <c:v>67.011189109419092</c:v>
                </c:pt>
                <c:pt idx="5">
                  <c:v>67.349098701070446</c:v>
                </c:pt>
                <c:pt idx="6">
                  <c:v>66.703452999898104</c:v>
                </c:pt>
                <c:pt idx="7">
                  <c:v>80.609765805623226</c:v>
                </c:pt>
                <c:pt idx="8">
                  <c:v>80.881095487131105</c:v>
                </c:pt>
                <c:pt idx="9">
                  <c:v>77.568317352273084</c:v>
                </c:pt>
                <c:pt idx="10">
                  <c:v>80.973082811744433</c:v>
                </c:pt>
                <c:pt idx="11">
                  <c:v>72.387518061297456</c:v>
                </c:pt>
                <c:pt idx="12">
                  <c:v>68.583126851628634</c:v>
                </c:pt>
                <c:pt idx="13">
                  <c:v>73.50021636647439</c:v>
                </c:pt>
                <c:pt idx="14">
                  <c:v>76.911695404419333</c:v>
                </c:pt>
                <c:pt idx="15">
                  <c:v>67.412778907309374</c:v>
                </c:pt>
                <c:pt idx="16">
                  <c:v>67.750427985793451</c:v>
                </c:pt>
                <c:pt idx="17">
                  <c:v>77.631460396421573</c:v>
                </c:pt>
                <c:pt idx="18">
                  <c:v>93.367494258452723</c:v>
                </c:pt>
                <c:pt idx="19">
                  <c:v>95.324953723285219</c:v>
                </c:pt>
                <c:pt idx="20">
                  <c:v>94.372413990197813</c:v>
                </c:pt>
                <c:pt idx="21">
                  <c:v>88.979748227056419</c:v>
                </c:pt>
                <c:pt idx="22">
                  <c:v>81.758099015482003</c:v>
                </c:pt>
                <c:pt idx="23">
                  <c:v>72.136308552241147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'30 JUN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'30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'30 JUN 23 '!$AL$9:$AL$32</c:f>
              <c:numCache>
                <c:formatCode>0.00</c:formatCode>
                <c:ptCount val="24"/>
                <c:pt idx="0">
                  <c:v>86.235477845607605</c:v>
                </c:pt>
                <c:pt idx="1">
                  <c:v>86.961021844269567</c:v>
                </c:pt>
                <c:pt idx="2">
                  <c:v>85.791696545972243</c:v>
                </c:pt>
                <c:pt idx="3">
                  <c:v>81.000840944729305</c:v>
                </c:pt>
                <c:pt idx="4">
                  <c:v>83.747192805083856</c:v>
                </c:pt>
                <c:pt idx="5">
                  <c:v>76.84840169495267</c:v>
                </c:pt>
                <c:pt idx="6">
                  <c:v>75.214092069361527</c:v>
                </c:pt>
                <c:pt idx="7">
                  <c:v>78.277562794459215</c:v>
                </c:pt>
                <c:pt idx="8">
                  <c:v>72.340021094209064</c:v>
                </c:pt>
                <c:pt idx="9">
                  <c:v>82.175195888414052</c:v>
                </c:pt>
                <c:pt idx="10">
                  <c:v>85.110043301533665</c:v>
                </c:pt>
                <c:pt idx="11">
                  <c:v>80.410316032826628</c:v>
                </c:pt>
                <c:pt idx="12">
                  <c:v>72.6129132642873</c:v>
                </c:pt>
                <c:pt idx="13">
                  <c:v>97.123571789994529</c:v>
                </c:pt>
                <c:pt idx="14">
                  <c:v>88.007404862488571</c:v>
                </c:pt>
                <c:pt idx="15">
                  <c:v>101.35434037908007</c:v>
                </c:pt>
                <c:pt idx="16">
                  <c:v>92.522188097896148</c:v>
                </c:pt>
                <c:pt idx="17">
                  <c:v>87.18181933490321</c:v>
                </c:pt>
                <c:pt idx="18">
                  <c:v>102.22991684180856</c:v>
                </c:pt>
                <c:pt idx="19">
                  <c:v>109.67122962361641</c:v>
                </c:pt>
                <c:pt idx="20">
                  <c:v>108.3919219700196</c:v>
                </c:pt>
                <c:pt idx="21">
                  <c:v>106.91588394391641</c:v>
                </c:pt>
                <c:pt idx="22">
                  <c:v>101.48718467504233</c:v>
                </c:pt>
                <c:pt idx="23">
                  <c:v>97.583195308327788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6%20Brouillon%20rap%20Journalier%20de%20JUIN%202023.xlsm" TargetMode="External"/><Relationship Id="rId1" Type="http://schemas.openxmlformats.org/officeDocument/2006/relationships/externalLinkPath" Target="/RELEVES_DISPATCHING/RELEVE_2023/RELEVES%20DES%20BILANS%20JOURNALIERS/Brouillon%20rap%20Journalier/06%20Brouillon%20rap%20Journalier%20de%20JUIN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JUIN 2023"/>
      <sheetName val="2 JUIN 2023"/>
      <sheetName val="3 JUIN 2023"/>
      <sheetName val="4 JUIN 2023"/>
      <sheetName val="5 JUIN 2023"/>
      <sheetName val="6 JUIN 2023"/>
      <sheetName val="7 JUIN 2023"/>
      <sheetName val="8 JUIN 2023"/>
      <sheetName val="9 JUIN 2023"/>
      <sheetName val="10 JUIN 2023"/>
      <sheetName val="11 JUIN 2023"/>
      <sheetName val="12 JUIN 2023"/>
      <sheetName val="13 JUIN 2023"/>
      <sheetName val="14 JUIN 2023"/>
      <sheetName val="15 JUIN 2023"/>
      <sheetName val="16 JUIN 2023"/>
      <sheetName val="17 JUIN 2023"/>
      <sheetName val="18 JUIN 2023"/>
      <sheetName val="19 JUIN 2023"/>
      <sheetName val="20 JUIN 2023"/>
      <sheetName val="21 JUIN 2023"/>
      <sheetName val="22 JUIN 2023"/>
      <sheetName val="23 JUIN 2023"/>
      <sheetName val="24 JUIN 2023"/>
      <sheetName val="25 JUIN 2023"/>
      <sheetName val="26 JUIN 2023"/>
      <sheetName val="27 JUIN 2023"/>
      <sheetName val="28 JUIN 2023"/>
      <sheetName val="29 JUIN 2023"/>
      <sheetName val="30 JUIN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2">
          <cell r="K22">
            <v>0</v>
          </cell>
        </row>
        <row r="23">
          <cell r="K23">
            <v>0</v>
          </cell>
          <cell r="L23">
            <v>180.04166666668101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7" zoomScale="85" zoomScaleNormal="85" zoomScaleSheetLayoutView="85" workbookViewId="0">
      <selection activeCell="W9" sqref="W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57031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7" t="s">
        <v>100</v>
      </c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</row>
    <row r="2" spans="1:54" ht="20.25" x14ac:dyDescent="0.25">
      <c r="A2" s="178">
        <v>45107</v>
      </c>
      <c r="B2" s="178"/>
      <c r="C2" s="178"/>
      <c r="D2" s="178"/>
      <c r="E2" s="178"/>
      <c r="F2" s="178"/>
      <c r="G2" s="178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79" t="s">
        <v>0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205" t="s">
        <v>88</v>
      </c>
      <c r="AG4" s="206"/>
      <c r="AH4" s="206"/>
      <c r="AI4" s="206"/>
      <c r="AJ4" s="184" t="s">
        <v>101</v>
      </c>
      <c r="AK4" s="185"/>
      <c r="AL4" s="184" t="s">
        <v>102</v>
      </c>
      <c r="AM4" s="185"/>
      <c r="AN4" s="172" t="s">
        <v>68</v>
      </c>
      <c r="AO4" s="173"/>
      <c r="AP4" s="173"/>
      <c r="AQ4" s="173"/>
      <c r="AR4" s="173"/>
      <c r="AS4" s="174"/>
    </row>
    <row r="5" spans="1:54" ht="15.75" customHeight="1" thickBot="1" x14ac:dyDescent="0.3">
      <c r="B5" s="181"/>
      <c r="C5" s="182"/>
      <c r="D5" s="182"/>
      <c r="E5" s="182"/>
      <c r="F5" s="182"/>
      <c r="G5" s="182"/>
      <c r="H5" s="182"/>
      <c r="I5" s="182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207"/>
      <c r="AG5" s="208"/>
      <c r="AH5" s="208"/>
      <c r="AI5" s="208"/>
      <c r="AJ5" s="186"/>
      <c r="AK5" s="187"/>
      <c r="AL5" s="186"/>
      <c r="AM5" s="187"/>
      <c r="AN5" s="175"/>
      <c r="AO5" s="154"/>
      <c r="AP5" s="154"/>
      <c r="AQ5" s="154"/>
      <c r="AR5" s="154"/>
      <c r="AS5" s="176"/>
    </row>
    <row r="6" spans="1:54" ht="18.75" customHeight="1" thickBot="1" x14ac:dyDescent="0.3">
      <c r="B6" s="196" t="s">
        <v>1</v>
      </c>
      <c r="C6" s="197"/>
      <c r="D6" s="197"/>
      <c r="E6" s="197"/>
      <c r="F6" s="197"/>
      <c r="G6" s="197"/>
      <c r="H6" s="197"/>
      <c r="I6" s="198"/>
      <c r="J6" s="196" t="s">
        <v>73</v>
      </c>
      <c r="K6" s="199"/>
      <c r="L6" s="197"/>
      <c r="M6" s="197"/>
      <c r="N6" s="197"/>
      <c r="O6" s="197"/>
      <c r="P6" s="198"/>
      <c r="Q6" s="200"/>
      <c r="R6" s="190" t="s">
        <v>89</v>
      </c>
      <c r="S6" s="191"/>
      <c r="T6" s="191"/>
      <c r="U6" s="191"/>
      <c r="V6" s="191"/>
      <c r="W6" s="191"/>
      <c r="X6" s="191"/>
      <c r="Y6" s="191"/>
      <c r="Z6" s="190" t="s">
        <v>90</v>
      </c>
      <c r="AA6" s="191"/>
      <c r="AB6" s="191"/>
      <c r="AC6" s="191"/>
      <c r="AD6" s="191"/>
      <c r="AE6" s="191"/>
      <c r="AF6" s="192" t="s">
        <v>14</v>
      </c>
      <c r="AG6" s="193"/>
      <c r="AH6" s="201" t="s">
        <v>11</v>
      </c>
      <c r="AI6" s="202"/>
      <c r="AJ6" s="186"/>
      <c r="AK6" s="187"/>
      <c r="AL6" s="186"/>
      <c r="AM6" s="187"/>
      <c r="AN6" s="175"/>
      <c r="AO6" s="154"/>
      <c r="AP6" s="154"/>
      <c r="AQ6" s="154"/>
      <c r="AR6" s="154"/>
      <c r="AS6" s="176"/>
    </row>
    <row r="7" spans="1:54" ht="36.75" customHeight="1" thickBot="1" x14ac:dyDescent="0.3">
      <c r="B7" s="143" t="s">
        <v>12</v>
      </c>
      <c r="C7" s="144"/>
      <c r="D7" s="144"/>
      <c r="E7" s="145"/>
      <c r="F7" s="144" t="s">
        <v>13</v>
      </c>
      <c r="G7" s="144"/>
      <c r="H7" s="144"/>
      <c r="I7" s="146"/>
      <c r="J7" s="141" t="s">
        <v>7</v>
      </c>
      <c r="K7" s="142"/>
      <c r="L7" s="156" t="s">
        <v>8</v>
      </c>
      <c r="M7" s="142"/>
      <c r="N7" s="156" t="s">
        <v>9</v>
      </c>
      <c r="O7" s="142"/>
      <c r="P7" s="156" t="s">
        <v>10</v>
      </c>
      <c r="Q7" s="157"/>
      <c r="R7" s="141" t="s">
        <v>4</v>
      </c>
      <c r="S7" s="155"/>
      <c r="T7" s="155"/>
      <c r="U7" s="155"/>
      <c r="V7" s="155"/>
      <c r="W7" s="155"/>
      <c r="X7" s="156" t="s">
        <v>87</v>
      </c>
      <c r="Y7" s="157"/>
      <c r="Z7" s="141" t="s">
        <v>3</v>
      </c>
      <c r="AA7" s="155"/>
      <c r="AB7" s="155"/>
      <c r="AC7" s="142"/>
      <c r="AD7" s="147" t="s">
        <v>87</v>
      </c>
      <c r="AE7" s="147"/>
      <c r="AF7" s="194"/>
      <c r="AG7" s="195"/>
      <c r="AH7" s="203"/>
      <c r="AI7" s="204"/>
      <c r="AJ7" s="188"/>
      <c r="AK7" s="189"/>
      <c r="AL7" s="188"/>
      <c r="AM7" s="189"/>
      <c r="AN7" s="175"/>
      <c r="AO7" s="154"/>
      <c r="AP7" s="154"/>
      <c r="AQ7" s="154"/>
      <c r="AR7" s="154"/>
      <c r="AS7" s="176"/>
    </row>
    <row r="8" spans="1:54" ht="33.75" thickTop="1" x14ac:dyDescent="0.25">
      <c r="A8" s="24" t="s">
        <v>5</v>
      </c>
      <c r="B8" s="71" t="s">
        <v>6</v>
      </c>
      <c r="C8" s="15" t="s">
        <v>36</v>
      </c>
      <c r="D8" s="15" t="s">
        <v>37</v>
      </c>
      <c r="E8" s="16" t="s">
        <v>35</v>
      </c>
      <c r="F8" s="73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4" t="s">
        <v>76</v>
      </c>
      <c r="S8" s="85" t="s">
        <v>77</v>
      </c>
      <c r="T8" s="85" t="s">
        <v>80</v>
      </c>
      <c r="U8" s="85" t="s">
        <v>81</v>
      </c>
      <c r="V8" s="85" t="s">
        <v>82</v>
      </c>
      <c r="W8" s="85" t="s">
        <v>83</v>
      </c>
      <c r="X8" s="13" t="s">
        <v>40</v>
      </c>
      <c r="Y8" s="14" t="s">
        <v>86</v>
      </c>
      <c r="Z8" s="84" t="s">
        <v>78</v>
      </c>
      <c r="AA8" s="85" t="s">
        <v>79</v>
      </c>
      <c r="AB8" s="85" t="s">
        <v>84</v>
      </c>
      <c r="AC8" s="86" t="s">
        <v>85</v>
      </c>
      <c r="AD8" s="86" t="s">
        <v>42</v>
      </c>
      <c r="AE8" s="87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3"/>
      <c r="AO8" s="124"/>
      <c r="AP8" s="124"/>
      <c r="AQ8" s="124"/>
      <c r="AR8" s="124"/>
      <c r="AS8" s="117"/>
    </row>
    <row r="9" spans="1:54" ht="15.75" x14ac:dyDescent="0.25">
      <c r="A9" s="25">
        <v>1</v>
      </c>
      <c r="B9" s="72">
        <v>107.59</v>
      </c>
      <c r="C9" s="49">
        <f t="shared" ref="C9:C32" si="0">AK9-AE9</f>
        <v>32.020229841148591</v>
      </c>
      <c r="D9" s="50">
        <f t="shared" ref="D9:D32" si="1">AM9-Y9</f>
        <v>67.730005293337186</v>
      </c>
      <c r="E9" s="57">
        <f t="shared" ref="E9:E32" si="2">(AG9+AI9)-Q9</f>
        <v>7.839764865514212</v>
      </c>
      <c r="F9" s="74">
        <v>148.72</v>
      </c>
      <c r="G9" s="50">
        <f t="shared" ref="G9:G32" si="3">AJ9-AD9</f>
        <v>73.883217412964612</v>
      </c>
      <c r="H9" s="50">
        <f t="shared" ref="H9:H32" si="4">AL9-X9</f>
        <v>86.235477845607605</v>
      </c>
      <c r="I9" s="51">
        <f t="shared" ref="I9:I32" si="5">(AH9+AF9)-P9</f>
        <v>-11.398695258572241</v>
      </c>
      <c r="J9" s="56">
        <v>18.11</v>
      </c>
      <c r="K9" s="82">
        <v>0</v>
      </c>
      <c r="L9" s="65">
        <v>0</v>
      </c>
      <c r="M9" s="65">
        <v>0</v>
      </c>
      <c r="N9" s="65">
        <v>0</v>
      </c>
      <c r="O9" s="65">
        <f>'[1]Exploitation '!P78</f>
        <v>0</v>
      </c>
      <c r="P9" s="70">
        <f>J9+L9+N9</f>
        <v>18.11</v>
      </c>
      <c r="Q9" s="80">
        <f>K9+M9+O9</f>
        <v>0</v>
      </c>
      <c r="R9" s="88">
        <v>0</v>
      </c>
      <c r="S9" s="82">
        <v>0</v>
      </c>
      <c r="T9" s="82">
        <v>0</v>
      </c>
      <c r="U9" s="82">
        <v>74.989999999999995</v>
      </c>
      <c r="V9" s="82">
        <v>0</v>
      </c>
      <c r="W9" s="82">
        <v>0</v>
      </c>
      <c r="X9" s="91">
        <f>R9+T9+V9</f>
        <v>0</v>
      </c>
      <c r="Y9" s="92">
        <f>S9+U9+W9</f>
        <v>74.989999999999995</v>
      </c>
      <c r="Z9" s="88">
        <v>0</v>
      </c>
      <c r="AA9" s="82">
        <v>0</v>
      </c>
      <c r="AB9" s="82">
        <v>0</v>
      </c>
      <c r="AC9" s="82">
        <v>91.03</v>
      </c>
      <c r="AD9" s="93">
        <f>Z9+AB9</f>
        <v>0</v>
      </c>
      <c r="AE9" s="50">
        <f>AA9+AC9</f>
        <v>91.03</v>
      </c>
      <c r="AF9" s="113">
        <v>0.38555672043010747</v>
      </c>
      <c r="AG9" s="114">
        <v>0.1837087365591398</v>
      </c>
      <c r="AH9" s="52">
        <f t="shared" ref="AH9:AH32" si="6">(F9+P9+X9+AD9)-(AJ9+AL9+AF9)</f>
        <v>6.3257480209976507</v>
      </c>
      <c r="AI9" s="61">
        <f t="shared" ref="AI9:AI32" si="7">(B9+Q9+Y9+AE9)-(AM9+AK9+AG9)</f>
        <v>7.6560561289550719</v>
      </c>
      <c r="AJ9" s="62">
        <v>73.883217412964612</v>
      </c>
      <c r="AK9" s="59">
        <v>123.05022984114859</v>
      </c>
      <c r="AL9" s="64">
        <v>86.235477845607605</v>
      </c>
      <c r="AM9" s="59">
        <v>142.72000529333718</v>
      </c>
      <c r="AS9" s="118"/>
      <c r="BA9" s="42"/>
      <c r="BB9" s="42"/>
    </row>
    <row r="10" spans="1:54" ht="15.75" x14ac:dyDescent="0.25">
      <c r="A10" s="25">
        <v>2</v>
      </c>
      <c r="B10" s="67">
        <v>92.2</v>
      </c>
      <c r="C10" s="49">
        <f t="shared" si="0"/>
        <v>27.120070381481909</v>
      </c>
      <c r="D10" s="50">
        <f t="shared" si="1"/>
        <v>57.692357221904516</v>
      </c>
      <c r="E10" s="57">
        <f t="shared" si="2"/>
        <v>7.3875723966136206</v>
      </c>
      <c r="F10" s="66">
        <v>145.66999999999999</v>
      </c>
      <c r="G10" s="50">
        <f t="shared" si="3"/>
        <v>70.136976894153179</v>
      </c>
      <c r="H10" s="50">
        <f t="shared" si="4"/>
        <v>86.961021844269567</v>
      </c>
      <c r="I10" s="51">
        <f t="shared" si="5"/>
        <v>-11.427998738422756</v>
      </c>
      <c r="J10" s="56">
        <v>18.02</v>
      </c>
      <c r="K10" s="79">
        <v>0</v>
      </c>
      <c r="L10" s="65">
        <v>0</v>
      </c>
      <c r="M10" s="65">
        <v>0</v>
      </c>
      <c r="N10" s="65">
        <v>0</v>
      </c>
      <c r="O10" s="65">
        <f>'[1]Exploitation '!P79</f>
        <v>0</v>
      </c>
      <c r="P10" s="70">
        <f t="shared" ref="P10:P32" si="8">J10+L10+N10</f>
        <v>18.02</v>
      </c>
      <c r="Q10" s="80">
        <f t="shared" ref="Q10:Q32" si="9">K10+M10+O10</f>
        <v>0</v>
      </c>
      <c r="R10" s="88">
        <v>0</v>
      </c>
      <c r="S10" s="82">
        <v>0</v>
      </c>
      <c r="T10" s="82">
        <v>0</v>
      </c>
      <c r="U10" s="82">
        <v>75.260000000000005</v>
      </c>
      <c r="V10" s="82">
        <v>0</v>
      </c>
      <c r="W10" s="82">
        <v>0</v>
      </c>
      <c r="X10" s="91">
        <f t="shared" ref="X10:X32" si="10">R10+T10+V10</f>
        <v>0</v>
      </c>
      <c r="Y10" s="92">
        <f t="shared" ref="Y10:Y32" si="11">S10+U10+W10</f>
        <v>75.260000000000005</v>
      </c>
      <c r="Z10" s="88">
        <v>0</v>
      </c>
      <c r="AA10" s="82">
        <v>0</v>
      </c>
      <c r="AB10" s="82">
        <v>0</v>
      </c>
      <c r="AC10" s="82">
        <v>90</v>
      </c>
      <c r="AD10" s="93">
        <f t="shared" ref="AD10:AD32" si="12">Z10+AB10</f>
        <v>0</v>
      </c>
      <c r="AE10" s="50">
        <f t="shared" ref="AE10:AE32" si="13">AA10+AC10</f>
        <v>90</v>
      </c>
      <c r="AF10" s="115">
        <v>0.38555672043010747</v>
      </c>
      <c r="AG10" s="114">
        <v>0.1837087365591398</v>
      </c>
      <c r="AH10" s="52">
        <f t="shared" si="6"/>
        <v>6.2064445411471354</v>
      </c>
      <c r="AI10" s="61">
        <f t="shared" si="7"/>
        <v>7.2038636600544805</v>
      </c>
      <c r="AJ10" s="62">
        <v>70.136976894153179</v>
      </c>
      <c r="AK10" s="59">
        <v>117.12007038148191</v>
      </c>
      <c r="AL10" s="64">
        <v>86.961021844269567</v>
      </c>
      <c r="AM10" s="59">
        <v>132.95235722190452</v>
      </c>
      <c r="AS10" s="118"/>
      <c r="BA10" s="42"/>
      <c r="BB10" s="42"/>
    </row>
    <row r="11" spans="1:54" ht="15" customHeight="1" x14ac:dyDescent="0.25">
      <c r="A11" s="25">
        <v>3</v>
      </c>
      <c r="B11" s="67">
        <v>87.65</v>
      </c>
      <c r="C11" s="49">
        <f t="shared" si="0"/>
        <v>17.165261142089989</v>
      </c>
      <c r="D11" s="50">
        <f t="shared" si="1"/>
        <v>63.240523872330897</v>
      </c>
      <c r="E11" s="57">
        <f t="shared" si="2"/>
        <v>7.2442149855791342</v>
      </c>
      <c r="F11" s="66">
        <v>140.46</v>
      </c>
      <c r="G11" s="50">
        <f t="shared" si="3"/>
        <v>65.313007459942611</v>
      </c>
      <c r="H11" s="50">
        <f t="shared" si="4"/>
        <v>85.791696545972243</v>
      </c>
      <c r="I11" s="51">
        <f t="shared" si="5"/>
        <v>-10.644704005914869</v>
      </c>
      <c r="J11" s="56">
        <v>17</v>
      </c>
      <c r="K11" s="79">
        <v>0</v>
      </c>
      <c r="L11" s="65">
        <v>0</v>
      </c>
      <c r="M11" s="65">
        <v>0</v>
      </c>
      <c r="N11" s="65">
        <v>0</v>
      </c>
      <c r="O11" s="65">
        <f>'[1]Exploitation '!P80</f>
        <v>0</v>
      </c>
      <c r="P11" s="70">
        <f t="shared" si="8"/>
        <v>17</v>
      </c>
      <c r="Q11" s="80">
        <f t="shared" si="9"/>
        <v>0</v>
      </c>
      <c r="R11" s="88">
        <v>0</v>
      </c>
      <c r="S11" s="82">
        <v>0</v>
      </c>
      <c r="T11" s="82">
        <v>0</v>
      </c>
      <c r="U11" s="82">
        <v>71.06</v>
      </c>
      <c r="V11" s="82">
        <v>0</v>
      </c>
      <c r="W11" s="82">
        <v>0</v>
      </c>
      <c r="X11" s="91">
        <f t="shared" si="10"/>
        <v>0</v>
      </c>
      <c r="Y11" s="92">
        <f t="shared" si="11"/>
        <v>71.06</v>
      </c>
      <c r="Z11" s="88">
        <v>0</v>
      </c>
      <c r="AA11" s="82">
        <v>0</v>
      </c>
      <c r="AB11" s="82">
        <v>0</v>
      </c>
      <c r="AC11" s="82">
        <v>93.63</v>
      </c>
      <c r="AD11" s="93">
        <f t="shared" si="12"/>
        <v>0</v>
      </c>
      <c r="AE11" s="50">
        <f t="shared" si="13"/>
        <v>93.63</v>
      </c>
      <c r="AF11" s="115">
        <v>0.38555672043010747</v>
      </c>
      <c r="AG11" s="114">
        <v>0.1837087365591398</v>
      </c>
      <c r="AH11" s="52">
        <f t="shared" si="6"/>
        <v>5.9697392736550228</v>
      </c>
      <c r="AI11" s="61">
        <f t="shared" si="7"/>
        <v>7.0605062490199941</v>
      </c>
      <c r="AJ11" s="62">
        <v>65.313007459942611</v>
      </c>
      <c r="AK11" s="59">
        <v>110.79526114208998</v>
      </c>
      <c r="AL11" s="64">
        <v>85.791696545972243</v>
      </c>
      <c r="AM11" s="59">
        <v>134.3005238723309</v>
      </c>
      <c r="AS11" s="118"/>
      <c r="BA11" s="42"/>
      <c r="BB11" s="42"/>
    </row>
    <row r="12" spans="1:54" ht="15" customHeight="1" x14ac:dyDescent="0.25">
      <c r="A12" s="25">
        <v>4</v>
      </c>
      <c r="B12" s="67">
        <v>88.91</v>
      </c>
      <c r="C12" s="49">
        <f t="shared" si="0"/>
        <v>15.514894399187341</v>
      </c>
      <c r="D12" s="50">
        <f t="shared" si="1"/>
        <v>66.509563652520399</v>
      </c>
      <c r="E12" s="57">
        <f t="shared" si="2"/>
        <v>6.8855419482922571</v>
      </c>
      <c r="F12" s="66">
        <v>137.66999999999999</v>
      </c>
      <c r="G12" s="50">
        <f t="shared" si="3"/>
        <v>68.410732744340152</v>
      </c>
      <c r="H12" s="50">
        <f t="shared" si="4"/>
        <v>81.000840944729305</v>
      </c>
      <c r="I12" s="51">
        <f t="shared" si="5"/>
        <v>-11.741573689069478</v>
      </c>
      <c r="J12" s="56">
        <v>18.03</v>
      </c>
      <c r="K12" s="79">
        <v>0</v>
      </c>
      <c r="L12" s="65">
        <v>0</v>
      </c>
      <c r="M12" s="65">
        <v>0</v>
      </c>
      <c r="N12" s="65">
        <v>0</v>
      </c>
      <c r="O12" s="65">
        <f>'[1]Exploitation '!P81</f>
        <v>0</v>
      </c>
      <c r="P12" s="70">
        <f t="shared" si="8"/>
        <v>18.03</v>
      </c>
      <c r="Q12" s="80">
        <f t="shared" si="9"/>
        <v>0</v>
      </c>
      <c r="R12" s="88">
        <v>0</v>
      </c>
      <c r="S12" s="82">
        <v>0</v>
      </c>
      <c r="T12" s="82">
        <v>0</v>
      </c>
      <c r="U12" s="82">
        <v>59.87</v>
      </c>
      <c r="V12" s="82">
        <v>0</v>
      </c>
      <c r="W12" s="82">
        <v>0</v>
      </c>
      <c r="X12" s="91">
        <f t="shared" si="10"/>
        <v>0</v>
      </c>
      <c r="Y12" s="92">
        <f t="shared" si="11"/>
        <v>59.87</v>
      </c>
      <c r="Z12" s="88">
        <v>0</v>
      </c>
      <c r="AA12" s="82">
        <v>0</v>
      </c>
      <c r="AB12" s="82">
        <v>0</v>
      </c>
      <c r="AC12" s="82">
        <v>90.75</v>
      </c>
      <c r="AD12" s="93">
        <f t="shared" si="12"/>
        <v>0</v>
      </c>
      <c r="AE12" s="50">
        <f t="shared" si="13"/>
        <v>90.75</v>
      </c>
      <c r="AF12" s="115">
        <v>0.38555672043010747</v>
      </c>
      <c r="AG12" s="114">
        <v>0.1837087365591398</v>
      </c>
      <c r="AH12" s="52">
        <f t="shared" si="6"/>
        <v>5.9028695905004156</v>
      </c>
      <c r="AI12" s="61">
        <f t="shared" si="7"/>
        <v>6.701833211733117</v>
      </c>
      <c r="AJ12" s="62">
        <v>68.410732744340152</v>
      </c>
      <c r="AK12" s="59">
        <v>106.26489439918734</v>
      </c>
      <c r="AL12" s="64">
        <v>81.000840944729305</v>
      </c>
      <c r="AM12" s="59">
        <v>126.3795636525204</v>
      </c>
      <c r="AS12" s="118"/>
      <c r="BA12" s="42"/>
      <c r="BB12" s="42"/>
    </row>
    <row r="13" spans="1:54" ht="15.75" x14ac:dyDescent="0.25">
      <c r="A13" s="25">
        <v>5</v>
      </c>
      <c r="B13" s="67">
        <v>89.15</v>
      </c>
      <c r="C13" s="49">
        <f t="shared" si="0"/>
        <v>18.66950811323639</v>
      </c>
      <c r="D13" s="50">
        <f t="shared" si="1"/>
        <v>63.59578992129034</v>
      </c>
      <c r="E13" s="57">
        <f t="shared" si="2"/>
        <v>6.8847019654732549</v>
      </c>
      <c r="F13" s="66">
        <v>139.07</v>
      </c>
      <c r="G13" s="50">
        <f t="shared" si="3"/>
        <v>67.011189109419092</v>
      </c>
      <c r="H13" s="50">
        <f t="shared" si="4"/>
        <v>83.747192805083856</v>
      </c>
      <c r="I13" s="51">
        <f t="shared" si="5"/>
        <v>-11.688381914502949</v>
      </c>
      <c r="J13" s="56">
        <v>18.03</v>
      </c>
      <c r="K13" s="79">
        <v>0</v>
      </c>
      <c r="L13" s="65">
        <v>0</v>
      </c>
      <c r="M13" s="65">
        <v>0</v>
      </c>
      <c r="N13" s="65">
        <v>0</v>
      </c>
      <c r="O13" s="65">
        <f>'[1]Exploitation '!P82</f>
        <v>0</v>
      </c>
      <c r="P13" s="70">
        <f t="shared" si="8"/>
        <v>18.03</v>
      </c>
      <c r="Q13" s="80">
        <f t="shared" si="9"/>
        <v>0</v>
      </c>
      <c r="R13" s="88">
        <v>0</v>
      </c>
      <c r="S13" s="82">
        <v>0</v>
      </c>
      <c r="T13" s="82">
        <v>0</v>
      </c>
      <c r="U13" s="82">
        <v>59.87</v>
      </c>
      <c r="V13" s="82">
        <v>0</v>
      </c>
      <c r="W13" s="82">
        <v>0</v>
      </c>
      <c r="X13" s="91">
        <f t="shared" si="10"/>
        <v>0</v>
      </c>
      <c r="Y13" s="92">
        <f t="shared" si="11"/>
        <v>59.87</v>
      </c>
      <c r="Z13" s="88">
        <v>0</v>
      </c>
      <c r="AA13" s="82">
        <v>0</v>
      </c>
      <c r="AB13" s="82">
        <v>0</v>
      </c>
      <c r="AC13" s="82">
        <v>90.48</v>
      </c>
      <c r="AD13" s="93">
        <f t="shared" si="12"/>
        <v>0</v>
      </c>
      <c r="AE13" s="50">
        <f t="shared" si="13"/>
        <v>90.48</v>
      </c>
      <c r="AF13" s="115">
        <v>0.38555672043010747</v>
      </c>
      <c r="AG13" s="114">
        <v>0.1837087365591398</v>
      </c>
      <c r="AH13" s="52">
        <f t="shared" si="6"/>
        <v>5.9560613650669438</v>
      </c>
      <c r="AI13" s="61">
        <f t="shared" si="7"/>
        <v>6.7009932289141148</v>
      </c>
      <c r="AJ13" s="62">
        <v>67.011189109419092</v>
      </c>
      <c r="AK13" s="59">
        <v>109.14950811323639</v>
      </c>
      <c r="AL13" s="64">
        <v>83.747192805083856</v>
      </c>
      <c r="AM13" s="59">
        <v>123.46578992129034</v>
      </c>
      <c r="AS13" s="118"/>
      <c r="BA13" s="42"/>
      <c r="BB13" s="42"/>
    </row>
    <row r="14" spans="1:54" ht="15.75" customHeight="1" x14ac:dyDescent="0.25">
      <c r="A14" s="25">
        <v>6</v>
      </c>
      <c r="B14" s="67">
        <v>89.56</v>
      </c>
      <c r="C14" s="49">
        <f t="shared" si="0"/>
        <v>17.817971591053706</v>
      </c>
      <c r="D14" s="50">
        <f t="shared" si="1"/>
        <v>64.77220816285714</v>
      </c>
      <c r="E14" s="57">
        <f t="shared" si="2"/>
        <v>6.9698202460891707</v>
      </c>
      <c r="F14" s="66">
        <v>131.15</v>
      </c>
      <c r="G14" s="50">
        <f t="shared" si="3"/>
        <v>66.549098701070449</v>
      </c>
      <c r="H14" s="50">
        <f t="shared" si="4"/>
        <v>76.548401694952673</v>
      </c>
      <c r="I14" s="51">
        <f t="shared" si="5"/>
        <v>-11.947500396023097</v>
      </c>
      <c r="J14" s="56">
        <v>18.03</v>
      </c>
      <c r="K14" s="79">
        <v>0</v>
      </c>
      <c r="L14" s="65">
        <v>0</v>
      </c>
      <c r="M14" s="65">
        <v>0</v>
      </c>
      <c r="N14" s="65">
        <v>0</v>
      </c>
      <c r="O14" s="65">
        <f>'[1]Exploitation '!P83</f>
        <v>0</v>
      </c>
      <c r="P14" s="70">
        <f t="shared" si="8"/>
        <v>18.03</v>
      </c>
      <c r="Q14" s="80">
        <f t="shared" si="9"/>
        <v>0</v>
      </c>
      <c r="R14" s="88">
        <v>0.3</v>
      </c>
      <c r="S14" s="82">
        <v>0</v>
      </c>
      <c r="T14" s="82">
        <v>0</v>
      </c>
      <c r="U14" s="82">
        <v>59.87</v>
      </c>
      <c r="V14" s="82">
        <v>0</v>
      </c>
      <c r="W14" s="82">
        <v>0</v>
      </c>
      <c r="X14" s="91">
        <f t="shared" si="10"/>
        <v>0.3</v>
      </c>
      <c r="Y14" s="92">
        <f t="shared" si="11"/>
        <v>59.87</v>
      </c>
      <c r="Z14" s="88">
        <v>0.8</v>
      </c>
      <c r="AA14" s="82">
        <v>0</v>
      </c>
      <c r="AB14" s="82">
        <v>0</v>
      </c>
      <c r="AC14" s="82">
        <v>93.11</v>
      </c>
      <c r="AD14" s="93">
        <f t="shared" si="12"/>
        <v>0.8</v>
      </c>
      <c r="AE14" s="50">
        <f t="shared" si="13"/>
        <v>93.11</v>
      </c>
      <c r="AF14" s="115">
        <v>0.38555672043010747</v>
      </c>
      <c r="AG14" s="114">
        <v>0.1837087365591398</v>
      </c>
      <c r="AH14" s="52">
        <f t="shared" si="6"/>
        <v>5.6969428835467966</v>
      </c>
      <c r="AI14" s="61">
        <f t="shared" si="7"/>
        <v>6.7861115095300306</v>
      </c>
      <c r="AJ14" s="62">
        <v>67.349098701070446</v>
      </c>
      <c r="AK14" s="59">
        <v>110.9279715910537</v>
      </c>
      <c r="AL14" s="64">
        <v>76.84840169495267</v>
      </c>
      <c r="AM14" s="59">
        <v>124.64220816285713</v>
      </c>
      <c r="AS14" s="118"/>
      <c r="BA14" s="42"/>
      <c r="BB14" s="42"/>
    </row>
    <row r="15" spans="1:54" ht="15.75" x14ac:dyDescent="0.25">
      <c r="A15" s="25">
        <v>7</v>
      </c>
      <c r="B15" s="67">
        <v>97.06</v>
      </c>
      <c r="C15" s="49">
        <f t="shared" si="0"/>
        <v>18.811395681767721</v>
      </c>
      <c r="D15" s="50">
        <f t="shared" si="1"/>
        <v>71.123387102383063</v>
      </c>
      <c r="E15" s="57">
        <f t="shared" si="2"/>
        <v>7.1252172158492044</v>
      </c>
      <c r="F15" s="66">
        <v>123.56</v>
      </c>
      <c r="G15" s="50">
        <f t="shared" si="3"/>
        <v>62.503452999898101</v>
      </c>
      <c r="H15" s="50">
        <f t="shared" si="4"/>
        <v>73.094092069361523</v>
      </c>
      <c r="I15" s="51">
        <f t="shared" si="5"/>
        <v>-12.037545069259645</v>
      </c>
      <c r="J15" s="56">
        <v>18.03</v>
      </c>
      <c r="K15" s="79">
        <v>0</v>
      </c>
      <c r="L15" s="65">
        <v>0</v>
      </c>
      <c r="M15" s="65">
        <v>0</v>
      </c>
      <c r="N15" s="65">
        <v>0</v>
      </c>
      <c r="O15" s="65">
        <f>'[1]Exploitation '!P84</f>
        <v>0</v>
      </c>
      <c r="P15" s="70">
        <f t="shared" si="8"/>
        <v>18.03</v>
      </c>
      <c r="Q15" s="80">
        <f t="shared" si="9"/>
        <v>0</v>
      </c>
      <c r="R15" s="88">
        <v>2.12</v>
      </c>
      <c r="S15" s="82">
        <v>0</v>
      </c>
      <c r="T15" s="82">
        <v>0</v>
      </c>
      <c r="U15" s="82">
        <v>59.64</v>
      </c>
      <c r="V15" s="82">
        <v>0</v>
      </c>
      <c r="W15" s="82">
        <v>0</v>
      </c>
      <c r="X15" s="91">
        <f t="shared" si="10"/>
        <v>2.12</v>
      </c>
      <c r="Y15" s="92">
        <f t="shared" si="11"/>
        <v>59.64</v>
      </c>
      <c r="Z15" s="88">
        <v>4.2</v>
      </c>
      <c r="AA15" s="82">
        <v>0</v>
      </c>
      <c r="AB15" s="82">
        <v>0</v>
      </c>
      <c r="AC15" s="82">
        <v>91.39</v>
      </c>
      <c r="AD15" s="93">
        <f t="shared" si="12"/>
        <v>4.2</v>
      </c>
      <c r="AE15" s="50">
        <f t="shared" si="13"/>
        <v>91.39</v>
      </c>
      <c r="AF15" s="115">
        <v>0.38555672043010747</v>
      </c>
      <c r="AG15" s="114">
        <v>0.1837087365591398</v>
      </c>
      <c r="AH15" s="52">
        <f t="shared" si="6"/>
        <v>5.6068982103102485</v>
      </c>
      <c r="AI15" s="61">
        <f t="shared" si="7"/>
        <v>6.9415084792900643</v>
      </c>
      <c r="AJ15" s="62">
        <v>66.703452999898104</v>
      </c>
      <c r="AK15" s="59">
        <v>110.20139568176772</v>
      </c>
      <c r="AL15" s="64">
        <v>75.214092069361527</v>
      </c>
      <c r="AM15" s="59">
        <v>130.76338710238306</v>
      </c>
      <c r="AS15" s="118"/>
      <c r="BA15" s="42"/>
      <c r="BB15" s="42"/>
    </row>
    <row r="16" spans="1:54" ht="15.75" x14ac:dyDescent="0.25">
      <c r="A16" s="25">
        <v>8</v>
      </c>
      <c r="B16" s="67">
        <v>130.04</v>
      </c>
      <c r="C16" s="49">
        <f t="shared" si="0"/>
        <v>39.077583657060529</v>
      </c>
      <c r="D16" s="50">
        <f t="shared" si="1"/>
        <v>82.739057201867951</v>
      </c>
      <c r="E16" s="57">
        <f t="shared" si="2"/>
        <v>8.2233591410715121</v>
      </c>
      <c r="F16" s="66">
        <v>127.12</v>
      </c>
      <c r="G16" s="50">
        <f t="shared" si="3"/>
        <v>66.709765805623221</v>
      </c>
      <c r="H16" s="50">
        <f t="shared" si="4"/>
        <v>71.777562794459215</v>
      </c>
      <c r="I16" s="51">
        <f t="shared" si="5"/>
        <v>-11.367328600082439</v>
      </c>
      <c r="J16" s="56">
        <v>18.03</v>
      </c>
      <c r="K16" s="79">
        <v>0</v>
      </c>
      <c r="L16" s="65">
        <v>0</v>
      </c>
      <c r="M16" s="65">
        <v>0</v>
      </c>
      <c r="N16" s="65">
        <v>0</v>
      </c>
      <c r="O16" s="65">
        <f>'[1]Exploitation '!P85</f>
        <v>0</v>
      </c>
      <c r="P16" s="70">
        <f t="shared" si="8"/>
        <v>18.03</v>
      </c>
      <c r="Q16" s="80">
        <f t="shared" si="9"/>
        <v>0</v>
      </c>
      <c r="R16" s="88">
        <v>6.5</v>
      </c>
      <c r="S16" s="82">
        <v>0</v>
      </c>
      <c r="T16" s="82">
        <v>0</v>
      </c>
      <c r="U16" s="82">
        <v>61.87</v>
      </c>
      <c r="V16" s="82">
        <v>0</v>
      </c>
      <c r="W16" s="82">
        <v>0</v>
      </c>
      <c r="X16" s="91">
        <f t="shared" si="10"/>
        <v>6.5</v>
      </c>
      <c r="Y16" s="92">
        <f t="shared" si="11"/>
        <v>61.87</v>
      </c>
      <c r="Z16" s="88">
        <v>13.9</v>
      </c>
      <c r="AA16" s="82">
        <v>0</v>
      </c>
      <c r="AB16" s="82">
        <v>0</v>
      </c>
      <c r="AC16" s="82">
        <v>95.4</v>
      </c>
      <c r="AD16" s="93">
        <f t="shared" si="12"/>
        <v>13.9</v>
      </c>
      <c r="AE16" s="50">
        <f t="shared" si="13"/>
        <v>95.4</v>
      </c>
      <c r="AF16" s="115">
        <v>0.38555672043010747</v>
      </c>
      <c r="AG16" s="114">
        <v>0.1837087365591398</v>
      </c>
      <c r="AH16" s="52">
        <f t="shared" si="6"/>
        <v>6.2771146794874539</v>
      </c>
      <c r="AI16" s="61">
        <f t="shared" si="7"/>
        <v>8.039650404512372</v>
      </c>
      <c r="AJ16" s="62">
        <v>80.609765805623226</v>
      </c>
      <c r="AK16" s="59">
        <v>134.47758365706053</v>
      </c>
      <c r="AL16" s="64">
        <v>78.277562794459215</v>
      </c>
      <c r="AM16" s="59">
        <v>144.60905720186796</v>
      </c>
      <c r="AS16" s="118"/>
      <c r="BA16" s="42"/>
      <c r="BB16" s="42"/>
    </row>
    <row r="17" spans="1:54" ht="15.75" x14ac:dyDescent="0.25">
      <c r="A17" s="25">
        <v>9</v>
      </c>
      <c r="B17" s="67">
        <v>144.13999999999999</v>
      </c>
      <c r="C17" s="49">
        <f t="shared" si="0"/>
        <v>42.35663790436044</v>
      </c>
      <c r="D17" s="50">
        <f t="shared" si="1"/>
        <v>93.16772826987031</v>
      </c>
      <c r="E17" s="57">
        <f t="shared" si="2"/>
        <v>8.6156338257692369</v>
      </c>
      <c r="F17" s="66">
        <v>119.91</v>
      </c>
      <c r="G17" s="50">
        <f t="shared" si="3"/>
        <v>65.9810954871311</v>
      </c>
      <c r="H17" s="50">
        <f t="shared" si="4"/>
        <v>65.520021094209056</v>
      </c>
      <c r="I17" s="51">
        <f t="shared" si="5"/>
        <v>-11.591116581340183</v>
      </c>
      <c r="J17" s="56">
        <v>18.03</v>
      </c>
      <c r="K17" s="79">
        <v>0</v>
      </c>
      <c r="L17" s="65">
        <v>0</v>
      </c>
      <c r="M17" s="65">
        <v>0</v>
      </c>
      <c r="N17" s="65">
        <v>0</v>
      </c>
      <c r="O17" s="65">
        <f>'[1]Exploitation '!P86</f>
        <v>0</v>
      </c>
      <c r="P17" s="70">
        <f t="shared" si="8"/>
        <v>18.03</v>
      </c>
      <c r="Q17" s="80">
        <f t="shared" si="9"/>
        <v>0</v>
      </c>
      <c r="R17" s="88">
        <v>6.82</v>
      </c>
      <c r="S17" s="82">
        <v>0</v>
      </c>
      <c r="T17" s="82">
        <v>0</v>
      </c>
      <c r="U17" s="82">
        <v>60.81</v>
      </c>
      <c r="V17" s="82">
        <v>0</v>
      </c>
      <c r="W17" s="82">
        <v>0</v>
      </c>
      <c r="X17" s="91">
        <f t="shared" si="10"/>
        <v>6.82</v>
      </c>
      <c r="Y17" s="92">
        <f t="shared" si="11"/>
        <v>60.81</v>
      </c>
      <c r="Z17" s="88">
        <v>14.9</v>
      </c>
      <c r="AA17" s="82">
        <v>0</v>
      </c>
      <c r="AB17" s="82">
        <v>0</v>
      </c>
      <c r="AC17" s="82">
        <v>96.37</v>
      </c>
      <c r="AD17" s="93">
        <f t="shared" si="12"/>
        <v>14.9</v>
      </c>
      <c r="AE17" s="50">
        <f t="shared" si="13"/>
        <v>96.37</v>
      </c>
      <c r="AF17" s="115">
        <v>0.38555672043010747</v>
      </c>
      <c r="AG17" s="114">
        <v>0.1837087365591398</v>
      </c>
      <c r="AH17" s="52">
        <f t="shared" si="6"/>
        <v>6.0533266982297107</v>
      </c>
      <c r="AI17" s="61">
        <f t="shared" si="7"/>
        <v>8.4319250892100968</v>
      </c>
      <c r="AJ17" s="62">
        <v>80.881095487131105</v>
      </c>
      <c r="AK17" s="59">
        <v>138.72663790436044</v>
      </c>
      <c r="AL17" s="64">
        <v>72.340021094209064</v>
      </c>
      <c r="AM17" s="59">
        <v>153.97772826987031</v>
      </c>
      <c r="AS17" s="118"/>
      <c r="BA17" s="42"/>
      <c r="BB17" s="42"/>
    </row>
    <row r="18" spans="1:54" ht="15.75" x14ac:dyDescent="0.25">
      <c r="A18" s="25">
        <v>10</v>
      </c>
      <c r="B18" s="67">
        <v>142.45999999999998</v>
      </c>
      <c r="C18" s="49">
        <f t="shared" si="0"/>
        <v>47.780713391157889</v>
      </c>
      <c r="D18" s="50">
        <f t="shared" si="1"/>
        <v>86.126931959352589</v>
      </c>
      <c r="E18" s="57">
        <f t="shared" si="2"/>
        <v>8.5523546494894731</v>
      </c>
      <c r="F18" s="66">
        <v>118.19</v>
      </c>
      <c r="G18" s="50">
        <f t="shared" si="3"/>
        <v>60.268317352273087</v>
      </c>
      <c r="H18" s="50">
        <f t="shared" si="4"/>
        <v>69.25519588841405</v>
      </c>
      <c r="I18" s="51">
        <f t="shared" si="5"/>
        <v>-11.333513240687163</v>
      </c>
      <c r="J18" s="56">
        <v>18.03</v>
      </c>
      <c r="K18" s="79">
        <v>0</v>
      </c>
      <c r="L18" s="65">
        <v>0</v>
      </c>
      <c r="M18" s="65">
        <v>0</v>
      </c>
      <c r="N18" s="65">
        <v>0</v>
      </c>
      <c r="O18" s="65">
        <f>'[1]Exploitation '!P87</f>
        <v>0</v>
      </c>
      <c r="P18" s="70">
        <f t="shared" si="8"/>
        <v>18.03</v>
      </c>
      <c r="Q18" s="80">
        <f t="shared" si="9"/>
        <v>0</v>
      </c>
      <c r="R18" s="88">
        <v>12.92</v>
      </c>
      <c r="S18" s="82">
        <v>0</v>
      </c>
      <c r="T18" s="82">
        <v>0</v>
      </c>
      <c r="U18" s="82">
        <v>60.38</v>
      </c>
      <c r="V18" s="82">
        <v>0</v>
      </c>
      <c r="W18" s="82">
        <v>0</v>
      </c>
      <c r="X18" s="91">
        <f t="shared" si="10"/>
        <v>12.92</v>
      </c>
      <c r="Y18" s="92">
        <f t="shared" si="11"/>
        <v>60.38</v>
      </c>
      <c r="Z18" s="88">
        <v>17.3</v>
      </c>
      <c r="AA18" s="82">
        <v>0</v>
      </c>
      <c r="AB18" s="82">
        <v>0</v>
      </c>
      <c r="AC18" s="82">
        <v>96.22</v>
      </c>
      <c r="AD18" s="93">
        <f t="shared" si="12"/>
        <v>17.3</v>
      </c>
      <c r="AE18" s="50">
        <f t="shared" si="13"/>
        <v>96.22</v>
      </c>
      <c r="AF18" s="115">
        <v>0.38555672043010747</v>
      </c>
      <c r="AG18" s="114">
        <v>0.1837087365591398</v>
      </c>
      <c r="AH18" s="52">
        <f t="shared" si="6"/>
        <v>6.3109300388827307</v>
      </c>
      <c r="AI18" s="61">
        <f t="shared" si="7"/>
        <v>8.368645912930333</v>
      </c>
      <c r="AJ18" s="62">
        <v>77.568317352273084</v>
      </c>
      <c r="AK18" s="59">
        <v>144.00071339115789</v>
      </c>
      <c r="AL18" s="64">
        <v>82.175195888414052</v>
      </c>
      <c r="AM18" s="59">
        <v>146.50693195935258</v>
      </c>
      <c r="AS18" s="118"/>
      <c r="BA18" s="42"/>
      <c r="BB18" s="42"/>
    </row>
    <row r="19" spans="1:54" ht="15.75" x14ac:dyDescent="0.25">
      <c r="A19" s="25">
        <v>11</v>
      </c>
      <c r="B19" s="67">
        <v>149.63999999999999</v>
      </c>
      <c r="C19" s="49">
        <f t="shared" si="0"/>
        <v>43.105679834222755</v>
      </c>
      <c r="D19" s="50">
        <f t="shared" si="1"/>
        <v>97.784288049129884</v>
      </c>
      <c r="E19" s="57">
        <f t="shared" si="2"/>
        <v>8.7500321166473896</v>
      </c>
      <c r="F19" s="66">
        <v>120.09</v>
      </c>
      <c r="G19" s="50">
        <f t="shared" si="3"/>
        <v>65.973082811744433</v>
      </c>
      <c r="H19" s="50">
        <f t="shared" si="4"/>
        <v>65.24004330153366</v>
      </c>
      <c r="I19" s="51">
        <f t="shared" si="5"/>
        <v>-11.123126113278106</v>
      </c>
      <c r="J19" s="56">
        <v>18.07</v>
      </c>
      <c r="K19" s="79">
        <v>0</v>
      </c>
      <c r="L19" s="65">
        <v>0</v>
      </c>
      <c r="M19" s="65">
        <v>0</v>
      </c>
      <c r="N19" s="65">
        <v>0</v>
      </c>
      <c r="O19" s="65">
        <f>'[1]Exploitation '!P88</f>
        <v>0</v>
      </c>
      <c r="P19" s="70">
        <f t="shared" si="8"/>
        <v>18.07</v>
      </c>
      <c r="Q19" s="80">
        <f t="shared" si="9"/>
        <v>0</v>
      </c>
      <c r="R19" s="88">
        <v>19.87</v>
      </c>
      <c r="S19" s="82">
        <v>0</v>
      </c>
      <c r="T19" s="82">
        <v>0</v>
      </c>
      <c r="U19" s="82">
        <v>60.78</v>
      </c>
      <c r="V19" s="82">
        <v>0</v>
      </c>
      <c r="W19" s="82">
        <v>0</v>
      </c>
      <c r="X19" s="91">
        <f t="shared" si="10"/>
        <v>19.87</v>
      </c>
      <c r="Y19" s="92">
        <f t="shared" si="11"/>
        <v>60.78</v>
      </c>
      <c r="Z19" s="88">
        <v>15</v>
      </c>
      <c r="AA19" s="82">
        <v>0</v>
      </c>
      <c r="AB19" s="82">
        <v>0</v>
      </c>
      <c r="AC19" s="82">
        <v>95.7</v>
      </c>
      <c r="AD19" s="93">
        <f t="shared" si="12"/>
        <v>15</v>
      </c>
      <c r="AE19" s="50">
        <f t="shared" si="13"/>
        <v>95.7</v>
      </c>
      <c r="AF19" s="115">
        <v>0.38555672043010747</v>
      </c>
      <c r="AG19" s="114">
        <v>0.1837087365591398</v>
      </c>
      <c r="AH19" s="52">
        <f t="shared" si="6"/>
        <v>6.5613171662917864</v>
      </c>
      <c r="AI19" s="61">
        <f t="shared" si="7"/>
        <v>8.5663233800882495</v>
      </c>
      <c r="AJ19" s="62">
        <v>80.973082811744433</v>
      </c>
      <c r="AK19" s="59">
        <v>138.80567983422276</v>
      </c>
      <c r="AL19" s="64">
        <v>85.110043301533665</v>
      </c>
      <c r="AM19" s="59">
        <v>158.56428804912989</v>
      </c>
      <c r="AS19" s="118"/>
      <c r="BA19" s="42"/>
      <c r="BB19" s="42"/>
    </row>
    <row r="20" spans="1:54" ht="15.75" x14ac:dyDescent="0.25">
      <c r="A20" s="25">
        <v>12</v>
      </c>
      <c r="B20" s="67">
        <v>143.99</v>
      </c>
      <c r="C20" s="49">
        <f t="shared" si="0"/>
        <v>44.07697709378661</v>
      </c>
      <c r="D20" s="50">
        <f t="shared" si="1"/>
        <v>91.314188862965267</v>
      </c>
      <c r="E20" s="57">
        <f t="shared" si="2"/>
        <v>8.5988340432481891</v>
      </c>
      <c r="F20" s="66">
        <v>96.12</v>
      </c>
      <c r="G20" s="50">
        <f t="shared" si="3"/>
        <v>52.787518061297455</v>
      </c>
      <c r="H20" s="50">
        <f t="shared" si="4"/>
        <v>55.050316032826629</v>
      </c>
      <c r="I20" s="51">
        <f t="shared" si="5"/>
        <v>-11.717834094124095</v>
      </c>
      <c r="J20" s="56">
        <v>18.14</v>
      </c>
      <c r="K20" s="79">
        <v>0</v>
      </c>
      <c r="L20" s="65">
        <v>0</v>
      </c>
      <c r="M20" s="65">
        <v>0</v>
      </c>
      <c r="N20" s="65">
        <v>0</v>
      </c>
      <c r="O20" s="65">
        <f>'[1]Exploitation '!P89</f>
        <v>0</v>
      </c>
      <c r="P20" s="70">
        <f t="shared" si="8"/>
        <v>18.14</v>
      </c>
      <c r="Q20" s="80">
        <f t="shared" si="9"/>
        <v>0</v>
      </c>
      <c r="R20" s="88">
        <v>25.36</v>
      </c>
      <c r="S20" s="82">
        <v>0</v>
      </c>
      <c r="T20" s="82">
        <v>0</v>
      </c>
      <c r="U20" s="82">
        <v>59.38</v>
      </c>
      <c r="V20" s="82">
        <v>0</v>
      </c>
      <c r="W20" s="82">
        <v>0</v>
      </c>
      <c r="X20" s="91">
        <f t="shared" si="10"/>
        <v>25.36</v>
      </c>
      <c r="Y20" s="92">
        <f t="shared" si="11"/>
        <v>59.38</v>
      </c>
      <c r="Z20" s="88">
        <v>19.600000000000001</v>
      </c>
      <c r="AA20" s="82">
        <v>0</v>
      </c>
      <c r="AB20" s="82">
        <v>0</v>
      </c>
      <c r="AC20" s="82">
        <v>97.35</v>
      </c>
      <c r="AD20" s="93">
        <f t="shared" si="12"/>
        <v>19.600000000000001</v>
      </c>
      <c r="AE20" s="50">
        <f t="shared" si="13"/>
        <v>97.35</v>
      </c>
      <c r="AF20" s="115">
        <v>0.38555672043010747</v>
      </c>
      <c r="AG20" s="114">
        <v>0.1837087365591398</v>
      </c>
      <c r="AH20" s="52">
        <f t="shared" si="6"/>
        <v>6.0366091854457977</v>
      </c>
      <c r="AI20" s="61">
        <f t="shared" si="7"/>
        <v>8.415125306689049</v>
      </c>
      <c r="AJ20" s="62">
        <v>72.387518061297456</v>
      </c>
      <c r="AK20" s="59">
        <v>141.4269770937866</v>
      </c>
      <c r="AL20" s="64">
        <v>80.410316032826628</v>
      </c>
      <c r="AM20" s="59">
        <v>150.69418886296526</v>
      </c>
      <c r="AS20" s="118"/>
      <c r="BA20" s="42"/>
      <c r="BB20" s="42"/>
    </row>
    <row r="21" spans="1:54" ht="15.75" x14ac:dyDescent="0.25">
      <c r="A21" s="25">
        <v>13</v>
      </c>
      <c r="B21" s="67">
        <v>134.69999999999999</v>
      </c>
      <c r="C21" s="49">
        <f t="shared" si="0"/>
        <v>33.641116451242056</v>
      </c>
      <c r="D21" s="50">
        <f t="shared" si="1"/>
        <v>92.767765362569747</v>
      </c>
      <c r="E21" s="57">
        <f t="shared" si="2"/>
        <v>8.2911181861882142</v>
      </c>
      <c r="F21" s="66">
        <v>99.77</v>
      </c>
      <c r="G21" s="50">
        <f t="shared" si="3"/>
        <v>58.583126851628634</v>
      </c>
      <c r="H21" s="50">
        <f t="shared" si="4"/>
        <v>53.3629132642873</v>
      </c>
      <c r="I21" s="51">
        <f t="shared" si="5"/>
        <v>-12.176040115915947</v>
      </c>
      <c r="J21" s="56">
        <v>18.14</v>
      </c>
      <c r="K21" s="79">
        <v>0</v>
      </c>
      <c r="L21" s="65">
        <v>0</v>
      </c>
      <c r="M21" s="65">
        <v>0</v>
      </c>
      <c r="N21" s="65">
        <v>0</v>
      </c>
      <c r="O21" s="65">
        <f>'[1]Exploitation '!P90</f>
        <v>0</v>
      </c>
      <c r="P21" s="70">
        <f t="shared" si="8"/>
        <v>18.14</v>
      </c>
      <c r="Q21" s="80">
        <f t="shared" si="9"/>
        <v>0</v>
      </c>
      <c r="R21" s="88">
        <v>19.25</v>
      </c>
      <c r="S21" s="82">
        <v>0</v>
      </c>
      <c r="T21" s="82">
        <v>0</v>
      </c>
      <c r="U21" s="82">
        <v>59.38</v>
      </c>
      <c r="V21" s="82">
        <v>0</v>
      </c>
      <c r="W21" s="82">
        <v>0</v>
      </c>
      <c r="X21" s="91">
        <f t="shared" si="10"/>
        <v>19.25</v>
      </c>
      <c r="Y21" s="92">
        <f t="shared" si="11"/>
        <v>59.38</v>
      </c>
      <c r="Z21" s="88">
        <v>10</v>
      </c>
      <c r="AA21" s="82">
        <v>0</v>
      </c>
      <c r="AB21" s="82">
        <v>0</v>
      </c>
      <c r="AC21" s="82">
        <v>95.65</v>
      </c>
      <c r="AD21" s="93">
        <f t="shared" si="12"/>
        <v>10</v>
      </c>
      <c r="AE21" s="50">
        <f t="shared" si="13"/>
        <v>95.65</v>
      </c>
      <c r="AF21" s="115">
        <v>0.38555672043010747</v>
      </c>
      <c r="AG21" s="114">
        <v>0.1837087365591398</v>
      </c>
      <c r="AH21" s="52">
        <f t="shared" si="6"/>
        <v>5.5784031636539453</v>
      </c>
      <c r="AI21" s="61">
        <f t="shared" si="7"/>
        <v>8.1074094496290741</v>
      </c>
      <c r="AJ21" s="62">
        <v>68.583126851628634</v>
      </c>
      <c r="AK21" s="59">
        <v>129.29111645124206</v>
      </c>
      <c r="AL21" s="64">
        <v>72.6129132642873</v>
      </c>
      <c r="AM21" s="59">
        <v>152.14776536256974</v>
      </c>
      <c r="AS21" s="118"/>
      <c r="BA21" s="42"/>
      <c r="BB21" s="42"/>
    </row>
    <row r="22" spans="1:54" s="47" customFormat="1" ht="15.75" x14ac:dyDescent="0.25">
      <c r="A22" s="25">
        <v>14</v>
      </c>
      <c r="B22" s="67">
        <v>139.76999999999998</v>
      </c>
      <c r="C22" s="49">
        <f t="shared" si="0"/>
        <v>43.775109560514011</v>
      </c>
      <c r="D22" s="50">
        <f t="shared" si="1"/>
        <v>87.678012612137081</v>
      </c>
      <c r="E22" s="57">
        <f t="shared" si="2"/>
        <v>8.3168778273488897</v>
      </c>
      <c r="F22" s="66">
        <v>115.67</v>
      </c>
      <c r="G22" s="50">
        <f t="shared" si="3"/>
        <v>64.300216366474388</v>
      </c>
      <c r="H22" s="50">
        <f t="shared" si="4"/>
        <v>62.383571789994527</v>
      </c>
      <c r="I22" s="51">
        <f t="shared" si="5"/>
        <v>-11.013788156468928</v>
      </c>
      <c r="J22" s="56">
        <v>18.14</v>
      </c>
      <c r="K22" s="79">
        <v>0</v>
      </c>
      <c r="L22" s="65">
        <v>0</v>
      </c>
      <c r="M22" s="65">
        <v>0</v>
      </c>
      <c r="N22" s="65">
        <v>0</v>
      </c>
      <c r="O22" s="65">
        <f>'[1]Exploitation '!P91</f>
        <v>0</v>
      </c>
      <c r="P22" s="70">
        <f t="shared" si="8"/>
        <v>18.14</v>
      </c>
      <c r="Q22" s="80">
        <f t="shared" si="9"/>
        <v>0</v>
      </c>
      <c r="R22" s="88">
        <v>34.74</v>
      </c>
      <c r="S22" s="82">
        <v>0</v>
      </c>
      <c r="T22" s="82">
        <v>0</v>
      </c>
      <c r="U22" s="82">
        <v>59.38</v>
      </c>
      <c r="V22" s="82">
        <v>0</v>
      </c>
      <c r="W22" s="82">
        <v>0</v>
      </c>
      <c r="X22" s="91">
        <f t="shared" si="10"/>
        <v>34.74</v>
      </c>
      <c r="Y22" s="92">
        <f t="shared" si="11"/>
        <v>59.38</v>
      </c>
      <c r="Z22" s="88">
        <v>9.1999999999999993</v>
      </c>
      <c r="AA22" s="82">
        <v>0</v>
      </c>
      <c r="AB22" s="82">
        <v>0</v>
      </c>
      <c r="AC22" s="82">
        <v>91.5</v>
      </c>
      <c r="AD22" s="93">
        <f t="shared" si="12"/>
        <v>9.1999999999999993</v>
      </c>
      <c r="AE22" s="50">
        <f t="shared" si="13"/>
        <v>91.5</v>
      </c>
      <c r="AF22" s="115">
        <v>0.38555672043010747</v>
      </c>
      <c r="AG22" s="114">
        <v>0.1837087365591398</v>
      </c>
      <c r="AH22" s="52">
        <f t="shared" si="6"/>
        <v>6.7406551231009644</v>
      </c>
      <c r="AI22" s="61">
        <f t="shared" si="7"/>
        <v>8.1331690907897496</v>
      </c>
      <c r="AJ22" s="62">
        <v>73.50021636647439</v>
      </c>
      <c r="AK22" s="59">
        <v>135.27510956051401</v>
      </c>
      <c r="AL22" s="64">
        <v>97.123571789994529</v>
      </c>
      <c r="AM22" s="59">
        <v>147.05801261213708</v>
      </c>
      <c r="AP22"/>
      <c r="AQ22"/>
      <c r="AR22"/>
      <c r="AS22" s="119"/>
      <c r="BA22" s="48"/>
      <c r="BB22" s="48"/>
    </row>
    <row r="23" spans="1:54" ht="15.75" x14ac:dyDescent="0.25">
      <c r="A23" s="25">
        <v>15</v>
      </c>
      <c r="B23" s="67">
        <v>148.82</v>
      </c>
      <c r="C23" s="49">
        <f t="shared" si="0"/>
        <v>49.175381309848845</v>
      </c>
      <c r="D23" s="50">
        <f t="shared" si="1"/>
        <v>91.03262481733509</v>
      </c>
      <c r="E23" s="57">
        <f t="shared" si="2"/>
        <v>8.6119938728160719</v>
      </c>
      <c r="F23" s="66">
        <v>108.58</v>
      </c>
      <c r="G23" s="50">
        <f t="shared" si="3"/>
        <v>65.511695404419328</v>
      </c>
      <c r="H23" s="50">
        <f t="shared" si="4"/>
        <v>52.127404862488568</v>
      </c>
      <c r="I23" s="51">
        <f t="shared" si="5"/>
        <v>-9.0591002669079064</v>
      </c>
      <c r="J23" s="56">
        <v>15.96</v>
      </c>
      <c r="K23" s="79">
        <v>0</v>
      </c>
      <c r="L23" s="65">
        <v>0</v>
      </c>
      <c r="M23" s="65">
        <v>0</v>
      </c>
      <c r="N23" s="65">
        <v>0</v>
      </c>
      <c r="O23" s="65">
        <f>'[1]Exploitation '!P92</f>
        <v>0</v>
      </c>
      <c r="P23" s="70">
        <f t="shared" si="8"/>
        <v>15.96</v>
      </c>
      <c r="Q23" s="80">
        <f t="shared" si="9"/>
        <v>0</v>
      </c>
      <c r="R23" s="88">
        <v>35.880000000000003</v>
      </c>
      <c r="S23" s="82">
        <v>0</v>
      </c>
      <c r="T23" s="82">
        <v>0</v>
      </c>
      <c r="U23" s="82">
        <v>59.38</v>
      </c>
      <c r="V23" s="82">
        <v>0</v>
      </c>
      <c r="W23" s="82">
        <v>0</v>
      </c>
      <c r="X23" s="91">
        <f t="shared" si="10"/>
        <v>35.880000000000003</v>
      </c>
      <c r="Y23" s="92">
        <f t="shared" si="11"/>
        <v>59.38</v>
      </c>
      <c r="Z23" s="88">
        <v>11.4</v>
      </c>
      <c r="AA23" s="82">
        <v>0</v>
      </c>
      <c r="AB23" s="82">
        <v>0</v>
      </c>
      <c r="AC23" s="82">
        <v>92.99</v>
      </c>
      <c r="AD23" s="93">
        <f t="shared" si="12"/>
        <v>11.4</v>
      </c>
      <c r="AE23" s="50">
        <f t="shared" si="13"/>
        <v>92.99</v>
      </c>
      <c r="AF23" s="115">
        <v>0.38555672043010747</v>
      </c>
      <c r="AG23" s="114">
        <v>0.1837087365591398</v>
      </c>
      <c r="AH23" s="52">
        <f t="shared" si="6"/>
        <v>6.5153430126619867</v>
      </c>
      <c r="AI23" s="61">
        <f t="shared" si="7"/>
        <v>8.4282851362569318</v>
      </c>
      <c r="AJ23" s="62">
        <v>76.911695404419333</v>
      </c>
      <c r="AK23" s="59">
        <v>142.16538130984884</v>
      </c>
      <c r="AL23" s="64">
        <v>88.007404862488571</v>
      </c>
      <c r="AM23" s="59">
        <v>150.41262481733509</v>
      </c>
      <c r="AS23" s="118"/>
      <c r="BA23" s="42"/>
      <c r="BB23" s="42"/>
    </row>
    <row r="24" spans="1:54" ht="15.75" x14ac:dyDescent="0.25">
      <c r="A24" s="25">
        <v>16</v>
      </c>
      <c r="B24" s="67">
        <v>160.38</v>
      </c>
      <c r="C24" s="49">
        <f t="shared" si="0"/>
        <v>54.389684482550791</v>
      </c>
      <c r="D24" s="50">
        <f t="shared" si="1"/>
        <v>97.088805263954498</v>
      </c>
      <c r="E24" s="57">
        <f t="shared" si="2"/>
        <v>8.9015102534946777</v>
      </c>
      <c r="F24" s="66">
        <v>125.4</v>
      </c>
      <c r="G24" s="50">
        <f t="shared" si="3"/>
        <v>59.812778907309372</v>
      </c>
      <c r="H24" s="50">
        <f t="shared" si="4"/>
        <v>74.334340379080075</v>
      </c>
      <c r="I24" s="51">
        <f t="shared" si="5"/>
        <v>-8.7471192863894469</v>
      </c>
      <c r="J24" s="56">
        <v>15.8</v>
      </c>
      <c r="K24" s="79">
        <v>0</v>
      </c>
      <c r="L24" s="65">
        <v>0</v>
      </c>
      <c r="M24" s="65">
        <v>0</v>
      </c>
      <c r="N24" s="65">
        <v>0</v>
      </c>
      <c r="O24" s="65">
        <f>'[1]Exploitation '!P93</f>
        <v>0</v>
      </c>
      <c r="P24" s="70">
        <f t="shared" si="8"/>
        <v>15.8</v>
      </c>
      <c r="Q24" s="80">
        <f t="shared" si="9"/>
        <v>0</v>
      </c>
      <c r="R24" s="88">
        <v>27.02</v>
      </c>
      <c r="S24" s="82">
        <v>0</v>
      </c>
      <c r="T24" s="82">
        <v>0</v>
      </c>
      <c r="U24" s="82">
        <v>59.34</v>
      </c>
      <c r="V24" s="82">
        <v>0</v>
      </c>
      <c r="W24" s="82">
        <v>0</v>
      </c>
      <c r="X24" s="91">
        <f t="shared" si="10"/>
        <v>27.02</v>
      </c>
      <c r="Y24" s="92">
        <f t="shared" si="11"/>
        <v>59.34</v>
      </c>
      <c r="Z24" s="88">
        <v>7.6</v>
      </c>
      <c r="AA24" s="82">
        <v>0</v>
      </c>
      <c r="AB24" s="82">
        <v>0</v>
      </c>
      <c r="AC24" s="82">
        <v>91.81</v>
      </c>
      <c r="AD24" s="93">
        <f t="shared" si="12"/>
        <v>7.6</v>
      </c>
      <c r="AE24" s="50">
        <f t="shared" si="13"/>
        <v>91.81</v>
      </c>
      <c r="AF24" s="115">
        <v>0.38555672043010747</v>
      </c>
      <c r="AG24" s="114">
        <v>0.1837087365591398</v>
      </c>
      <c r="AH24" s="52">
        <f t="shared" si="6"/>
        <v>6.667323993180446</v>
      </c>
      <c r="AI24" s="61">
        <f t="shared" si="7"/>
        <v>8.7178015169355376</v>
      </c>
      <c r="AJ24" s="62">
        <v>67.412778907309374</v>
      </c>
      <c r="AK24" s="59">
        <v>146.19968448255079</v>
      </c>
      <c r="AL24" s="64">
        <v>101.35434037908007</v>
      </c>
      <c r="AM24" s="59">
        <v>156.4288052639545</v>
      </c>
      <c r="AS24" s="118"/>
      <c r="BA24" s="42"/>
      <c r="BB24" s="42"/>
    </row>
    <row r="25" spans="1:54" ht="15.75" x14ac:dyDescent="0.25">
      <c r="A25" s="25">
        <v>17</v>
      </c>
      <c r="B25" s="67">
        <v>147.28</v>
      </c>
      <c r="C25" s="49">
        <f t="shared" si="0"/>
        <v>49.257290716894389</v>
      </c>
      <c r="D25" s="50">
        <f t="shared" si="1"/>
        <v>89.506754154126185</v>
      </c>
      <c r="E25" s="57">
        <f t="shared" si="2"/>
        <v>8.5159551289793853</v>
      </c>
      <c r="F25" s="66">
        <v>145.76</v>
      </c>
      <c r="G25" s="50">
        <f t="shared" si="3"/>
        <v>66.250427985793451</v>
      </c>
      <c r="H25" s="50">
        <f t="shared" si="4"/>
        <v>88.592188097896141</v>
      </c>
      <c r="I25" s="51">
        <f t="shared" si="5"/>
        <v>-9.0826160836895991</v>
      </c>
      <c r="J25" s="56">
        <v>15.8</v>
      </c>
      <c r="K25" s="79">
        <v>0</v>
      </c>
      <c r="L25" s="65">
        <v>0</v>
      </c>
      <c r="M25" s="65">
        <v>0</v>
      </c>
      <c r="N25" s="65">
        <v>0</v>
      </c>
      <c r="O25" s="65">
        <f>'[1]Exploitation '!P94</f>
        <v>0</v>
      </c>
      <c r="P25" s="70">
        <f t="shared" si="8"/>
        <v>15.8</v>
      </c>
      <c r="Q25" s="80">
        <f t="shared" si="9"/>
        <v>0</v>
      </c>
      <c r="R25" s="88">
        <v>3.93</v>
      </c>
      <c r="S25" s="82">
        <v>0</v>
      </c>
      <c r="T25" s="82">
        <v>0</v>
      </c>
      <c r="U25" s="82">
        <v>59.37</v>
      </c>
      <c r="V25" s="82">
        <v>0</v>
      </c>
      <c r="W25" s="82">
        <v>0</v>
      </c>
      <c r="X25" s="91">
        <f t="shared" si="10"/>
        <v>3.93</v>
      </c>
      <c r="Y25" s="92">
        <f t="shared" si="11"/>
        <v>59.37</v>
      </c>
      <c r="Z25" s="88">
        <v>1.5</v>
      </c>
      <c r="AA25" s="82">
        <v>0</v>
      </c>
      <c r="AB25" s="82">
        <v>0</v>
      </c>
      <c r="AC25" s="82">
        <v>91.11</v>
      </c>
      <c r="AD25" s="93">
        <f t="shared" si="12"/>
        <v>1.5</v>
      </c>
      <c r="AE25" s="50">
        <f t="shared" si="13"/>
        <v>91.11</v>
      </c>
      <c r="AF25" s="115">
        <v>0.38555672043010747</v>
      </c>
      <c r="AG25" s="114">
        <v>0.1837087365591398</v>
      </c>
      <c r="AH25" s="52">
        <f t="shared" si="6"/>
        <v>6.3318271958802939</v>
      </c>
      <c r="AI25" s="61">
        <f t="shared" si="7"/>
        <v>8.3322463924202452</v>
      </c>
      <c r="AJ25" s="62">
        <v>67.750427985793451</v>
      </c>
      <c r="AK25" s="59">
        <v>140.36729071689439</v>
      </c>
      <c r="AL25" s="64">
        <v>92.522188097896148</v>
      </c>
      <c r="AM25" s="59">
        <v>148.87675415412619</v>
      </c>
      <c r="AS25" s="118"/>
      <c r="BA25" s="42"/>
      <c r="BB25" s="42"/>
    </row>
    <row r="26" spans="1:54" ht="15.75" x14ac:dyDescent="0.25">
      <c r="A26" s="25">
        <v>18</v>
      </c>
      <c r="B26" s="67">
        <v>133.66</v>
      </c>
      <c r="C26" s="49">
        <f t="shared" si="0"/>
        <v>35.890865996657453</v>
      </c>
      <c r="D26" s="50">
        <f t="shared" si="1"/>
        <v>89.555014730811195</v>
      </c>
      <c r="E26" s="57">
        <f t="shared" si="2"/>
        <v>8.2141192725313772</v>
      </c>
      <c r="F26" s="66">
        <v>153.46</v>
      </c>
      <c r="G26" s="50">
        <f t="shared" si="3"/>
        <v>77.631460396421573</v>
      </c>
      <c r="H26" s="50">
        <f t="shared" si="4"/>
        <v>87.18181933490321</v>
      </c>
      <c r="I26" s="51">
        <f t="shared" si="5"/>
        <v>-11.35327973132477</v>
      </c>
      <c r="J26" s="56">
        <v>18.25</v>
      </c>
      <c r="K26" s="79">
        <v>0</v>
      </c>
      <c r="L26" s="65">
        <v>0</v>
      </c>
      <c r="M26" s="65">
        <v>0</v>
      </c>
      <c r="N26" s="65">
        <v>0</v>
      </c>
      <c r="O26" s="65">
        <f>'[1]Exploitation '!P95</f>
        <v>0</v>
      </c>
      <c r="P26" s="70">
        <f t="shared" si="8"/>
        <v>18.25</v>
      </c>
      <c r="Q26" s="80">
        <f t="shared" si="9"/>
        <v>0</v>
      </c>
      <c r="R26" s="88">
        <v>0</v>
      </c>
      <c r="S26" s="82">
        <v>0</v>
      </c>
      <c r="T26" s="82">
        <v>0</v>
      </c>
      <c r="U26" s="82">
        <v>59.26</v>
      </c>
      <c r="V26" s="82">
        <v>0</v>
      </c>
      <c r="W26" s="82">
        <v>0</v>
      </c>
      <c r="X26" s="91">
        <f t="shared" si="10"/>
        <v>0</v>
      </c>
      <c r="Y26" s="92">
        <f t="shared" si="11"/>
        <v>59.26</v>
      </c>
      <c r="Z26" s="88">
        <v>0</v>
      </c>
      <c r="AA26" s="82">
        <v>0</v>
      </c>
      <c r="AB26" s="82">
        <v>0</v>
      </c>
      <c r="AC26" s="82">
        <v>94.06</v>
      </c>
      <c r="AD26" s="93">
        <f t="shared" si="12"/>
        <v>0</v>
      </c>
      <c r="AE26" s="50">
        <f t="shared" si="13"/>
        <v>94.06</v>
      </c>
      <c r="AF26" s="115">
        <v>0.38555672043010747</v>
      </c>
      <c r="AG26" s="114">
        <v>0.1837087365591398</v>
      </c>
      <c r="AH26" s="52">
        <f t="shared" si="6"/>
        <v>6.511163548245122</v>
      </c>
      <c r="AI26" s="61">
        <f t="shared" si="7"/>
        <v>8.0304105359722371</v>
      </c>
      <c r="AJ26" s="62">
        <v>77.631460396421573</v>
      </c>
      <c r="AK26" s="59">
        <v>129.95086599665746</v>
      </c>
      <c r="AL26" s="125">
        <v>87.18181933490321</v>
      </c>
      <c r="AM26" s="59">
        <v>148.81501473081119</v>
      </c>
      <c r="AS26" s="118"/>
      <c r="BA26" s="42"/>
      <c r="BB26" s="42"/>
    </row>
    <row r="27" spans="1:54" ht="15.75" x14ac:dyDescent="0.25">
      <c r="A27" s="25">
        <v>19</v>
      </c>
      <c r="B27" s="67">
        <v>153.5</v>
      </c>
      <c r="C27" s="49">
        <f t="shared" si="0"/>
        <v>55.429186503764384</v>
      </c>
      <c r="D27" s="50">
        <f t="shared" si="1"/>
        <v>89.301461620875614</v>
      </c>
      <c r="E27" s="57">
        <f t="shared" si="2"/>
        <v>8.7693518753599733</v>
      </c>
      <c r="F27" s="66">
        <v>190.14</v>
      </c>
      <c r="G27" s="50">
        <f t="shared" si="3"/>
        <v>93.367494258452723</v>
      </c>
      <c r="H27" s="50">
        <f t="shared" si="4"/>
        <v>102.22991684180856</v>
      </c>
      <c r="I27" s="51">
        <f t="shared" si="5"/>
        <v>-5.4574111002613268</v>
      </c>
      <c r="J27" s="56">
        <v>13.57</v>
      </c>
      <c r="K27" s="79">
        <v>0</v>
      </c>
      <c r="L27" s="65">
        <v>0</v>
      </c>
      <c r="M27" s="65">
        <v>0</v>
      </c>
      <c r="N27" s="65">
        <v>0</v>
      </c>
      <c r="O27" s="65">
        <f>'[1]Exploitation '!P96</f>
        <v>0</v>
      </c>
      <c r="P27" s="70">
        <f t="shared" si="8"/>
        <v>13.57</v>
      </c>
      <c r="Q27" s="80">
        <f t="shared" si="9"/>
        <v>0</v>
      </c>
      <c r="R27" s="88">
        <v>0</v>
      </c>
      <c r="S27" s="82">
        <v>0</v>
      </c>
      <c r="T27" s="82">
        <v>0</v>
      </c>
      <c r="U27" s="82">
        <v>60.19</v>
      </c>
      <c r="V27" s="82">
        <v>0</v>
      </c>
      <c r="W27" s="82">
        <v>0</v>
      </c>
      <c r="X27" s="91">
        <f t="shared" si="10"/>
        <v>0</v>
      </c>
      <c r="Y27" s="92">
        <f t="shared" si="11"/>
        <v>60.19</v>
      </c>
      <c r="Z27" s="88">
        <v>0</v>
      </c>
      <c r="AA27" s="82">
        <v>0</v>
      </c>
      <c r="AB27" s="82">
        <v>0</v>
      </c>
      <c r="AC27" s="82">
        <v>93.12</v>
      </c>
      <c r="AD27" s="93">
        <f t="shared" si="12"/>
        <v>0</v>
      </c>
      <c r="AE27" s="50">
        <f t="shared" si="13"/>
        <v>93.12</v>
      </c>
      <c r="AF27" s="115">
        <v>0.38555672043010747</v>
      </c>
      <c r="AG27" s="114">
        <v>0.1837087365591398</v>
      </c>
      <c r="AH27" s="52">
        <f t="shared" si="6"/>
        <v>7.7270321793085657</v>
      </c>
      <c r="AI27" s="61">
        <f t="shared" si="7"/>
        <v>8.5856431388008332</v>
      </c>
      <c r="AJ27" s="62">
        <v>93.367494258452723</v>
      </c>
      <c r="AK27" s="59">
        <v>148.54918650376439</v>
      </c>
      <c r="AL27" s="125">
        <v>102.22991684180856</v>
      </c>
      <c r="AM27" s="59">
        <v>149.49146162087561</v>
      </c>
      <c r="AS27" s="118"/>
      <c r="BA27" s="42"/>
      <c r="BB27" s="42"/>
    </row>
    <row r="28" spans="1:54" ht="15.75" x14ac:dyDescent="0.25">
      <c r="A28" s="25">
        <v>20</v>
      </c>
      <c r="B28" s="67">
        <v>151.1</v>
      </c>
      <c r="C28" s="49">
        <f t="shared" si="0"/>
        <v>52.148250096241</v>
      </c>
      <c r="D28" s="50">
        <f t="shared" si="1"/>
        <v>90.279276807410071</v>
      </c>
      <c r="E28" s="57">
        <f t="shared" si="2"/>
        <v>8.6724730963489378</v>
      </c>
      <c r="F28" s="66">
        <v>201.23</v>
      </c>
      <c r="G28" s="50">
        <f t="shared" si="3"/>
        <v>95.324953723285219</v>
      </c>
      <c r="H28" s="50">
        <f t="shared" si="4"/>
        <v>109.67122962361641</v>
      </c>
      <c r="I28" s="51">
        <f t="shared" si="5"/>
        <v>-3.7661833469016504</v>
      </c>
      <c r="J28" s="56">
        <v>12.25</v>
      </c>
      <c r="K28" s="79">
        <v>0</v>
      </c>
      <c r="L28" s="65">
        <v>0</v>
      </c>
      <c r="M28" s="65">
        <v>0</v>
      </c>
      <c r="N28" s="65">
        <v>0</v>
      </c>
      <c r="O28" s="65">
        <f>'[1]Exploitation '!P97</f>
        <v>0</v>
      </c>
      <c r="P28" s="70">
        <f t="shared" si="8"/>
        <v>12.25</v>
      </c>
      <c r="Q28" s="80">
        <f t="shared" si="9"/>
        <v>0</v>
      </c>
      <c r="R28" s="88">
        <v>0</v>
      </c>
      <c r="S28" s="82">
        <v>0</v>
      </c>
      <c r="T28" s="82">
        <v>0</v>
      </c>
      <c r="U28" s="82">
        <v>60.27</v>
      </c>
      <c r="V28" s="82">
        <v>0</v>
      </c>
      <c r="W28" s="82">
        <v>0</v>
      </c>
      <c r="X28" s="91">
        <f t="shared" si="10"/>
        <v>0</v>
      </c>
      <c r="Y28" s="92">
        <f t="shared" si="11"/>
        <v>60.27</v>
      </c>
      <c r="Z28" s="88">
        <v>0</v>
      </c>
      <c r="AA28" s="82">
        <v>0</v>
      </c>
      <c r="AB28" s="82">
        <v>0</v>
      </c>
      <c r="AC28" s="82">
        <v>91.98</v>
      </c>
      <c r="AD28" s="93">
        <f t="shared" si="12"/>
        <v>0</v>
      </c>
      <c r="AE28" s="50">
        <f t="shared" si="13"/>
        <v>91.98</v>
      </c>
      <c r="AF28" s="115">
        <v>0.38555672043010747</v>
      </c>
      <c r="AG28" s="114">
        <v>0.1837087365591398</v>
      </c>
      <c r="AH28" s="52">
        <f t="shared" si="6"/>
        <v>8.0982599326682418</v>
      </c>
      <c r="AI28" s="61">
        <f t="shared" si="7"/>
        <v>8.4887643597897977</v>
      </c>
      <c r="AJ28" s="62">
        <v>95.324953723285219</v>
      </c>
      <c r="AK28" s="59">
        <v>144.128250096241</v>
      </c>
      <c r="AL28" s="125">
        <v>109.67122962361641</v>
      </c>
      <c r="AM28" s="59">
        <v>150.54927680741008</v>
      </c>
      <c r="AS28" s="118"/>
      <c r="BA28" s="42"/>
      <c r="BB28" s="42"/>
    </row>
    <row r="29" spans="1:54" ht="15.75" x14ac:dyDescent="0.25">
      <c r="A29" s="25">
        <v>21</v>
      </c>
      <c r="B29" s="67">
        <v>148.81</v>
      </c>
      <c r="C29" s="49">
        <f t="shared" si="0"/>
        <v>48.981542667735553</v>
      </c>
      <c r="D29" s="50">
        <f t="shared" si="1"/>
        <v>91.201903647392299</v>
      </c>
      <c r="E29" s="57">
        <f t="shared" si="2"/>
        <v>8.6265536848721354</v>
      </c>
      <c r="F29" s="66">
        <v>197.58</v>
      </c>
      <c r="G29" s="50">
        <f t="shared" si="3"/>
        <v>94.372413990197813</v>
      </c>
      <c r="H29" s="50">
        <f t="shared" si="4"/>
        <v>108.3919219700196</v>
      </c>
      <c r="I29" s="51">
        <f t="shared" si="5"/>
        <v>-5.1843359602173926</v>
      </c>
      <c r="J29" s="56">
        <v>13.58</v>
      </c>
      <c r="K29" s="79">
        <v>0</v>
      </c>
      <c r="L29" s="65">
        <v>0</v>
      </c>
      <c r="M29" s="65">
        <v>0</v>
      </c>
      <c r="N29" s="65">
        <v>0</v>
      </c>
      <c r="O29" s="65">
        <f>'[1]Exploitation '!P98</f>
        <v>0</v>
      </c>
      <c r="P29" s="70">
        <f t="shared" si="8"/>
        <v>13.58</v>
      </c>
      <c r="Q29" s="80">
        <f t="shared" si="9"/>
        <v>0</v>
      </c>
      <c r="R29" s="88">
        <v>0</v>
      </c>
      <c r="S29" s="82">
        <v>0</v>
      </c>
      <c r="T29" s="82">
        <v>0</v>
      </c>
      <c r="U29" s="82">
        <v>60.26</v>
      </c>
      <c r="V29" s="82">
        <v>0</v>
      </c>
      <c r="W29" s="82">
        <v>0</v>
      </c>
      <c r="X29" s="91">
        <f t="shared" si="10"/>
        <v>0</v>
      </c>
      <c r="Y29" s="92">
        <f t="shared" si="11"/>
        <v>60.26</v>
      </c>
      <c r="Z29" s="88">
        <v>0</v>
      </c>
      <c r="AA29" s="82">
        <v>0</v>
      </c>
      <c r="AB29" s="82">
        <v>0</v>
      </c>
      <c r="AC29" s="82">
        <v>92.64</v>
      </c>
      <c r="AD29" s="93">
        <f t="shared" si="12"/>
        <v>0</v>
      </c>
      <c r="AE29" s="50">
        <f t="shared" si="13"/>
        <v>92.64</v>
      </c>
      <c r="AF29" s="115">
        <v>0.38555672043010747</v>
      </c>
      <c r="AG29" s="114">
        <v>0.1837087365591398</v>
      </c>
      <c r="AH29" s="52">
        <f t="shared" si="6"/>
        <v>8.0101073193524996</v>
      </c>
      <c r="AI29" s="61">
        <f t="shared" si="7"/>
        <v>8.4428449483129953</v>
      </c>
      <c r="AJ29" s="62">
        <v>94.372413990197813</v>
      </c>
      <c r="AK29" s="59">
        <v>141.62154266773555</v>
      </c>
      <c r="AL29" s="125">
        <v>108.3919219700196</v>
      </c>
      <c r="AM29" s="59">
        <v>151.46190364739229</v>
      </c>
      <c r="AS29" s="118"/>
      <c r="BA29" s="42"/>
      <c r="BB29" s="42"/>
    </row>
    <row r="30" spans="1:54" ht="15.75" x14ac:dyDescent="0.25">
      <c r="A30" s="25">
        <v>22</v>
      </c>
      <c r="B30" s="67">
        <v>133.63999999999999</v>
      </c>
      <c r="C30" s="49">
        <f t="shared" si="0"/>
        <v>37.296796014950814</v>
      </c>
      <c r="D30" s="50">
        <f t="shared" si="1"/>
        <v>88.110884971165717</v>
      </c>
      <c r="E30" s="57">
        <f t="shared" si="2"/>
        <v>8.2323190138834548</v>
      </c>
      <c r="F30" s="66">
        <v>186.07</v>
      </c>
      <c r="G30" s="50">
        <f t="shared" si="3"/>
        <v>88.979748227056419</v>
      </c>
      <c r="H30" s="50">
        <f t="shared" si="4"/>
        <v>106.91588394391641</v>
      </c>
      <c r="I30" s="51">
        <f t="shared" si="5"/>
        <v>-9.8256321709728436</v>
      </c>
      <c r="J30" s="56">
        <v>17.95</v>
      </c>
      <c r="K30" s="79">
        <v>0</v>
      </c>
      <c r="L30" s="65">
        <v>0</v>
      </c>
      <c r="M30" s="65">
        <v>0</v>
      </c>
      <c r="N30" s="65">
        <v>0</v>
      </c>
      <c r="O30" s="65">
        <f>'[1]Exploitation '!P99</f>
        <v>0</v>
      </c>
      <c r="P30" s="70">
        <f t="shared" si="8"/>
        <v>17.95</v>
      </c>
      <c r="Q30" s="80">
        <f t="shared" si="9"/>
        <v>0</v>
      </c>
      <c r="R30" s="88">
        <v>0</v>
      </c>
      <c r="S30" s="82">
        <v>0</v>
      </c>
      <c r="T30" s="82">
        <v>0</v>
      </c>
      <c r="U30" s="82">
        <v>61.87</v>
      </c>
      <c r="V30" s="82">
        <v>0</v>
      </c>
      <c r="W30" s="82">
        <v>0</v>
      </c>
      <c r="X30" s="91">
        <f t="shared" si="10"/>
        <v>0</v>
      </c>
      <c r="Y30" s="92">
        <f t="shared" si="11"/>
        <v>61.87</v>
      </c>
      <c r="Z30" s="88">
        <v>0</v>
      </c>
      <c r="AA30" s="82">
        <v>0</v>
      </c>
      <c r="AB30" s="82">
        <v>0</v>
      </c>
      <c r="AC30" s="82">
        <v>92.12</v>
      </c>
      <c r="AD30" s="93">
        <f t="shared" si="12"/>
        <v>0</v>
      </c>
      <c r="AE30" s="50">
        <f t="shared" si="13"/>
        <v>92.12</v>
      </c>
      <c r="AF30" s="115">
        <v>0.38555672043010747</v>
      </c>
      <c r="AG30" s="114">
        <v>0.1837087365591398</v>
      </c>
      <c r="AH30" s="52">
        <f t="shared" si="6"/>
        <v>7.7388111085970479</v>
      </c>
      <c r="AI30" s="61">
        <f t="shared" si="7"/>
        <v>8.0486102773243147</v>
      </c>
      <c r="AJ30" s="62">
        <v>88.979748227056419</v>
      </c>
      <c r="AK30" s="59">
        <v>129.41679601495082</v>
      </c>
      <c r="AL30" s="125">
        <v>106.91588394391641</v>
      </c>
      <c r="AM30" s="59">
        <v>149.98088497116572</v>
      </c>
      <c r="AS30" s="118"/>
      <c r="BA30" s="42"/>
      <c r="BB30" s="42"/>
    </row>
    <row r="31" spans="1:54" ht="15.75" x14ac:dyDescent="0.25">
      <c r="A31" s="25">
        <v>23</v>
      </c>
      <c r="B31" s="67">
        <v>129.32999999999998</v>
      </c>
      <c r="C31" s="49">
        <f t="shared" si="0"/>
        <v>33.776961746742529</v>
      </c>
      <c r="D31" s="50">
        <f t="shared" si="1"/>
        <v>87.46407716976735</v>
      </c>
      <c r="E31" s="57">
        <f t="shared" si="2"/>
        <v>8.0889610834901191</v>
      </c>
      <c r="F31" s="66">
        <v>172.95</v>
      </c>
      <c r="G31" s="50">
        <f t="shared" si="3"/>
        <v>81.758099015482003</v>
      </c>
      <c r="H31" s="50">
        <f t="shared" si="4"/>
        <v>101.48718467504233</v>
      </c>
      <c r="I31" s="51">
        <f t="shared" si="5"/>
        <v>-10.295283690524338</v>
      </c>
      <c r="J31" s="56">
        <v>17.920000000000002</v>
      </c>
      <c r="K31" s="79">
        <v>0</v>
      </c>
      <c r="L31" s="65">
        <v>0</v>
      </c>
      <c r="M31" s="65">
        <v>0</v>
      </c>
      <c r="N31" s="65">
        <v>0</v>
      </c>
      <c r="O31" s="65">
        <f>'[1]Exploitation '!P100</f>
        <v>0</v>
      </c>
      <c r="P31" s="70">
        <f t="shared" si="8"/>
        <v>17.920000000000002</v>
      </c>
      <c r="Q31" s="80">
        <f t="shared" si="9"/>
        <v>0</v>
      </c>
      <c r="R31" s="88">
        <v>0</v>
      </c>
      <c r="S31" s="82">
        <v>0</v>
      </c>
      <c r="T31" s="82">
        <v>0</v>
      </c>
      <c r="U31" s="82">
        <v>61.33</v>
      </c>
      <c r="V31" s="82">
        <v>0</v>
      </c>
      <c r="W31" s="82">
        <v>0</v>
      </c>
      <c r="X31" s="91">
        <f t="shared" si="10"/>
        <v>0</v>
      </c>
      <c r="Y31" s="92">
        <f t="shared" si="11"/>
        <v>61.33</v>
      </c>
      <c r="Z31" s="88">
        <v>0</v>
      </c>
      <c r="AA31" s="82">
        <v>0</v>
      </c>
      <c r="AB31" s="82">
        <v>0</v>
      </c>
      <c r="AC31" s="82">
        <v>91.85</v>
      </c>
      <c r="AD31" s="93">
        <f t="shared" si="12"/>
        <v>0</v>
      </c>
      <c r="AE31" s="50">
        <f t="shared" si="13"/>
        <v>91.85</v>
      </c>
      <c r="AF31" s="115">
        <v>0.38555672043010747</v>
      </c>
      <c r="AG31" s="114">
        <v>0.1837087365591398</v>
      </c>
      <c r="AH31" s="52">
        <f t="shared" si="6"/>
        <v>7.2391595890455562</v>
      </c>
      <c r="AI31" s="61">
        <f t="shared" si="7"/>
        <v>7.905252346930979</v>
      </c>
      <c r="AJ31" s="62">
        <v>81.758099015482003</v>
      </c>
      <c r="AK31" s="59">
        <v>125.62696174674252</v>
      </c>
      <c r="AL31" s="125">
        <v>101.48718467504233</v>
      </c>
      <c r="AM31" s="59">
        <v>148.79407716976735</v>
      </c>
      <c r="AS31" s="118"/>
      <c r="BA31" s="42"/>
      <c r="BB31" s="42"/>
    </row>
    <row r="32" spans="1:54" ht="16.5" thickBot="1" x14ac:dyDescent="0.3">
      <c r="A32" s="26">
        <v>24</v>
      </c>
      <c r="B32" s="68">
        <v>125.68</v>
      </c>
      <c r="C32" s="53">
        <f t="shared" si="0"/>
        <v>34.475409340037771</v>
      </c>
      <c r="D32" s="50">
        <f t="shared" si="1"/>
        <v>83.20466825283232</v>
      </c>
      <c r="E32" s="57">
        <f t="shared" si="2"/>
        <v>7.9999224071299295</v>
      </c>
      <c r="F32" s="69">
        <v>158.55000000000001</v>
      </c>
      <c r="G32" s="54">
        <f t="shared" si="3"/>
        <v>72.136308552241147</v>
      </c>
      <c r="H32" s="50">
        <f t="shared" si="4"/>
        <v>97.583195308327788</v>
      </c>
      <c r="I32" s="51">
        <f t="shared" si="5"/>
        <v>-11.169503860568929</v>
      </c>
      <c r="J32" s="56">
        <v>18.260000000000002</v>
      </c>
      <c r="K32" s="79">
        <v>0</v>
      </c>
      <c r="L32" s="65">
        <v>0</v>
      </c>
      <c r="M32" s="65">
        <v>0</v>
      </c>
      <c r="N32" s="65">
        <v>0</v>
      </c>
      <c r="O32" s="65">
        <f>'[1]Exploitation '!P101</f>
        <v>0</v>
      </c>
      <c r="P32" s="70">
        <f t="shared" si="8"/>
        <v>18.260000000000002</v>
      </c>
      <c r="Q32" s="80">
        <f t="shared" si="9"/>
        <v>0</v>
      </c>
      <c r="R32" s="88">
        <v>0</v>
      </c>
      <c r="S32" s="82">
        <v>0</v>
      </c>
      <c r="T32" s="82">
        <v>0</v>
      </c>
      <c r="U32" s="82">
        <v>61.8</v>
      </c>
      <c r="V32" s="82">
        <v>0</v>
      </c>
      <c r="W32" s="82">
        <v>0</v>
      </c>
      <c r="X32" s="91">
        <f t="shared" si="10"/>
        <v>0</v>
      </c>
      <c r="Y32" s="92">
        <f t="shared" si="11"/>
        <v>61.8</v>
      </c>
      <c r="Z32" s="89">
        <v>0</v>
      </c>
      <c r="AA32" s="90">
        <v>0</v>
      </c>
      <c r="AB32" s="90">
        <v>0</v>
      </c>
      <c r="AC32" s="90">
        <v>91.85</v>
      </c>
      <c r="AD32" s="93">
        <f t="shared" si="12"/>
        <v>0</v>
      </c>
      <c r="AE32" s="50">
        <f t="shared" si="13"/>
        <v>91.85</v>
      </c>
      <c r="AF32" s="115">
        <v>0.38555672043010747</v>
      </c>
      <c r="AG32" s="114">
        <v>0.1837087365591398</v>
      </c>
      <c r="AH32" s="52">
        <f t="shared" si="6"/>
        <v>6.704939419000965</v>
      </c>
      <c r="AI32" s="61">
        <f t="shared" si="7"/>
        <v>7.8162136705707894</v>
      </c>
      <c r="AJ32" s="63">
        <v>72.136308552241147</v>
      </c>
      <c r="AK32" s="60">
        <v>126.32540934003777</v>
      </c>
      <c r="AL32" s="126">
        <v>97.583195308327788</v>
      </c>
      <c r="AM32" s="60">
        <v>145.00466825283232</v>
      </c>
      <c r="AS32" s="118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160.38</v>
      </c>
      <c r="C33" s="40">
        <f t="shared" ref="C33:AE33" si="14">MAX(C9:C32)</f>
        <v>55.429186503764384</v>
      </c>
      <c r="D33" s="40">
        <f t="shared" si="14"/>
        <v>97.784288049129884</v>
      </c>
      <c r="E33" s="40">
        <f t="shared" si="14"/>
        <v>8.9015102534946777</v>
      </c>
      <c r="F33" s="40">
        <f t="shared" si="14"/>
        <v>201.23</v>
      </c>
      <c r="G33" s="40">
        <f t="shared" si="14"/>
        <v>95.324953723285219</v>
      </c>
      <c r="H33" s="40">
        <f t="shared" si="14"/>
        <v>109.67122962361641</v>
      </c>
      <c r="I33" s="40">
        <f t="shared" si="14"/>
        <v>-3.7661833469016504</v>
      </c>
      <c r="J33" s="40">
        <f t="shared" si="14"/>
        <v>18.260000000000002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18.260000000000002</v>
      </c>
      <c r="Q33" s="40">
        <f t="shared" si="14"/>
        <v>0</v>
      </c>
      <c r="R33" s="40">
        <f t="shared" si="14"/>
        <v>35.880000000000003</v>
      </c>
      <c r="S33" s="40">
        <f t="shared" si="14"/>
        <v>0</v>
      </c>
      <c r="T33" s="40">
        <f t="shared" si="14"/>
        <v>0</v>
      </c>
      <c r="U33" s="40">
        <f t="shared" si="14"/>
        <v>75.260000000000005</v>
      </c>
      <c r="V33" s="40">
        <f t="shared" si="14"/>
        <v>0</v>
      </c>
      <c r="W33" s="40">
        <f t="shared" si="14"/>
        <v>0</v>
      </c>
      <c r="X33" s="40">
        <f t="shared" si="14"/>
        <v>35.880000000000003</v>
      </c>
      <c r="Y33" s="40">
        <f t="shared" si="14"/>
        <v>75.260000000000005</v>
      </c>
      <c r="Z33" s="40"/>
      <c r="AA33" s="40"/>
      <c r="AB33" s="40"/>
      <c r="AC33" s="40"/>
      <c r="AD33" s="40">
        <f t="shared" si="14"/>
        <v>19.600000000000001</v>
      </c>
      <c r="AE33" s="40">
        <f t="shared" si="14"/>
        <v>97.35</v>
      </c>
      <c r="AF33" s="40">
        <f t="shared" ref="AF33:AM33" si="15">MAX(AF9:AF32)</f>
        <v>0.38555672043010747</v>
      </c>
      <c r="AG33" s="40">
        <f t="shared" si="15"/>
        <v>0.1837087365591398</v>
      </c>
      <c r="AH33" s="40">
        <f t="shared" si="15"/>
        <v>8.0982599326682418</v>
      </c>
      <c r="AI33" s="40">
        <f t="shared" si="15"/>
        <v>8.7178015169355376</v>
      </c>
      <c r="AJ33" s="40">
        <f t="shared" si="15"/>
        <v>95.324953723285219</v>
      </c>
      <c r="AK33" s="40">
        <f t="shared" si="15"/>
        <v>148.54918650376439</v>
      </c>
      <c r="AL33" s="40">
        <f t="shared" si="15"/>
        <v>109.67122962361641</v>
      </c>
      <c r="AM33" s="127">
        <f t="shared" si="15"/>
        <v>158.56428804912989</v>
      </c>
      <c r="AP33"/>
      <c r="AQ33"/>
      <c r="AR33"/>
      <c r="AS33" s="120"/>
    </row>
    <row r="34" spans="1:45" s="33" customFormat="1" ht="16.5" thickBot="1" x14ac:dyDescent="0.3">
      <c r="A34" s="32" t="s">
        <v>52</v>
      </c>
      <c r="B34" s="41">
        <f>AVERAGE(B9:B33,B9:B32)</f>
        <v>128.5408163265306</v>
      </c>
      <c r="C34" s="41">
        <f t="shared" ref="C34:AE34" si="16">AVERAGE(C9:C33,C9:C32)</f>
        <v>37.52935147631085</v>
      </c>
      <c r="D34" s="41">
        <f t="shared" si="16"/>
        <v>82.933854000193932</v>
      </c>
      <c r="E34" s="41">
        <f t="shared" si="16"/>
        <v>8.1130187032174348</v>
      </c>
      <c r="F34" s="41">
        <f t="shared" si="16"/>
        <v>143.00020408163263</v>
      </c>
      <c r="G34" s="41">
        <f t="shared" si="16"/>
        <v>71.478312464500462</v>
      </c>
      <c r="H34" s="41">
        <f t="shared" si="16"/>
        <v>81.604859092433003</v>
      </c>
      <c r="I34" s="41">
        <f t="shared" si="16"/>
        <v>-10.082967475300853</v>
      </c>
      <c r="J34" s="41">
        <f t="shared" si="16"/>
        <v>17.155102040816324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17.155102040816324</v>
      </c>
      <c r="Q34" s="41">
        <f t="shared" si="16"/>
        <v>0</v>
      </c>
      <c r="R34" s="41">
        <f t="shared" si="16"/>
        <v>8.6795918367346943</v>
      </c>
      <c r="S34" s="41">
        <f t="shared" si="16"/>
        <v>0</v>
      </c>
      <c r="T34" s="41">
        <f t="shared" si="16"/>
        <v>0</v>
      </c>
      <c r="U34" s="41">
        <f t="shared" si="16"/>
        <v>62.173061224489807</v>
      </c>
      <c r="V34" s="41">
        <f t="shared" si="16"/>
        <v>0</v>
      </c>
      <c r="W34" s="41">
        <f t="shared" si="16"/>
        <v>0</v>
      </c>
      <c r="X34" s="41">
        <f t="shared" si="16"/>
        <v>8.6795918367346943</v>
      </c>
      <c r="Y34" s="41">
        <f t="shared" si="16"/>
        <v>62.173061224489807</v>
      </c>
      <c r="Z34" s="41">
        <f>AVERAGE(Z9:Z33,Z9:Z32)</f>
        <v>5.2249999999999996</v>
      </c>
      <c r="AA34" s="41">
        <f>AVERAGE(AA9:AA33,AA9:AA32)</f>
        <v>0</v>
      </c>
      <c r="AB34" s="41">
        <f>AVERAGE(AB9:AB33,AB9:AB32)</f>
        <v>0</v>
      </c>
      <c r="AC34" s="41">
        <f t="shared" si="16"/>
        <v>93.004583333333343</v>
      </c>
      <c r="AD34" s="41">
        <f t="shared" si="16"/>
        <v>5.518367346938776</v>
      </c>
      <c r="AE34" s="41">
        <f t="shared" si="16"/>
        <v>93.093265306122447</v>
      </c>
      <c r="AF34" s="41">
        <f t="shared" ref="AF34:AM34" si="17">AVERAGE(AF9:AF33,AF9:AF32)</f>
        <v>0.38555672043010741</v>
      </c>
      <c r="AG34" s="41">
        <f t="shared" si="17"/>
        <v>0.18370873655913991</v>
      </c>
      <c r="AH34" s="41">
        <f t="shared" si="17"/>
        <v>6.5639247838608767</v>
      </c>
      <c r="AI34" s="41">
        <f t="shared" si="17"/>
        <v>7.9293099666582947</v>
      </c>
      <c r="AJ34" s="41">
        <f t="shared" si="17"/>
        <v>76.596679811439287</v>
      </c>
      <c r="AK34" s="41">
        <f t="shared" si="17"/>
        <v>130.53629025182104</v>
      </c>
      <c r="AL34" s="41">
        <f t="shared" si="17"/>
        <v>89.552206031208499</v>
      </c>
      <c r="AM34" s="128">
        <f t="shared" si="17"/>
        <v>144.81140502060211</v>
      </c>
      <c r="AN34" s="122"/>
      <c r="AO34" s="122"/>
      <c r="AP34" s="116"/>
      <c r="AQ34" s="116"/>
      <c r="AR34" s="116"/>
      <c r="AS34" s="121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48" t="s">
        <v>15</v>
      </c>
      <c r="B36" s="149"/>
      <c r="C36" s="149"/>
      <c r="D36" s="149"/>
      <c r="E36" s="149"/>
      <c r="F36" s="150"/>
      <c r="G36" s="111"/>
      <c r="H36" s="133" t="s">
        <v>93</v>
      </c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5"/>
      <c r="W36" s="133" t="s">
        <v>94</v>
      </c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5"/>
      <c r="AL36" s="133" t="s">
        <v>95</v>
      </c>
      <c r="AM36" s="134"/>
      <c r="AN36" s="134"/>
      <c r="AO36" s="134"/>
      <c r="AP36" s="134"/>
      <c r="AQ36" s="134"/>
      <c r="AR36" s="134"/>
      <c r="AS36" s="135"/>
    </row>
    <row r="37" spans="1:45" ht="23.25" customHeight="1" x14ac:dyDescent="0.25">
      <c r="A37" s="138" t="s">
        <v>92</v>
      </c>
      <c r="B37" s="139"/>
      <c r="C37" s="139"/>
      <c r="D37" s="138" t="s">
        <v>99</v>
      </c>
      <c r="E37" s="139"/>
      <c r="F37" s="140"/>
      <c r="G37" s="112"/>
      <c r="H37" s="137" t="s">
        <v>19</v>
      </c>
      <c r="I37" s="131"/>
      <c r="J37" s="131"/>
      <c r="K37" s="131"/>
      <c r="L37" s="136"/>
      <c r="M37" s="130" t="s">
        <v>17</v>
      </c>
      <c r="N37" s="131"/>
      <c r="O37" s="131"/>
      <c r="P37" s="131"/>
      <c r="Q37" s="136"/>
      <c r="R37" s="130" t="s">
        <v>18</v>
      </c>
      <c r="S37" s="131"/>
      <c r="T37" s="131"/>
      <c r="U37" s="131"/>
      <c r="V37" s="132"/>
      <c r="W37" s="137" t="s">
        <v>96</v>
      </c>
      <c r="X37" s="131"/>
      <c r="Y37" s="131"/>
      <c r="Z37" s="131"/>
      <c r="AA37" s="136"/>
      <c r="AB37" s="130" t="s">
        <v>16</v>
      </c>
      <c r="AC37" s="131"/>
      <c r="AD37" s="131"/>
      <c r="AE37" s="131"/>
      <c r="AF37" s="136"/>
      <c r="AG37" s="130" t="s">
        <v>74</v>
      </c>
      <c r="AH37" s="131"/>
      <c r="AI37" s="131"/>
      <c r="AJ37" s="131"/>
      <c r="AK37" s="132"/>
      <c r="AL37" s="137" t="s">
        <v>91</v>
      </c>
      <c r="AM37" s="131"/>
      <c r="AN37" s="131"/>
      <c r="AO37" s="136"/>
      <c r="AP37" s="130" t="s">
        <v>97</v>
      </c>
      <c r="AQ37" s="131"/>
      <c r="AR37" s="131"/>
      <c r="AS37" s="132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5"/>
      <c r="H38" s="96" t="s">
        <v>24</v>
      </c>
      <c r="I38" s="6"/>
      <c r="J38" s="210">
        <v>418</v>
      </c>
      <c r="K38" s="209"/>
      <c r="L38" s="8" t="s">
        <v>21</v>
      </c>
      <c r="M38" s="5" t="s">
        <v>24</v>
      </c>
      <c r="N38" s="6"/>
      <c r="O38" s="110">
        <v>0</v>
      </c>
      <c r="P38" s="109"/>
      <c r="Q38" s="8" t="s">
        <v>21</v>
      </c>
      <c r="R38" s="96" t="s">
        <v>24</v>
      </c>
      <c r="S38" s="6"/>
      <c r="T38" s="110">
        <v>0</v>
      </c>
      <c r="U38" s="109"/>
      <c r="V38" s="8" t="s">
        <v>21</v>
      </c>
      <c r="W38" s="96" t="s">
        <v>24</v>
      </c>
      <c r="X38" s="6"/>
      <c r="Y38" s="210">
        <v>199.33</v>
      </c>
      <c r="Z38" s="209"/>
      <c r="AA38" s="8" t="s">
        <v>21</v>
      </c>
      <c r="AB38" s="5" t="s">
        <v>23</v>
      </c>
      <c r="AC38" s="30"/>
      <c r="AD38" s="210">
        <v>1533</v>
      </c>
      <c r="AE38" s="209"/>
      <c r="AF38" s="7" t="s">
        <v>21</v>
      </c>
      <c r="AG38" s="5" t="s">
        <v>24</v>
      </c>
      <c r="AH38" s="6"/>
      <c r="AI38" s="210">
        <f>'[2]30 JUIN 2023'!$K$22</f>
        <v>0</v>
      </c>
      <c r="AJ38" s="209"/>
      <c r="AK38" s="97" t="s">
        <v>21</v>
      </c>
      <c r="AL38" s="96" t="s">
        <v>24</v>
      </c>
      <c r="AM38" s="209">
        <v>104.65900000000001</v>
      </c>
      <c r="AN38" s="211"/>
      <c r="AO38" s="8" t="s">
        <v>21</v>
      </c>
      <c r="AP38" s="5" t="s">
        <v>24</v>
      </c>
      <c r="AQ38" s="209">
        <v>2183.6</v>
      </c>
      <c r="AR38" s="209"/>
      <c r="AS38" s="107" t="s">
        <v>21</v>
      </c>
    </row>
    <row r="39" spans="1:45" ht="15.75" thickBot="1" x14ac:dyDescent="0.3">
      <c r="A39" s="9" t="s">
        <v>22</v>
      </c>
      <c r="B39" s="10">
        <v>3381.05</v>
      </c>
      <c r="C39" s="11" t="s">
        <v>21</v>
      </c>
      <c r="D39" s="9" t="s">
        <v>71</v>
      </c>
      <c r="E39" s="10">
        <v>3134</v>
      </c>
      <c r="F39" s="12" t="s">
        <v>21</v>
      </c>
      <c r="G39" s="95"/>
      <c r="H39" s="98" t="s">
        <v>25</v>
      </c>
      <c r="I39" s="99"/>
      <c r="J39" s="100">
        <v>18.260000000000002</v>
      </c>
      <c r="K39" s="101" t="s">
        <v>62</v>
      </c>
      <c r="L39" s="102">
        <v>0</v>
      </c>
      <c r="M39" s="103" t="s">
        <v>25</v>
      </c>
      <c r="N39" s="99"/>
      <c r="O39" s="100">
        <v>0</v>
      </c>
      <c r="P39" s="101" t="s">
        <v>62</v>
      </c>
      <c r="Q39" s="102">
        <v>0</v>
      </c>
      <c r="R39" s="98" t="s">
        <v>25</v>
      </c>
      <c r="S39" s="99"/>
      <c r="T39" s="100">
        <v>0</v>
      </c>
      <c r="U39" s="99" t="s">
        <v>62</v>
      </c>
      <c r="V39" s="105">
        <v>0</v>
      </c>
      <c r="W39" s="98" t="s">
        <v>25</v>
      </c>
      <c r="X39" s="99"/>
      <c r="Y39" s="100">
        <v>35.880000000000003</v>
      </c>
      <c r="Z39" s="99" t="s">
        <v>62</v>
      </c>
      <c r="AA39" s="105">
        <v>0.625</v>
      </c>
      <c r="AB39" s="103" t="s">
        <v>25</v>
      </c>
      <c r="AC39" s="106"/>
      <c r="AD39" s="100">
        <v>77.040000000000006</v>
      </c>
      <c r="AE39" s="101" t="s">
        <v>75</v>
      </c>
      <c r="AF39" s="105">
        <v>3.5416666666666666E-2</v>
      </c>
      <c r="AG39" s="103" t="s">
        <v>25</v>
      </c>
      <c r="AH39" s="99"/>
      <c r="AI39" s="100">
        <f>'[2]30 JUIN 2023'!$K$23</f>
        <v>0</v>
      </c>
      <c r="AJ39" s="99" t="s">
        <v>75</v>
      </c>
      <c r="AK39" s="104">
        <f>'[2]30 JUIN 2023'!$L$23</f>
        <v>180.04166666668101</v>
      </c>
      <c r="AL39" s="98" t="s">
        <v>25</v>
      </c>
      <c r="AM39" s="99">
        <v>19.600000000000001</v>
      </c>
      <c r="AN39" s="100" t="s">
        <v>75</v>
      </c>
      <c r="AO39" s="108">
        <v>180.50000000001401</v>
      </c>
      <c r="AP39" s="103" t="s">
        <v>25</v>
      </c>
      <c r="AQ39" s="99">
        <v>97.35</v>
      </c>
      <c r="AR39" s="101" t="s">
        <v>75</v>
      </c>
      <c r="AS39" s="104">
        <v>180.50000000001401</v>
      </c>
    </row>
    <row r="40" spans="1:45" ht="16.5" thickTop="1" thickBot="1" x14ac:dyDescent="0.3">
      <c r="AM40" s="129"/>
    </row>
    <row r="41" spans="1:45" ht="24" customHeight="1" thickTop="1" thickBot="1" x14ac:dyDescent="0.3">
      <c r="A41" s="158" t="s">
        <v>26</v>
      </c>
      <c r="B41" s="158"/>
      <c r="C41" s="158"/>
      <c r="D41" s="159"/>
      <c r="E41" s="160" t="s">
        <v>27</v>
      </c>
      <c r="F41" s="161"/>
      <c r="G41" s="162"/>
    </row>
    <row r="42" spans="1:45" ht="25.5" customHeight="1" thickTop="1" thickBot="1" x14ac:dyDescent="0.3">
      <c r="A42" s="163" t="s">
        <v>28</v>
      </c>
      <c r="B42" s="164"/>
      <c r="C42" s="164"/>
      <c r="D42" s="165"/>
      <c r="E42" s="212">
        <v>516.83000000000004</v>
      </c>
      <c r="F42" s="43" t="s">
        <v>69</v>
      </c>
      <c r="G42" s="213">
        <v>180.83333333334701</v>
      </c>
    </row>
    <row r="43" spans="1:45" ht="32.25" customHeight="1" thickBot="1" x14ac:dyDescent="0.3">
      <c r="A43" s="166" t="s">
        <v>70</v>
      </c>
      <c r="B43" s="167"/>
      <c r="C43" s="167"/>
      <c r="D43" s="168"/>
      <c r="E43" s="75"/>
      <c r="F43" s="76"/>
      <c r="G43" s="77">
        <v>60.27</v>
      </c>
    </row>
    <row r="44" spans="1:45" ht="32.25" customHeight="1" thickBot="1" x14ac:dyDescent="0.3">
      <c r="A44" s="166" t="s">
        <v>29</v>
      </c>
      <c r="B44" s="167"/>
      <c r="C44" s="167"/>
      <c r="D44" s="168"/>
      <c r="E44" s="75"/>
      <c r="F44" s="76"/>
      <c r="G44" s="77">
        <v>91.98</v>
      </c>
    </row>
    <row r="45" spans="1:45" ht="29.25" customHeight="1" thickBot="1" x14ac:dyDescent="0.3">
      <c r="A45" s="169" t="s">
        <v>30</v>
      </c>
      <c r="B45" s="170"/>
      <c r="C45" s="170"/>
      <c r="D45" s="171"/>
      <c r="E45" s="44">
        <v>269.19</v>
      </c>
      <c r="F45" s="81" t="s">
        <v>72</v>
      </c>
      <c r="G45" s="46">
        <v>0.83333333333333337</v>
      </c>
    </row>
    <row r="46" spans="1:45" ht="34.5" customHeight="1" thickBot="1" x14ac:dyDescent="0.3">
      <c r="A46" s="151" t="s">
        <v>31</v>
      </c>
      <c r="B46" s="152"/>
      <c r="C46" s="152"/>
      <c r="D46" s="153"/>
      <c r="E46" s="45">
        <v>250.16</v>
      </c>
      <c r="F46" s="78" t="s">
        <v>72</v>
      </c>
      <c r="G46" s="58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5"/>
    </row>
    <row r="62" spans="1:44" x14ac:dyDescent="0.25"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</row>
    <row r="80" spans="39:41" x14ac:dyDescent="0.25">
      <c r="AM80" s="154"/>
      <c r="AN80" s="154"/>
      <c r="AO80" s="154"/>
    </row>
    <row r="81" spans="39:41" x14ac:dyDescent="0.25">
      <c r="AM81" s="154"/>
      <c r="AN81" s="154"/>
      <c r="AO81" s="154"/>
    </row>
    <row r="82" spans="39:41" ht="15.75" customHeight="1" x14ac:dyDescent="0.25">
      <c r="AM82" s="94"/>
      <c r="AN82" s="94"/>
      <c r="AO82" s="83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 JUN 23 </vt:lpstr>
      <vt:lpstr>'30 JUN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2023-07-01T05:56:31Z</dcterms:modified>
</cp:coreProperties>
</file>