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15BBBB99-CF04-48C0-8C82-77DA107B726C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31 MAI 23 " sheetId="3" r:id="rId1"/>
  </sheets>
  <definedNames>
    <definedName name="_xlnm.Print_Area" localSheetId="0">'31 MAI 23 '!$A$1:$AS$59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<sst xmlns="http://schemas.openxmlformats.org/spreadsheetml/2006/main" count="138" uniqueCount="106">
  <si>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</si>
  <si>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</si>
  <si>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</si>
  <si>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</si>
  <si>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</si>
  <si>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</si>
  <si>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</si>
  <si>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</si>
  <si>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</si>
  <si>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</si>
  <si>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</si>
  <si>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</si>
  <si>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</si>
  <si>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</si>
  <si>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</si>
  <si>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</si>
  <si>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</si>
  <si>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</si>
  <si>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</si>
  <si>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</si>
  <si>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</si>
  <si>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</si>
  <si>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</si>
  <si>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</si>
  <si>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</si>
  <si>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</si>
  <si>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</si>
  <si>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</si>
  <si>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</si>
  <si>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</si>
  <si>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</si>
  <si>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</si>
  <si>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</si>
  <si>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</si>
  <si>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</si>
  <si>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</si>
  <si>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</si>
  <si>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</si>
  <si>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</si>
  <si>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</si>
  <si>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</si>
  <si>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</si>
  <si>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</si>
  <si>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</si>
  <si>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</si>
  <si>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</si>
  <si>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</si>
  <si>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</si>
  <si>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</si>
  <si>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</si>
  <si>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</si>
  <si>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</si>
  <si>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</si>
  <si>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</si>
  <si>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</si>
  <si>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</si>
  <si>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</si>
  <si>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</si>
  <si>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</si>
  <si>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</si>
  <si>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</si>
  <si>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</si>
  <si>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</si>
  <si>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</si>
  <si>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</si>
  <si>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</si>
  <si>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</si>
  <si>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</si>
  <si>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</si>
  <si>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</si>
  <si>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</si>
  <si>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</si>
  <si>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</si>
  <si>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</si>
  <si>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</si>
  <si>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</si>
  <si>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</si>
  <si>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</si>
  <si>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</si>
  <si>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</si>
  <si>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</si>
  <si>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</si>
  <si>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</si>
  <si>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</si>
  <si>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</si>
  <si>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</si>
  <si>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</si>
  <si>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</si>
  <si>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</si>
  <si>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</si>
  <si>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</si>
  <si>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</si>
  <si>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</si>
  <si>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</si>
  <si>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</si>
  <si>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</si>
  <si>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</si>
  <si>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</si>
  <si>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</si>
  <si>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</si>
  <si>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</si>
  <si>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</si>
  <si>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</si>
  <si>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TAGBA</t>
  </si>
  <si>
    <t>TETE et FOFANA</t>
  </si>
  <si>
    <t>MONTCHO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</si>
</sst>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'31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MAI 23 '!$B$9:$B$32</c:f>
              <c:numCache>
                <c:formatCode>General</c:formatCode>
                <c:ptCount val="24"/>
                <c:pt idx="0">
                  <c:v>78.22</c:v>
                </c:pt>
                <c:pt idx="1">
                  <c:v>86.29</c:v>
                </c:pt>
                <c:pt idx="2">
                  <c:v>77.209999999999994</c:v>
                </c:pt>
                <c:pt idx="3">
                  <c:v>67.86</c:v>
                </c:pt>
                <c:pt idx="4">
                  <c:v>68.66</c:v>
                </c:pt>
                <c:pt idx="5">
                  <c:v>62.370000000000005</c:v>
                </c:pt>
                <c:pt idx="6">
                  <c:v>73.37</c:v>
                </c:pt>
                <c:pt idx="7">
                  <c:v>119.19</c:v>
                </c:pt>
                <c:pt idx="8">
                  <c:v>148.62</c:v>
                </c:pt>
                <c:pt idx="9">
                  <c:v>139.53</c:v>
                </c:pt>
                <c:pt idx="10">
                  <c:v>147.03</c:v>
                </c:pt>
                <c:pt idx="11">
                  <c:v>161.11000000000001</c:v>
                </c:pt>
                <c:pt idx="12">
                  <c:v>157.15</c:v>
                </c:pt>
                <c:pt idx="13">
                  <c:v>154.52000000000001</c:v>
                </c:pt>
                <c:pt idx="14">
                  <c:v>186.51999999999998</c:v>
                </c:pt>
                <c:pt idx="15">
                  <c:v>193.12</c:v>
                </c:pt>
                <c:pt idx="16">
                  <c:v>180.20999999999998</c:v>
                </c:pt>
                <c:pt idx="17">
                  <c:v>142.82999999999998</c:v>
                </c:pt>
                <c:pt idx="18">
                  <c:v>148.27000000000001</c:v>
                </c:pt>
                <c:pt idx="19">
                  <c:v>142.62</c:v>
                </c:pt>
                <c:pt idx="20">
                  <c:v>137.73000000000002</c:v>
                </c:pt>
                <c:pt idx="21">
                  <c:v>139.32</c:v>
                </c:pt>
                <c:pt idx="22">
                  <c:v>139.26</c:v>
                </c:pt>
                <c:pt idx="23">
                  <c:v>118.58000000000001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'31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MAI 23 '!$C$9:$C$32</c:f>
              <c:numCache>
                <c:formatCode>General</c:formatCode>
                <c:ptCount val="24"/>
                <c:pt idx="0">
                  <c:v>29.811012027003699</c:v>
                </c:pt>
                <c:pt idx="1">
                  <c:v>27.8227363718362</c:v>
                </c:pt>
                <c:pt idx="2">
                  <c:v>25.130083246994886</c:v>
                </c:pt>
                <c:pt idx="3">
                  <c:v>18.621296909211793</c:v>
                </c:pt>
                <c:pt idx="4">
                  <c:v>17.392477416519355</c:v>
                </c:pt>
                <c:pt idx="5">
                  <c:v>13.890687314212144</c:v>
                </c:pt>
                <c:pt idx="6">
                  <c:v>21.621698181923108</c:v>
                </c:pt>
                <c:pt idx="7">
                  <c:v>43.016047317375097</c:v>
                </c:pt>
                <c:pt idx="8">
                  <c:v>40.271060601110037</c:v>
                </c:pt>
                <c:pt idx="9">
                  <c:v>47.339214029119887</c:v>
                </c:pt>
                <c:pt idx="10">
                  <c:v>51.21435290048241</c:v>
                </c:pt>
                <c:pt idx="11">
                  <c:v>45.736101574461074</c:v>
                </c:pt>
                <c:pt idx="12">
                  <c:v>42.87361194844101</c:v>
                </c:pt>
                <c:pt idx="13">
                  <c:v>52.211884483053922</c:v>
                </c:pt>
                <c:pt idx="14">
                  <c:v>65.681639299429179</c:v>
                </c:pt>
                <c:pt idx="15">
                  <c:v>64.060881078832097</c:v>
                </c:pt>
                <c:pt idx="16">
                  <c:v>56.794857100442371</c:v>
                </c:pt>
                <c:pt idx="17">
                  <c:v>48.164784636075481</c:v>
                </c:pt>
                <c:pt idx="18">
                  <c:v>62.410024085106784</c:v>
                </c:pt>
                <c:pt idx="19">
                  <c:v>61.781523993656805</c:v>
                </c:pt>
                <c:pt idx="20">
                  <c:v>56.889155973639134</c:v>
                </c:pt>
                <c:pt idx="21">
                  <c:v>61.317928564026161</c:v>
                </c:pt>
                <c:pt idx="22">
                  <c:v>53.473840908632354</c:v>
                </c:pt>
                <c:pt idx="23">
                  <c:v>43.578803057217812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'31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MAI 23 '!$D$9:$D$32</c:f>
              <c:numCache>
                <c:formatCode>0.00</c:formatCode>
                <c:ptCount val="24"/>
                <c:pt idx="0">
                  <c:v>60.005068286057863</c:v>
                </c:pt>
                <c:pt idx="1">
                  <c:v>70.20697242328319</c:v>
                </c:pt>
                <c:pt idx="2">
                  <c:v>64.116400374838719</c:v>
                </c:pt>
                <c:pt idx="3">
                  <c:v>61.534443062242204</c:v>
                </c:pt>
                <c:pt idx="4">
                  <c:v>63.48542982814007</c:v>
                </c:pt>
                <c:pt idx="5">
                  <c:v>60.889001727574865</c:v>
                </c:pt>
                <c:pt idx="6">
                  <c:v>63.863458434739442</c:v>
                </c:pt>
                <c:pt idx="7">
                  <c:v>67.488606971428325</c:v>
                </c:pt>
                <c:pt idx="8">
                  <c:v>98.844649813965688</c:v>
                </c:pt>
                <c:pt idx="9">
                  <c:v>82.929800798756318</c:v>
                </c:pt>
                <c:pt idx="10">
                  <c:v>86.362594302045565</c:v>
                </c:pt>
                <c:pt idx="11">
                  <c:v>105.96284296747906</c:v>
                </c:pt>
                <c:pt idx="12">
                  <c:v>104.91208960193478</c:v>
                </c:pt>
                <c:pt idx="13">
                  <c:v>93.089127566891236</c:v>
                </c:pt>
                <c:pt idx="14">
                  <c:v>110.71978698401711</c:v>
                </c:pt>
                <c:pt idx="15">
                  <c:v>118.76583458954161</c:v>
                </c:pt>
                <c:pt idx="16">
                  <c:v>113.47575919901931</c:v>
                </c:pt>
                <c:pt idx="17">
                  <c:v>99.027415792605979</c:v>
                </c:pt>
                <c:pt idx="18">
                  <c:v>95.801771429433657</c:v>
                </c:pt>
                <c:pt idx="19">
                  <c:v>90.974290871533753</c:v>
                </c:pt>
                <c:pt idx="20">
                  <c:v>91.030695789979433</c:v>
                </c:pt>
                <c:pt idx="21">
                  <c:v>88.158885100100491</c:v>
                </c:pt>
                <c:pt idx="22">
                  <c:v>96.369947122455017</c:v>
                </c:pt>
                <c:pt idx="23">
                  <c:v>85.746814613549034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'31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MAI 23 '!$E$9:$E$32</c:f>
              <c:numCache>
                <c:formatCode>0.00</c:formatCode>
                <c:ptCount val="24"/>
                <c:pt idx="0">
                  <c:v>-11.596080313061542</c:v>
                </c:pt>
                <c:pt idx="1">
                  <c:v>-11.739708795119405</c:v>
                </c:pt>
                <c:pt idx="2">
                  <c:v>-12.036483621833632</c:v>
                </c:pt>
                <c:pt idx="3">
                  <c:v>-12.295739971454019</c:v>
                </c:pt>
                <c:pt idx="4">
                  <c:v>-12.217907244659465</c:v>
                </c:pt>
                <c:pt idx="5">
                  <c:v>-12.409689041786997</c:v>
                </c:pt>
                <c:pt idx="6">
                  <c:v>-12.11515661666251</c:v>
                </c:pt>
                <c:pt idx="7">
                  <c:v>8.6853457111966037</c:v>
                </c:pt>
                <c:pt idx="8">
                  <c:v>9.5042895849243365</c:v>
                </c:pt>
                <c:pt idx="9">
                  <c:v>9.2609851721238243</c:v>
                </c:pt>
                <c:pt idx="10">
                  <c:v>9.45305279747204</c:v>
                </c:pt>
                <c:pt idx="11">
                  <c:v>9.4110554580598915</c:v>
                </c:pt>
                <c:pt idx="12">
                  <c:v>9.3642984496242576</c:v>
                </c:pt>
                <c:pt idx="13">
                  <c:v>9.2189879500549097</c:v>
                </c:pt>
                <c:pt idx="14">
                  <c:v>10.118573716553684</c:v>
                </c:pt>
                <c:pt idx="15">
                  <c:v>10.29328433162631</c:v>
                </c:pt>
                <c:pt idx="16">
                  <c:v>9.939383700538329</c:v>
                </c:pt>
                <c:pt idx="17">
                  <c:v>-4.3622004286814455</c:v>
                </c:pt>
                <c:pt idx="18">
                  <c:v>-9.9417955145404413</c:v>
                </c:pt>
                <c:pt idx="19">
                  <c:v>-10.1358148651905</c:v>
                </c:pt>
                <c:pt idx="20">
                  <c:v>-10.189851763618467</c:v>
                </c:pt>
                <c:pt idx="21">
                  <c:v>-10.156813664126648</c:v>
                </c:pt>
                <c:pt idx="22">
                  <c:v>-10.583788031087384</c:v>
                </c:pt>
                <c:pt idx="23">
                  <c:v>-10.745617670766794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'31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MAI 23 '!$Q$9:$Q$32</c:f>
              <c:numCache>
                <c:formatCode>0.00</c:formatCode>
                <c:ptCount val="24"/>
                <c:pt idx="0">
                  <c:v>20.100000000000001</c:v>
                </c:pt>
                <c:pt idx="1">
                  <c:v>20.100000000000001</c:v>
                </c:pt>
                <c:pt idx="2">
                  <c:v>20.100000000000001</c:v>
                </c:pt>
                <c:pt idx="3">
                  <c:v>20.100000000000001</c:v>
                </c:pt>
                <c:pt idx="4">
                  <c:v>20.100000000000001</c:v>
                </c:pt>
                <c:pt idx="5">
                  <c:v>20.100000000000001</c:v>
                </c:pt>
                <c:pt idx="6">
                  <c:v>20.100000000000001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14.03</c:v>
                </c:pt>
                <c:pt idx="18">
                  <c:v>20.010000000000002</c:v>
                </c:pt>
                <c:pt idx="19">
                  <c:v>20.05</c:v>
                </c:pt>
                <c:pt idx="20">
                  <c:v>20.05</c:v>
                </c:pt>
                <c:pt idx="21">
                  <c:v>20.05</c:v>
                </c:pt>
                <c:pt idx="22">
                  <c:v>20.05</c:v>
                </c:pt>
                <c:pt idx="23">
                  <c:v>20.05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'31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MAI 23 '!$AE$9:$AE$32</c:f>
              <c:numCache>
                <c:formatCode>0.00</c:formatCode>
                <c:ptCount val="24"/>
                <c:pt idx="0">
                  <c:v>104.22</c:v>
                </c:pt>
                <c:pt idx="1">
                  <c:v>105.04</c:v>
                </c:pt>
                <c:pt idx="2">
                  <c:v>103.61</c:v>
                </c:pt>
                <c:pt idx="3">
                  <c:v>104.59</c:v>
                </c:pt>
                <c:pt idx="4">
                  <c:v>106.18</c:v>
                </c:pt>
                <c:pt idx="5">
                  <c:v>105.63</c:v>
                </c:pt>
                <c:pt idx="6">
                  <c:v>105.68</c:v>
                </c:pt>
                <c:pt idx="7">
                  <c:v>105.18</c:v>
                </c:pt>
                <c:pt idx="8">
                  <c:v>105.12</c:v>
                </c:pt>
                <c:pt idx="9">
                  <c:v>105.87</c:v>
                </c:pt>
                <c:pt idx="10">
                  <c:v>105.29</c:v>
                </c:pt>
                <c:pt idx="11">
                  <c:v>105.71</c:v>
                </c:pt>
                <c:pt idx="12">
                  <c:v>105.97</c:v>
                </c:pt>
                <c:pt idx="13">
                  <c:v>103.19</c:v>
                </c:pt>
                <c:pt idx="14">
                  <c:v>103.37</c:v>
                </c:pt>
                <c:pt idx="15">
                  <c:v>103.15</c:v>
                </c:pt>
                <c:pt idx="16">
                  <c:v>103.05</c:v>
                </c:pt>
                <c:pt idx="17">
                  <c:v>103.52</c:v>
                </c:pt>
                <c:pt idx="18">
                  <c:v>104</c:v>
                </c:pt>
                <c:pt idx="19">
                  <c:v>104.13</c:v>
                </c:pt>
                <c:pt idx="20">
                  <c:v>107.4</c:v>
                </c:pt>
                <c:pt idx="21">
                  <c:v>107.02</c:v>
                </c:pt>
                <c:pt idx="22">
                  <c:v>106.37</c:v>
                </c:pt>
                <c:pt idx="23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'31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MAI 23 '!$AK$9:$AK$32</c:f>
              <c:numCache>
                <c:formatCode>0.00</c:formatCode>
                <c:ptCount val="24"/>
                <c:pt idx="0">
                  <c:v>134.0310120270037</c:v>
                </c:pt>
                <c:pt idx="1">
                  <c:v>132.86273637183621</c:v>
                </c:pt>
                <c:pt idx="2">
                  <c:v>128.74008324699489</c:v>
                </c:pt>
                <c:pt idx="3">
                  <c:v>123.2112969092118</c:v>
                </c:pt>
                <c:pt idx="4">
                  <c:v>123.57247741651936</c:v>
                </c:pt>
                <c:pt idx="5">
                  <c:v>119.52068731421214</c:v>
                </c:pt>
                <c:pt idx="6">
                  <c:v>127.30169818192311</c:v>
                </c:pt>
                <c:pt idx="7">
                  <c:v>148.1960473173751</c:v>
                </c:pt>
                <c:pt idx="8">
                  <c:v>145.39106060111004</c:v>
                </c:pt>
                <c:pt idx="9">
                  <c:v>153.20921402911989</c:v>
                </c:pt>
                <c:pt idx="10">
                  <c:v>156.50435290048242</c:v>
                </c:pt>
                <c:pt idx="11">
                  <c:v>151.44610157446107</c:v>
                </c:pt>
                <c:pt idx="12">
                  <c:v>148.84361194844101</c:v>
                </c:pt>
                <c:pt idx="13">
                  <c:v>155.40188448305392</c:v>
                </c:pt>
                <c:pt idx="14">
                  <c:v>169.05163929942918</c:v>
                </c:pt>
                <c:pt idx="15">
                  <c:v>167.2108810788321</c:v>
                </c:pt>
                <c:pt idx="16">
                  <c:v>159.84485710044237</c:v>
                </c:pt>
                <c:pt idx="17">
                  <c:v>151.68478463607548</c:v>
                </c:pt>
                <c:pt idx="18">
                  <c:v>166.41002408510678</c:v>
                </c:pt>
                <c:pt idx="19">
                  <c:v>165.9115239936568</c:v>
                </c:pt>
                <c:pt idx="20">
                  <c:v>164.28915597363914</c:v>
                </c:pt>
                <c:pt idx="21">
                  <c:v>168.33792856402616</c:v>
                </c:pt>
                <c:pt idx="22">
                  <c:v>159.84384090863236</c:v>
                </c:pt>
                <c:pt idx="23">
                  <c:v>149.94880305721782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'31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MAI 23 '!$AM$9:$AM$32</c:f>
              <c:numCache>
                <c:formatCode>0.00</c:formatCode>
                <c:ptCount val="24"/>
                <c:pt idx="0">
                  <c:v>146.08506828605786</c:v>
                </c:pt>
                <c:pt idx="1">
                  <c:v>142.26697242328319</c:v>
                </c:pt>
                <c:pt idx="2">
                  <c:v>136.08640037483872</c:v>
                </c:pt>
                <c:pt idx="3">
                  <c:v>132.6144430622422</c:v>
                </c:pt>
                <c:pt idx="4">
                  <c:v>134.95542982814007</c:v>
                </c:pt>
                <c:pt idx="5">
                  <c:v>132.34900172757486</c:v>
                </c:pt>
                <c:pt idx="6">
                  <c:v>134.79345843473945</c:v>
                </c:pt>
                <c:pt idx="7">
                  <c:v>138.21860697142833</c:v>
                </c:pt>
                <c:pt idx="8">
                  <c:v>169.45464981396569</c:v>
                </c:pt>
                <c:pt idx="9">
                  <c:v>153.18980079875632</c:v>
                </c:pt>
                <c:pt idx="10">
                  <c:v>156.56259430204557</c:v>
                </c:pt>
                <c:pt idx="11">
                  <c:v>160.16284296747907</c:v>
                </c:pt>
                <c:pt idx="12">
                  <c:v>161.14208960193477</c:v>
                </c:pt>
                <c:pt idx="13">
                  <c:v>149.53912756689124</c:v>
                </c:pt>
                <c:pt idx="14">
                  <c:v>167.11978698401711</c:v>
                </c:pt>
                <c:pt idx="15">
                  <c:v>175.0258345895416</c:v>
                </c:pt>
                <c:pt idx="16">
                  <c:v>170.1057591990193</c:v>
                </c:pt>
                <c:pt idx="17">
                  <c:v>168.83741579260598</c:v>
                </c:pt>
                <c:pt idx="18">
                  <c:v>168.01277142943366</c:v>
                </c:pt>
                <c:pt idx="19">
                  <c:v>163.16429087153375</c:v>
                </c:pt>
                <c:pt idx="20">
                  <c:v>162.91069578997943</c:v>
                </c:pt>
                <c:pt idx="21">
                  <c:v>160.00888510010049</c:v>
                </c:pt>
                <c:pt idx="22">
                  <c:v>153.67994712245502</c:v>
                </c:pt>
                <c:pt idx="23">
                  <c:v>157.95681461354903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'31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MAI 23 '!$F$9:$F$32</c:f>
              <c:numCache>
                <c:formatCode>General</c:formatCode>
                <c:ptCount val="24"/>
                <c:pt idx="0">
                  <c:v>188.43</c:v>
                </c:pt>
                <c:pt idx="1">
                  <c:v>176.59</c:v>
                </c:pt>
                <c:pt idx="2">
                  <c:v>177.86</c:v>
                </c:pt>
                <c:pt idx="3">
                  <c:v>176.47</c:v>
                </c:pt>
                <c:pt idx="4">
                  <c:v>176.22</c:v>
                </c:pt>
                <c:pt idx="5">
                  <c:v>161.72</c:v>
                </c:pt>
                <c:pt idx="6">
                  <c:v>122.58</c:v>
                </c:pt>
                <c:pt idx="7">
                  <c:v>106.9</c:v>
                </c:pt>
                <c:pt idx="8">
                  <c:v>109.79</c:v>
                </c:pt>
                <c:pt idx="9">
                  <c:v>108.5</c:v>
                </c:pt>
                <c:pt idx="10">
                  <c:v>106.42</c:v>
                </c:pt>
                <c:pt idx="11">
                  <c:v>113.92</c:v>
                </c:pt>
                <c:pt idx="12">
                  <c:v>114.04</c:v>
                </c:pt>
                <c:pt idx="13">
                  <c:v>138.49</c:v>
                </c:pt>
                <c:pt idx="14">
                  <c:v>152.94</c:v>
                </c:pt>
                <c:pt idx="15">
                  <c:v>162.13999999999999</c:v>
                </c:pt>
                <c:pt idx="16">
                  <c:v>184.17</c:v>
                </c:pt>
                <c:pt idx="17">
                  <c:v>181.97</c:v>
                </c:pt>
                <c:pt idx="18">
                  <c:v>213.77</c:v>
                </c:pt>
                <c:pt idx="19">
                  <c:v>213.71</c:v>
                </c:pt>
                <c:pt idx="20">
                  <c:v>212.82</c:v>
                </c:pt>
                <c:pt idx="21">
                  <c:v>206.55</c:v>
                </c:pt>
                <c:pt idx="22">
                  <c:v>203.45</c:v>
                </c:pt>
                <c:pt idx="23">
                  <c:v>198.09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'31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MAI 23 '!$G$9:$G$32</c:f>
              <c:numCache>
                <c:formatCode>0.00</c:formatCode>
                <c:ptCount val="24"/>
                <c:pt idx="0">
                  <c:v>74.357276507622103</c:v>
                </c:pt>
                <c:pt idx="1">
                  <c:v>71.988984885888726</c:v>
                </c:pt>
                <c:pt idx="2">
                  <c:v>66.952333669225368</c:v>
                </c:pt>
                <c:pt idx="3">
                  <c:v>69.999133985263228</c:v>
                </c:pt>
                <c:pt idx="4">
                  <c:v>70.26821093700228</c:v>
                </c:pt>
                <c:pt idx="5">
                  <c:v>63.094848026591087</c:v>
                </c:pt>
                <c:pt idx="6">
                  <c:v>44.783711327719963</c:v>
                </c:pt>
                <c:pt idx="7">
                  <c:v>43.957183122642746</c:v>
                </c:pt>
                <c:pt idx="8">
                  <c:v>40.523559293105734</c:v>
                </c:pt>
                <c:pt idx="9">
                  <c:v>41.968401647791673</c:v>
                </c:pt>
                <c:pt idx="10">
                  <c:v>46.844034929485439</c:v>
                </c:pt>
                <c:pt idx="11">
                  <c:v>36.13442281419217</c:v>
                </c:pt>
                <c:pt idx="12">
                  <c:v>51.192282047813428</c:v>
                </c:pt>
                <c:pt idx="13">
                  <c:v>66.688396963152542</c:v>
                </c:pt>
                <c:pt idx="14">
                  <c:v>76.700304297353583</c:v>
                </c:pt>
                <c:pt idx="15">
                  <c:v>78.715878443889963</c:v>
                </c:pt>
                <c:pt idx="16">
                  <c:v>79.233411412942772</c:v>
                </c:pt>
                <c:pt idx="17">
                  <c:v>74.836020939792348</c:v>
                </c:pt>
                <c:pt idx="18">
                  <c:v>91.610972304053632</c:v>
                </c:pt>
                <c:pt idx="19">
                  <c:v>88.476821087218923</c:v>
                </c:pt>
                <c:pt idx="20">
                  <c:v>85.717401500576983</c:v>
                </c:pt>
                <c:pt idx="21">
                  <c:v>85.513857770328826</c:v>
                </c:pt>
                <c:pt idx="22">
                  <c:v>81.273404127454512</c:v>
                </c:pt>
                <c:pt idx="23">
                  <c:v>76.465224761433333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'31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MAI 23 '!$H$9:$H$32</c:f>
              <c:numCache>
                <c:formatCode>0.00</c:formatCode>
                <c:ptCount val="24"/>
                <c:pt idx="0">
                  <c:v>106.78224013531559</c:v>
                </c:pt>
                <c:pt idx="1">
                  <c:v>97.760445491986687</c:v>
                </c:pt>
                <c:pt idx="2">
                  <c:v>104.01883742062992</c:v>
                </c:pt>
                <c:pt idx="3">
                  <c:v>99.634856324808212</c:v>
                </c:pt>
                <c:pt idx="4">
                  <c:v>99.125279231514028</c:v>
                </c:pt>
                <c:pt idx="5">
                  <c:v>92.312013844836343</c:v>
                </c:pt>
                <c:pt idx="6">
                  <c:v>72.592346877972162</c:v>
                </c:pt>
                <c:pt idx="7">
                  <c:v>57.63399775511521</c:v>
                </c:pt>
                <c:pt idx="8">
                  <c:v>63.397514199918199</c:v>
                </c:pt>
                <c:pt idx="9">
                  <c:v>60.368557530747957</c:v>
                </c:pt>
                <c:pt idx="10">
                  <c:v>53.845355683081401</c:v>
                </c:pt>
                <c:pt idx="11">
                  <c:v>71.985809256187622</c:v>
                </c:pt>
                <c:pt idx="12">
                  <c:v>56.563839308988207</c:v>
                </c:pt>
                <c:pt idx="13">
                  <c:v>65.067051814043268</c:v>
                </c:pt>
                <c:pt idx="14">
                  <c:v>68.887653142043035</c:v>
                </c:pt>
                <c:pt idx="15">
                  <c:v>76.514392951155202</c:v>
                </c:pt>
                <c:pt idx="16">
                  <c:v>97.578086109245746</c:v>
                </c:pt>
                <c:pt idx="17">
                  <c:v>100.08897238601388</c:v>
                </c:pt>
                <c:pt idx="18">
                  <c:v>113.90563541383432</c:v>
                </c:pt>
                <c:pt idx="19">
                  <c:v>116.98206660754971</c:v>
                </c:pt>
                <c:pt idx="20">
                  <c:v>118.88530584972352</c:v>
                </c:pt>
                <c:pt idx="21">
                  <c:v>113.05710706903504</c:v>
                </c:pt>
                <c:pt idx="22">
                  <c:v>114.31535941324364</c:v>
                </c:pt>
                <c:pt idx="23">
                  <c:v>113.96721643786675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'31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MAI 23 '!$I$9:$I$32</c:f>
              <c:numCache>
                <c:formatCode>0.00</c:formatCode>
                <c:ptCount val="24"/>
                <c:pt idx="0">
                  <c:v>7.2904833570623326</c:v>
                </c:pt>
                <c:pt idx="1">
                  <c:v>6.8405696221246091</c:v>
                </c:pt>
                <c:pt idx="2">
                  <c:v>6.8888289101447286</c:v>
                </c:pt>
                <c:pt idx="3">
                  <c:v>6.8360096899285496</c:v>
                </c:pt>
                <c:pt idx="4">
                  <c:v>6.8265098314836949</c:v>
                </c:pt>
                <c:pt idx="5">
                  <c:v>6.3131381285725512</c:v>
                </c:pt>
                <c:pt idx="6">
                  <c:v>5.2039417943078705</c:v>
                </c:pt>
                <c:pt idx="7">
                  <c:v>5.3088191222420607</c:v>
                </c:pt>
                <c:pt idx="8">
                  <c:v>5.868926506976071</c:v>
                </c:pt>
                <c:pt idx="9">
                  <c:v>6.1630408214603607</c:v>
                </c:pt>
                <c:pt idx="10">
                  <c:v>5.7306093874331667</c:v>
                </c:pt>
                <c:pt idx="11">
                  <c:v>5.7997679296202351</c:v>
                </c:pt>
                <c:pt idx="12">
                  <c:v>6.283878643198368</c:v>
                </c:pt>
                <c:pt idx="13">
                  <c:v>6.7345512228042184</c:v>
                </c:pt>
                <c:pt idx="14">
                  <c:v>7.3520425606033983</c:v>
                </c:pt>
                <c:pt idx="15">
                  <c:v>6.9097286049548403</c:v>
                </c:pt>
                <c:pt idx="16">
                  <c:v>7.3585024778114461</c:v>
                </c:pt>
                <c:pt idx="17">
                  <c:v>7.0450066741937905</c:v>
                </c:pt>
                <c:pt idx="18">
                  <c:v>8.2533922821120651</c:v>
                </c:pt>
                <c:pt idx="19">
                  <c:v>8.2511123052313788</c:v>
                </c:pt>
                <c:pt idx="20">
                  <c:v>8.2172926496994929</c:v>
                </c:pt>
                <c:pt idx="21">
                  <c:v>7.9790351606361627</c:v>
                </c:pt>
                <c:pt idx="22">
                  <c:v>7.86123645930184</c:v>
                </c:pt>
                <c:pt idx="23">
                  <c:v>7.6575588006999213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'31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3.7</c:v>
                </c:pt>
                <c:pt idx="7">
                  <c:v>5.7</c:v>
                </c:pt>
                <c:pt idx="8">
                  <c:v>9.1</c:v>
                </c:pt>
                <c:pt idx="9">
                  <c:v>17</c:v>
                </c:pt>
                <c:pt idx="10">
                  <c:v>6.2</c:v>
                </c:pt>
                <c:pt idx="11">
                  <c:v>4.8</c:v>
                </c:pt>
                <c:pt idx="12">
                  <c:v>19.100000000000001</c:v>
                </c:pt>
                <c:pt idx="13">
                  <c:v>4.3</c:v>
                </c:pt>
                <c:pt idx="14">
                  <c:v>4.8</c:v>
                </c:pt>
                <c:pt idx="15">
                  <c:v>2.2999999999999998</c:v>
                </c:pt>
                <c:pt idx="16">
                  <c:v>0.7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'31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'31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'31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'31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'31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'31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'31 MAI 23 '!$AJ$9:$AJ$32</c:f>
              <c:numCache>
                <c:formatCode>0.00</c:formatCode>
                <c:ptCount val="24"/>
                <c:pt idx="0">
                  <c:v>74.357276507622103</c:v>
                </c:pt>
                <c:pt idx="1">
                  <c:v>71.988984885888726</c:v>
                </c:pt>
                <c:pt idx="2">
                  <c:v>66.952333669225368</c:v>
                </c:pt>
                <c:pt idx="3">
                  <c:v>69.999133985263228</c:v>
                </c:pt>
                <c:pt idx="4">
                  <c:v>70.26821093700228</c:v>
                </c:pt>
                <c:pt idx="5">
                  <c:v>63.79484802659109</c:v>
                </c:pt>
                <c:pt idx="6">
                  <c:v>48.483711327719966</c:v>
                </c:pt>
                <c:pt idx="7">
                  <c:v>49.657183122642749</c:v>
                </c:pt>
                <c:pt idx="8">
                  <c:v>49.623559293105735</c:v>
                </c:pt>
                <c:pt idx="9">
                  <c:v>58.968401647791673</c:v>
                </c:pt>
                <c:pt idx="10">
                  <c:v>53.044034929485441</c:v>
                </c:pt>
                <c:pt idx="11">
                  <c:v>40.934422814192168</c:v>
                </c:pt>
                <c:pt idx="12">
                  <c:v>70.29228204781343</c:v>
                </c:pt>
                <c:pt idx="13">
                  <c:v>70.988396963152539</c:v>
                </c:pt>
                <c:pt idx="14">
                  <c:v>81.50030429735358</c:v>
                </c:pt>
                <c:pt idx="15">
                  <c:v>81.01587844388996</c:v>
                </c:pt>
                <c:pt idx="16">
                  <c:v>79.933411412942775</c:v>
                </c:pt>
                <c:pt idx="17">
                  <c:v>74.836020939792348</c:v>
                </c:pt>
                <c:pt idx="18">
                  <c:v>91.610972304053632</c:v>
                </c:pt>
                <c:pt idx="19">
                  <c:v>88.476821087218923</c:v>
                </c:pt>
                <c:pt idx="20">
                  <c:v>85.717401500576983</c:v>
                </c:pt>
                <c:pt idx="21">
                  <c:v>85.513857770328826</c:v>
                </c:pt>
                <c:pt idx="22">
                  <c:v>81.273404127454512</c:v>
                </c:pt>
                <c:pt idx="23">
                  <c:v>76.465224761433333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'31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'31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'31 MAI 23 '!$AL$9:$AL$32</c:f>
              <c:numCache>
                <c:formatCode>0.00</c:formatCode>
                <c:ptCount val="24"/>
                <c:pt idx="0">
                  <c:v>106.78224013531559</c:v>
                </c:pt>
                <c:pt idx="1">
                  <c:v>97.760445491986687</c:v>
                </c:pt>
                <c:pt idx="2">
                  <c:v>104.01883742062992</c:v>
                </c:pt>
                <c:pt idx="3">
                  <c:v>99.634856324808212</c:v>
                </c:pt>
                <c:pt idx="4">
                  <c:v>99.125279231514028</c:v>
                </c:pt>
                <c:pt idx="5">
                  <c:v>92.60201384483635</c:v>
                </c:pt>
                <c:pt idx="6">
                  <c:v>79.832346877972157</c:v>
                </c:pt>
                <c:pt idx="7">
                  <c:v>81.31399775511521</c:v>
                </c:pt>
                <c:pt idx="8">
                  <c:v>95.527514199918201</c:v>
                </c:pt>
                <c:pt idx="9">
                  <c:v>93.628557530747955</c:v>
                </c:pt>
                <c:pt idx="10">
                  <c:v>88.605355683081399</c:v>
                </c:pt>
                <c:pt idx="11">
                  <c:v>102.46580925618763</c:v>
                </c:pt>
                <c:pt idx="12">
                  <c:v>85.363839308988204</c:v>
                </c:pt>
                <c:pt idx="13">
                  <c:v>96.077051814043273</c:v>
                </c:pt>
                <c:pt idx="14">
                  <c:v>101.19765314204304</c:v>
                </c:pt>
                <c:pt idx="15">
                  <c:v>90.484392951155201</c:v>
                </c:pt>
                <c:pt idx="16">
                  <c:v>102.92808610924574</c:v>
                </c:pt>
                <c:pt idx="17">
                  <c:v>100.08897238601388</c:v>
                </c:pt>
                <c:pt idx="18">
                  <c:v>113.90563541383432</c:v>
                </c:pt>
                <c:pt idx="19">
                  <c:v>116.98206660754971</c:v>
                </c:pt>
                <c:pt idx="20">
                  <c:v>118.88530584972352</c:v>
                </c:pt>
                <c:pt idx="21">
                  <c:v>113.05710706903504</c:v>
                </c:pt>
                <c:pt idx="22">
                  <c:v>114.31535941324364</c:v>
                </c:pt>
                <c:pt idx="23">
                  <c:v>113.96721643786675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324970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7" zoomScale="85" zoomScaleNormal="85" zoomScaleSheetLayoutView="85" workbookViewId="0">
      <selection activeCell="AO13" sqref="AO13:AP13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140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100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45077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88</v>
      </c>
      <c r="AG4" s="209"/>
      <c r="AH4" s="209"/>
      <c r="AI4" s="209"/>
      <c r="AJ4" s="187" t="s">
        <v>101</v>
      </c>
      <c r="AK4" s="188"/>
      <c r="AL4" s="187" t="s">
        <v>102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89</v>
      </c>
      <c r="S6" s="194"/>
      <c r="T6" s="194"/>
      <c r="U6" s="194"/>
      <c r="V6" s="194"/>
      <c r="W6" s="194"/>
      <c r="X6" s="194"/>
      <c r="Y6" s="194"/>
      <c r="Z6" s="193" t="s">
        <v>90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87</v>
      </c>
      <c r="Y7" s="160"/>
      <c r="Z7" s="144" t="s">
        <v>3</v>
      </c>
      <c r="AA7" s="158"/>
      <c r="AB7" s="158"/>
      <c r="AC7" s="145"/>
      <c r="AD7" s="150" t="s">
        <v>87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78.22</v>
      </c>
      <c r="C9" s="51">
        <f t="shared" ref="C9:C32" si="0">AK9-AE9</f>
        <v>29.811012027003699</v>
      </c>
      <c r="D9" s="52">
        <f t="shared" ref="D9:D32" si="1">AM9-Y9</f>
        <v>60.005068286057863</v>
      </c>
      <c r="E9" s="59">
        <f t="shared" ref="E9:E32" si="2">(AG9+AI9)-Q9</f>
        <v>-11.596080313061542</v>
      </c>
      <c r="F9" s="76">
        <v>188.43</v>
      </c>
      <c r="G9" s="52">
        <f t="shared" ref="G9:G32" si="3">AJ9-AD9</f>
        <v>74.357276507622103</v>
      </c>
      <c r="H9" s="52">
        <f t="shared" ref="H9:H32" si="4">AL9-X9</f>
        <v>106.78224013531559</v>
      </c>
      <c r="I9" s="53">
        <f t="shared" ref="I9:I32" si="5">(AH9+AF9)-P9</f>
        <v>7.2904833570623326</v>
      </c>
      <c r="J9" s="58">
        <v>0</v>
      </c>
      <c r="K9" s="84">
        <v>20.100000000000001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20.100000000000001</v>
      </c>
      <c r="R9" s="91">
        <v>0</v>
      </c>
      <c r="S9" s="84">
        <v>0</v>
      </c>
      <c r="T9" s="84">
        <v>0</v>
      </c>
      <c r="U9" s="84">
        <v>86.08</v>
      </c>
      <c r="V9" s="68">
        <v>0</v>
      </c>
      <c r="W9" s="90">
        <v>0</v>
      </c>
      <c r="X9" s="94">
        <f>R9+T9+V9</f>
        <v>0</v>
      </c>
      <c r="Y9" s="95">
        <f>S9+U9+W9</f>
        <v>86.08</v>
      </c>
      <c r="Z9" s="91">
        <v>0</v>
      </c>
      <c r="AA9" s="84">
        <v>0</v>
      </c>
      <c r="AB9" s="84">
        <v>0</v>
      </c>
      <c r="AC9" s="84">
        <v>104.22</v>
      </c>
      <c r="AD9" s="96">
        <f>Z9+AB9</f>
        <v>0</v>
      </c>
      <c r="AE9" s="52">
        <f>AA9+AC9</f>
        <v>104.22</v>
      </c>
      <c r="AF9" s="116">
        <v>0.13518709677419349</v>
      </c>
      <c r="AG9" s="117">
        <v>0.43407836021505375</v>
      </c>
      <c r="AH9" s="54">
        <f t="shared" ref="AH9:AH32" si="6">(F9+P9+X9+AD9)-(AJ9+AL9+AF9)</f>
        <v>7.1552962602881394</v>
      </c>
      <c r="AI9" s="63">
        <f t="shared" ref="AI9:AI32" si="7">(B9+Q9+Y9+AE9)-(AM9+AK9+AG9)</f>
        <v>8.0698413267234059</v>
      </c>
      <c r="AJ9" s="64">
        <v>74.357276507622103</v>
      </c>
      <c r="AK9" s="61">
        <v>134.0310120270037</v>
      </c>
      <c r="AL9" s="66">
        <v>106.78224013531559</v>
      </c>
      <c r="AM9" s="61">
        <v>146.08506828605786</v>
      </c>
      <c r="AS9" s="121"/>
      <c r="BA9" s="42"/>
      <c r="BB9" s="42"/>
    </row>
    <row r="10" spans="1:54" ht="15.75" x14ac:dyDescent="0.25">
      <c r="A10" s="25">
        <v>2</v>
      </c>
      <c r="B10" s="69">
        <v>86.29</v>
      </c>
      <c r="C10" s="51">
        <f t="shared" si="0"/>
        <v>27.8227363718362</v>
      </c>
      <c r="D10" s="52">
        <f t="shared" si="1"/>
        <v>70.20697242328319</v>
      </c>
      <c r="E10" s="59">
        <f t="shared" si="2"/>
        <v>-11.739708795119405</v>
      </c>
      <c r="F10" s="68">
        <v>176.59</v>
      </c>
      <c r="G10" s="52">
        <f t="shared" si="3"/>
        <v>71.988984885888726</v>
      </c>
      <c r="H10" s="52">
        <f t="shared" si="4"/>
        <v>97.760445491986687</v>
      </c>
      <c r="I10" s="53">
        <f t="shared" si="5"/>
        <v>6.8405696221246091</v>
      </c>
      <c r="J10" s="58">
        <v>0</v>
      </c>
      <c r="K10" s="81">
        <v>20.100000000000001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20.100000000000001</v>
      </c>
      <c r="R10" s="91">
        <v>0</v>
      </c>
      <c r="S10" s="84">
        <v>0</v>
      </c>
      <c r="T10" s="84">
        <v>0</v>
      </c>
      <c r="U10" s="84">
        <v>72.06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72.06</v>
      </c>
      <c r="Z10" s="91">
        <v>0</v>
      </c>
      <c r="AA10" s="84">
        <v>0</v>
      </c>
      <c r="AB10" s="84">
        <v>0</v>
      </c>
      <c r="AC10" s="84">
        <v>105.04</v>
      </c>
      <c r="AD10" s="96">
        <f t="shared" ref="AD10:AD32" si="12">Z10+AB10</f>
        <v>0</v>
      </c>
      <c r="AE10" s="52">
        <f t="shared" ref="AE10:AE32" si="13">AA10+AC10</f>
        <v>105.04</v>
      </c>
      <c r="AF10" s="118">
        <v>0.13518709677419349</v>
      </c>
      <c r="AG10" s="117">
        <v>0.43407836021505375</v>
      </c>
      <c r="AH10" s="54">
        <f t="shared" si="6"/>
        <v>6.7053825253504158</v>
      </c>
      <c r="AI10" s="63">
        <f t="shared" si="7"/>
        <v>7.9262128446655424</v>
      </c>
      <c r="AJ10" s="64">
        <v>71.988984885888726</v>
      </c>
      <c r="AK10" s="61">
        <v>132.86273637183621</v>
      </c>
      <c r="AL10" s="66">
        <v>97.760445491986687</v>
      </c>
      <c r="AM10" s="61">
        <v>142.26697242328319</v>
      </c>
      <c r="AS10" s="121"/>
      <c r="BA10" s="42"/>
      <c r="BB10" s="42"/>
    </row>
    <row r="11" spans="1:54" ht="15" customHeight="1" x14ac:dyDescent="0.25">
      <c r="A11" s="25">
        <v>3</v>
      </c>
      <c r="B11" s="69">
        <v>77.209999999999994</v>
      </c>
      <c r="C11" s="51">
        <f t="shared" si="0"/>
        <v>25.130083246994886</v>
      </c>
      <c r="D11" s="52">
        <f t="shared" si="1"/>
        <v>64.116400374838719</v>
      </c>
      <c r="E11" s="59">
        <f t="shared" si="2"/>
        <v>-12.036483621833632</v>
      </c>
      <c r="F11" s="68">
        <v>177.86</v>
      </c>
      <c r="G11" s="52">
        <f t="shared" si="3"/>
        <v>66.952333669225368</v>
      </c>
      <c r="H11" s="52">
        <f t="shared" si="4"/>
        <v>104.01883742062992</v>
      </c>
      <c r="I11" s="53">
        <f t="shared" si="5"/>
        <v>6.8888289101447286</v>
      </c>
      <c r="J11" s="58">
        <v>0</v>
      </c>
      <c r="K11" s="81">
        <v>20.100000000000001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20.100000000000001</v>
      </c>
      <c r="R11" s="91">
        <v>0</v>
      </c>
      <c r="S11" s="84">
        <v>0</v>
      </c>
      <c r="T11" s="84">
        <v>0</v>
      </c>
      <c r="U11" s="84">
        <v>71.97</v>
      </c>
      <c r="V11" s="84">
        <v>0</v>
      </c>
      <c r="W11" s="84">
        <v>0</v>
      </c>
      <c r="X11" s="94">
        <f t="shared" si="10"/>
        <v>0</v>
      </c>
      <c r="Y11" s="95">
        <f t="shared" si="11"/>
        <v>71.97</v>
      </c>
      <c r="Z11" s="91">
        <v>0</v>
      </c>
      <c r="AA11" s="84">
        <v>0</v>
      </c>
      <c r="AB11" s="84">
        <v>0</v>
      </c>
      <c r="AC11" s="84">
        <v>103.61</v>
      </c>
      <c r="AD11" s="96">
        <f t="shared" si="12"/>
        <v>0</v>
      </c>
      <c r="AE11" s="52">
        <f t="shared" si="13"/>
        <v>103.61</v>
      </c>
      <c r="AF11" s="118">
        <v>0.13518709677419349</v>
      </c>
      <c r="AG11" s="117">
        <v>0.43407836021505375</v>
      </c>
      <c r="AH11" s="54">
        <f t="shared" si="6"/>
        <v>6.7536418133705354</v>
      </c>
      <c r="AI11" s="63">
        <f t="shared" si="7"/>
        <v>7.6294380179513155</v>
      </c>
      <c r="AJ11" s="64">
        <v>66.952333669225368</v>
      </c>
      <c r="AK11" s="61">
        <v>128.74008324699489</v>
      </c>
      <c r="AL11" s="66">
        <v>104.01883742062992</v>
      </c>
      <c r="AM11" s="61">
        <v>136.08640037483872</v>
      </c>
      <c r="AS11" s="121"/>
      <c r="BA11" s="42"/>
      <c r="BB11" s="42"/>
    </row>
    <row r="12" spans="1:54" ht="15" customHeight="1" x14ac:dyDescent="0.25">
      <c r="A12" s="25">
        <v>4</v>
      </c>
      <c r="B12" s="69">
        <v>67.86</v>
      </c>
      <c r="C12" s="51">
        <f t="shared" si="0"/>
        <v>18.621296909211793</v>
      </c>
      <c r="D12" s="52">
        <f t="shared" si="1"/>
        <v>61.534443062242204</v>
      </c>
      <c r="E12" s="59">
        <f t="shared" si="2"/>
        <v>-12.295739971454019</v>
      </c>
      <c r="F12" s="68">
        <v>176.47</v>
      </c>
      <c r="G12" s="52">
        <f t="shared" si="3"/>
        <v>69.999133985263228</v>
      </c>
      <c r="H12" s="52">
        <f t="shared" si="4"/>
        <v>99.634856324808212</v>
      </c>
      <c r="I12" s="53">
        <f t="shared" si="5"/>
        <v>6.8360096899285496</v>
      </c>
      <c r="J12" s="58">
        <v>0</v>
      </c>
      <c r="K12" s="81">
        <v>20.100000000000001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20.100000000000001</v>
      </c>
      <c r="R12" s="91">
        <v>0</v>
      </c>
      <c r="S12" s="84">
        <v>0</v>
      </c>
      <c r="T12" s="84">
        <v>0</v>
      </c>
      <c r="U12" s="84">
        <v>71.08</v>
      </c>
      <c r="V12" s="84">
        <v>0</v>
      </c>
      <c r="W12" s="84">
        <v>0</v>
      </c>
      <c r="X12" s="94">
        <f t="shared" si="10"/>
        <v>0</v>
      </c>
      <c r="Y12" s="95">
        <f t="shared" si="11"/>
        <v>71.08</v>
      </c>
      <c r="Z12" s="91">
        <v>0</v>
      </c>
      <c r="AA12" s="84">
        <v>0</v>
      </c>
      <c r="AB12" s="84">
        <v>0</v>
      </c>
      <c r="AC12" s="84">
        <v>104.59</v>
      </c>
      <c r="AD12" s="96">
        <f t="shared" si="12"/>
        <v>0</v>
      </c>
      <c r="AE12" s="52">
        <f t="shared" si="13"/>
        <v>104.59</v>
      </c>
      <c r="AF12" s="118">
        <v>0.13518709677419349</v>
      </c>
      <c r="AG12" s="117">
        <v>0.43407836021505375</v>
      </c>
      <c r="AH12" s="54">
        <f t="shared" si="6"/>
        <v>6.7008225931543564</v>
      </c>
      <c r="AI12" s="63">
        <f t="shared" si="7"/>
        <v>7.3701816683309289</v>
      </c>
      <c r="AJ12" s="64">
        <v>69.999133985263228</v>
      </c>
      <c r="AK12" s="61">
        <v>123.2112969092118</v>
      </c>
      <c r="AL12" s="66">
        <v>99.634856324808212</v>
      </c>
      <c r="AM12" s="61">
        <v>132.6144430622422</v>
      </c>
      <c r="AS12" s="121"/>
      <c r="BA12" s="42"/>
      <c r="BB12" s="42"/>
    </row>
    <row r="13" spans="1:54" ht="15.75" x14ac:dyDescent="0.25">
      <c r="A13" s="25">
        <v>5</v>
      </c>
      <c r="B13" s="69">
        <v>68.66</v>
      </c>
      <c r="C13" s="51">
        <f t="shared" si="0"/>
        <v>17.392477416519355</v>
      </c>
      <c r="D13" s="52">
        <f t="shared" si="1"/>
        <v>63.48542982814007</v>
      </c>
      <c r="E13" s="59">
        <f t="shared" si="2"/>
        <v>-12.217907244659465</v>
      </c>
      <c r="F13" s="68">
        <v>176.22</v>
      </c>
      <c r="G13" s="52">
        <f t="shared" si="3"/>
        <v>70.26821093700228</v>
      </c>
      <c r="H13" s="52">
        <f t="shared" si="4"/>
        <v>99.125279231514028</v>
      </c>
      <c r="I13" s="53">
        <f t="shared" si="5"/>
        <v>6.8265098314836949</v>
      </c>
      <c r="J13" s="58">
        <v>0</v>
      </c>
      <c r="K13" s="81">
        <v>20.100000000000001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20.100000000000001</v>
      </c>
      <c r="R13" s="91">
        <v>0</v>
      </c>
      <c r="S13" s="84">
        <v>0</v>
      </c>
      <c r="T13" s="84">
        <v>0</v>
      </c>
      <c r="U13" s="84">
        <v>71.47</v>
      </c>
      <c r="V13" s="84">
        <v>0</v>
      </c>
      <c r="W13" s="84">
        <v>0</v>
      </c>
      <c r="X13" s="94">
        <f t="shared" si="10"/>
        <v>0</v>
      </c>
      <c r="Y13" s="95">
        <f t="shared" si="11"/>
        <v>71.47</v>
      </c>
      <c r="Z13" s="91">
        <v>0</v>
      </c>
      <c r="AA13" s="84">
        <v>0</v>
      </c>
      <c r="AB13" s="84">
        <v>0</v>
      </c>
      <c r="AC13" s="84">
        <v>106.18</v>
      </c>
      <c r="AD13" s="96">
        <f t="shared" si="12"/>
        <v>0</v>
      </c>
      <c r="AE13" s="52">
        <f t="shared" si="13"/>
        <v>106.18</v>
      </c>
      <c r="AF13" s="118">
        <v>0.13518709677419349</v>
      </c>
      <c r="AG13" s="117">
        <v>0.43407836021505375</v>
      </c>
      <c r="AH13" s="54">
        <f t="shared" si="6"/>
        <v>6.6913227347095017</v>
      </c>
      <c r="AI13" s="63">
        <f t="shared" si="7"/>
        <v>7.4480143951254831</v>
      </c>
      <c r="AJ13" s="64">
        <v>70.26821093700228</v>
      </c>
      <c r="AK13" s="61">
        <v>123.57247741651936</v>
      </c>
      <c r="AL13" s="66">
        <v>99.125279231514028</v>
      </c>
      <c r="AM13" s="61">
        <v>134.95542982814007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62.370000000000005</v>
      </c>
      <c r="C14" s="51">
        <f t="shared" si="0"/>
        <v>13.890687314212144</v>
      </c>
      <c r="D14" s="52">
        <f t="shared" si="1"/>
        <v>60.889001727574865</v>
      </c>
      <c r="E14" s="59">
        <f t="shared" si="2"/>
        <v>-12.409689041786997</v>
      </c>
      <c r="F14" s="68">
        <v>161.72</v>
      </c>
      <c r="G14" s="52">
        <f t="shared" si="3"/>
        <v>63.094848026591087</v>
      </c>
      <c r="H14" s="52">
        <f t="shared" si="4"/>
        <v>92.312013844836343</v>
      </c>
      <c r="I14" s="53">
        <f t="shared" si="5"/>
        <v>6.3131381285725512</v>
      </c>
      <c r="J14" s="58">
        <v>0</v>
      </c>
      <c r="K14" s="81">
        <v>20.100000000000001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20.100000000000001</v>
      </c>
      <c r="R14" s="91">
        <v>0.28999999999999998</v>
      </c>
      <c r="S14" s="84">
        <v>0</v>
      </c>
      <c r="T14" s="84">
        <v>0</v>
      </c>
      <c r="U14" s="84">
        <v>71.459999999999994</v>
      </c>
      <c r="V14" s="84">
        <v>0</v>
      </c>
      <c r="W14" s="84">
        <v>0</v>
      </c>
      <c r="X14" s="94">
        <f t="shared" si="10"/>
        <v>0.28999999999999998</v>
      </c>
      <c r="Y14" s="95">
        <f t="shared" si="11"/>
        <v>71.459999999999994</v>
      </c>
      <c r="Z14" s="91">
        <v>0.7</v>
      </c>
      <c r="AA14" s="84">
        <v>0</v>
      </c>
      <c r="AB14" s="84">
        <v>0</v>
      </c>
      <c r="AC14" s="84">
        <v>105.63</v>
      </c>
      <c r="AD14" s="96">
        <f t="shared" si="12"/>
        <v>0.7</v>
      </c>
      <c r="AE14" s="52">
        <f t="shared" si="13"/>
        <v>105.63</v>
      </c>
      <c r="AF14" s="118">
        <v>0.13518709677419349</v>
      </c>
      <c r="AG14" s="117">
        <v>0.43407836021505375</v>
      </c>
      <c r="AH14" s="54">
        <f t="shared" si="6"/>
        <v>6.1779510317983579</v>
      </c>
      <c r="AI14" s="63">
        <f t="shared" si="7"/>
        <v>7.2562325979979505</v>
      </c>
      <c r="AJ14" s="64">
        <v>63.79484802659109</v>
      </c>
      <c r="AK14" s="61">
        <v>119.52068731421214</v>
      </c>
      <c r="AL14" s="66">
        <v>92.60201384483635</v>
      </c>
      <c r="AM14" s="61">
        <v>132.34900172757486</v>
      </c>
      <c r="AS14" s="121"/>
      <c r="BA14" s="42"/>
      <c r="BB14" s="42"/>
    </row>
    <row r="15" spans="1:54" ht="15.75" x14ac:dyDescent="0.25">
      <c r="A15" s="25">
        <v>7</v>
      </c>
      <c r="B15" s="69">
        <v>73.37</v>
      </c>
      <c r="C15" s="51">
        <f t="shared" si="0"/>
        <v>21.621698181923108</v>
      </c>
      <c r="D15" s="52">
        <f t="shared" si="1"/>
        <v>63.863458434739442</v>
      </c>
      <c r="E15" s="59">
        <f t="shared" si="2"/>
        <v>-12.11515661666251</v>
      </c>
      <c r="F15" s="68">
        <v>122.58</v>
      </c>
      <c r="G15" s="52">
        <f t="shared" si="3"/>
        <v>44.783711327719963</v>
      </c>
      <c r="H15" s="52">
        <f t="shared" si="4"/>
        <v>72.592346877972162</v>
      </c>
      <c r="I15" s="53">
        <f t="shared" si="5"/>
        <v>5.2039417943078705</v>
      </c>
      <c r="J15" s="58">
        <v>0</v>
      </c>
      <c r="K15" s="81">
        <v>20.100000000000001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20.100000000000001</v>
      </c>
      <c r="R15" s="91">
        <v>7.24</v>
      </c>
      <c r="S15" s="84">
        <v>0</v>
      </c>
      <c r="T15" s="84">
        <v>0</v>
      </c>
      <c r="U15" s="84">
        <v>70.930000000000007</v>
      </c>
      <c r="V15" s="84">
        <v>0</v>
      </c>
      <c r="W15" s="84">
        <v>0</v>
      </c>
      <c r="X15" s="94">
        <f t="shared" si="10"/>
        <v>7.24</v>
      </c>
      <c r="Y15" s="95">
        <f t="shared" si="11"/>
        <v>70.930000000000007</v>
      </c>
      <c r="Z15" s="91">
        <v>3.7</v>
      </c>
      <c r="AA15" s="84">
        <v>0</v>
      </c>
      <c r="AB15" s="84">
        <v>0</v>
      </c>
      <c r="AC15" s="84">
        <v>105.68</v>
      </c>
      <c r="AD15" s="96">
        <f t="shared" si="12"/>
        <v>3.7</v>
      </c>
      <c r="AE15" s="52">
        <f t="shared" si="13"/>
        <v>105.68</v>
      </c>
      <c r="AF15" s="118">
        <v>0.13518709677419349</v>
      </c>
      <c r="AG15" s="117">
        <v>0.43407836021505375</v>
      </c>
      <c r="AH15" s="54">
        <f t="shared" si="6"/>
        <v>5.0687546975336772</v>
      </c>
      <c r="AI15" s="63">
        <f t="shared" si="7"/>
        <v>7.5507650231224375</v>
      </c>
      <c r="AJ15" s="64">
        <v>48.483711327719966</v>
      </c>
      <c r="AK15" s="61">
        <v>127.30169818192311</v>
      </c>
      <c r="AL15" s="66">
        <v>79.832346877972157</v>
      </c>
      <c r="AM15" s="61">
        <v>134.79345843473945</v>
      </c>
      <c r="AS15" s="121"/>
      <c r="BA15" s="42"/>
      <c r="BB15" s="42"/>
    </row>
    <row r="16" spans="1:54" ht="15.75" x14ac:dyDescent="0.25">
      <c r="A16" s="25">
        <v>8</v>
      </c>
      <c r="B16" s="69">
        <v>119.19</v>
      </c>
      <c r="C16" s="51">
        <f t="shared" si="0"/>
        <v>43.016047317375097</v>
      </c>
      <c r="D16" s="52">
        <f t="shared" si="1"/>
        <v>67.488606971428325</v>
      </c>
      <c r="E16" s="59">
        <f t="shared" si="2"/>
        <v>8.6853457111966037</v>
      </c>
      <c r="F16" s="68">
        <v>106.9</v>
      </c>
      <c r="G16" s="52">
        <f t="shared" si="3"/>
        <v>43.957183122642746</v>
      </c>
      <c r="H16" s="52">
        <f t="shared" si="4"/>
        <v>57.63399775511521</v>
      </c>
      <c r="I16" s="53">
        <f t="shared" si="5"/>
        <v>5.3088191222420607</v>
      </c>
      <c r="J16" s="58">
        <v>0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0</v>
      </c>
      <c r="R16" s="91">
        <v>23.68</v>
      </c>
      <c r="S16" s="84">
        <v>0</v>
      </c>
      <c r="T16" s="84">
        <v>0</v>
      </c>
      <c r="U16" s="84">
        <v>70.73</v>
      </c>
      <c r="V16" s="84">
        <v>0</v>
      </c>
      <c r="W16" s="84">
        <v>0</v>
      </c>
      <c r="X16" s="94">
        <f t="shared" si="10"/>
        <v>23.68</v>
      </c>
      <c r="Y16" s="95">
        <f t="shared" si="11"/>
        <v>70.73</v>
      </c>
      <c r="Z16" s="91">
        <v>5.7</v>
      </c>
      <c r="AA16" s="84">
        <v>0</v>
      </c>
      <c r="AB16" s="84">
        <v>0</v>
      </c>
      <c r="AC16" s="84">
        <v>105.18</v>
      </c>
      <c r="AD16" s="96">
        <f t="shared" si="12"/>
        <v>5.7</v>
      </c>
      <c r="AE16" s="52">
        <f t="shared" si="13"/>
        <v>105.18</v>
      </c>
      <c r="AF16" s="118">
        <v>0.13518709677419349</v>
      </c>
      <c r="AG16" s="117">
        <v>0.43407836021505375</v>
      </c>
      <c r="AH16" s="54">
        <f t="shared" si="6"/>
        <v>5.1736320254678674</v>
      </c>
      <c r="AI16" s="63">
        <f t="shared" si="7"/>
        <v>8.25126735098155</v>
      </c>
      <c r="AJ16" s="64">
        <v>49.657183122642749</v>
      </c>
      <c r="AK16" s="61">
        <v>148.1960473173751</v>
      </c>
      <c r="AL16" s="66">
        <v>81.31399775511521</v>
      </c>
      <c r="AM16" s="61">
        <v>138.21860697142833</v>
      </c>
      <c r="AS16" s="121"/>
      <c r="BA16" s="42"/>
      <c r="BB16" s="42"/>
    </row>
    <row r="17" spans="1:54" ht="15.75" x14ac:dyDescent="0.25">
      <c r="A17" s="25">
        <v>9</v>
      </c>
      <c r="B17" s="69">
        <v>148.62</v>
      </c>
      <c r="C17" s="51">
        <f t="shared" si="0"/>
        <v>40.271060601110037</v>
      </c>
      <c r="D17" s="52">
        <f t="shared" si="1"/>
        <v>98.844649813965688</v>
      </c>
      <c r="E17" s="59">
        <f t="shared" si="2"/>
        <v>9.5042895849243365</v>
      </c>
      <c r="F17" s="68">
        <v>109.79</v>
      </c>
      <c r="G17" s="52">
        <f t="shared" si="3"/>
        <v>40.523559293105734</v>
      </c>
      <c r="H17" s="52">
        <f t="shared" si="4"/>
        <v>63.397514199918199</v>
      </c>
      <c r="I17" s="53">
        <f t="shared" si="5"/>
        <v>5.868926506976071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1">
        <v>32.130000000000003</v>
      </c>
      <c r="S17" s="84">
        <v>0</v>
      </c>
      <c r="T17" s="84">
        <v>0</v>
      </c>
      <c r="U17" s="84">
        <v>70.61</v>
      </c>
      <c r="V17" s="84">
        <v>0</v>
      </c>
      <c r="W17" s="84">
        <v>0</v>
      </c>
      <c r="X17" s="94">
        <f t="shared" si="10"/>
        <v>32.130000000000003</v>
      </c>
      <c r="Y17" s="95">
        <f t="shared" si="11"/>
        <v>70.61</v>
      </c>
      <c r="Z17" s="91">
        <v>9.1</v>
      </c>
      <c r="AA17" s="84">
        <v>0</v>
      </c>
      <c r="AB17" s="84">
        <v>0</v>
      </c>
      <c r="AC17" s="84">
        <v>105.12</v>
      </c>
      <c r="AD17" s="96">
        <f t="shared" si="12"/>
        <v>9.1</v>
      </c>
      <c r="AE17" s="52">
        <f t="shared" si="13"/>
        <v>105.12</v>
      </c>
      <c r="AF17" s="118">
        <v>0.13518709677419349</v>
      </c>
      <c r="AG17" s="117">
        <v>0.43407836021505375</v>
      </c>
      <c r="AH17" s="54">
        <f t="shared" si="6"/>
        <v>5.7337394102018777</v>
      </c>
      <c r="AI17" s="63">
        <f t="shared" si="7"/>
        <v>9.0702112247092828</v>
      </c>
      <c r="AJ17" s="64">
        <v>49.623559293105735</v>
      </c>
      <c r="AK17" s="61">
        <v>145.39106060111004</v>
      </c>
      <c r="AL17" s="66">
        <v>95.527514199918201</v>
      </c>
      <c r="AM17" s="61">
        <v>169.45464981396569</v>
      </c>
      <c r="AS17" s="121"/>
      <c r="BA17" s="42"/>
      <c r="BB17" s="42"/>
    </row>
    <row r="18" spans="1:54" ht="15.75" x14ac:dyDescent="0.25">
      <c r="A18" s="25">
        <v>10</v>
      </c>
      <c r="B18" s="69">
        <v>139.53</v>
      </c>
      <c r="C18" s="51">
        <f t="shared" si="0"/>
        <v>47.339214029119887</v>
      </c>
      <c r="D18" s="52">
        <f t="shared" si="1"/>
        <v>82.929800798756318</v>
      </c>
      <c r="E18" s="59">
        <f t="shared" si="2"/>
        <v>9.2609851721238243</v>
      </c>
      <c r="F18" s="68">
        <v>108.5</v>
      </c>
      <c r="G18" s="52">
        <f t="shared" si="3"/>
        <v>41.968401647791673</v>
      </c>
      <c r="H18" s="52">
        <f t="shared" si="4"/>
        <v>60.368557530747957</v>
      </c>
      <c r="I18" s="53">
        <f t="shared" si="5"/>
        <v>6.1630408214603607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1">
        <v>33.26</v>
      </c>
      <c r="S18" s="84">
        <v>0</v>
      </c>
      <c r="T18" s="84">
        <v>0</v>
      </c>
      <c r="U18" s="84">
        <v>70.260000000000005</v>
      </c>
      <c r="V18" s="84">
        <v>0</v>
      </c>
      <c r="W18" s="84">
        <v>0</v>
      </c>
      <c r="X18" s="94">
        <f t="shared" si="10"/>
        <v>33.26</v>
      </c>
      <c r="Y18" s="95">
        <f t="shared" si="11"/>
        <v>70.260000000000005</v>
      </c>
      <c r="Z18" s="91">
        <v>17</v>
      </c>
      <c r="AA18" s="84">
        <v>0</v>
      </c>
      <c r="AB18" s="84">
        <v>0</v>
      </c>
      <c r="AC18" s="84">
        <v>105.87</v>
      </c>
      <c r="AD18" s="96">
        <f t="shared" si="12"/>
        <v>17</v>
      </c>
      <c r="AE18" s="52">
        <f t="shared" si="13"/>
        <v>105.87</v>
      </c>
      <c r="AF18" s="118">
        <v>0.13518709677419349</v>
      </c>
      <c r="AG18" s="117">
        <v>0.43407836021505375</v>
      </c>
      <c r="AH18" s="54">
        <f t="shared" si="6"/>
        <v>6.0278537246861674</v>
      </c>
      <c r="AI18" s="63">
        <f t="shared" si="7"/>
        <v>8.8269068119087706</v>
      </c>
      <c r="AJ18" s="64">
        <v>58.968401647791673</v>
      </c>
      <c r="AK18" s="61">
        <v>153.20921402911989</v>
      </c>
      <c r="AL18" s="66">
        <v>93.628557530747955</v>
      </c>
      <c r="AM18" s="61">
        <v>153.18980079875632</v>
      </c>
      <c r="AS18" s="121"/>
      <c r="BA18" s="42"/>
      <c r="BB18" s="42"/>
    </row>
    <row r="19" spans="1:54" ht="15.75" x14ac:dyDescent="0.25">
      <c r="A19" s="25">
        <v>11</v>
      </c>
      <c r="B19" s="69">
        <v>147.03</v>
      </c>
      <c r="C19" s="51">
        <f t="shared" si="0"/>
        <v>51.21435290048241</v>
      </c>
      <c r="D19" s="52">
        <f t="shared" si="1"/>
        <v>86.362594302045565</v>
      </c>
      <c r="E19" s="59">
        <f t="shared" si="2"/>
        <v>9.45305279747204</v>
      </c>
      <c r="F19" s="68">
        <v>106.42</v>
      </c>
      <c r="G19" s="52">
        <f t="shared" si="3"/>
        <v>46.844034929485439</v>
      </c>
      <c r="H19" s="52">
        <f t="shared" si="4"/>
        <v>53.845355683081401</v>
      </c>
      <c r="I19" s="53">
        <f t="shared" si="5"/>
        <v>5.7306093874331667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1">
        <v>34.76</v>
      </c>
      <c r="S19" s="84">
        <v>0</v>
      </c>
      <c r="T19" s="84">
        <v>0</v>
      </c>
      <c r="U19" s="84">
        <v>70.2</v>
      </c>
      <c r="V19" s="84">
        <v>0</v>
      </c>
      <c r="W19" s="84">
        <v>0</v>
      </c>
      <c r="X19" s="94">
        <f t="shared" si="10"/>
        <v>34.76</v>
      </c>
      <c r="Y19" s="95">
        <f t="shared" si="11"/>
        <v>70.2</v>
      </c>
      <c r="Z19" s="91">
        <v>6.2</v>
      </c>
      <c r="AA19" s="84">
        <v>0</v>
      </c>
      <c r="AB19" s="84">
        <v>0</v>
      </c>
      <c r="AC19" s="84">
        <v>105.29</v>
      </c>
      <c r="AD19" s="96">
        <f t="shared" si="12"/>
        <v>6.2</v>
      </c>
      <c r="AE19" s="52">
        <f t="shared" si="13"/>
        <v>105.29</v>
      </c>
      <c r="AF19" s="118">
        <v>0.13518709677419349</v>
      </c>
      <c r="AG19" s="117">
        <v>0.43407836021505375</v>
      </c>
      <c r="AH19" s="54">
        <f t="shared" si="6"/>
        <v>5.5954222906589735</v>
      </c>
      <c r="AI19" s="63">
        <f t="shared" si="7"/>
        <v>9.0189744372569862</v>
      </c>
      <c r="AJ19" s="64">
        <v>53.044034929485441</v>
      </c>
      <c r="AK19" s="61">
        <v>156.50435290048242</v>
      </c>
      <c r="AL19" s="66">
        <v>88.605355683081399</v>
      </c>
      <c r="AM19" s="61">
        <v>156.56259430204557</v>
      </c>
      <c r="AS19" s="121"/>
      <c r="BA19" s="42"/>
      <c r="BB19" s="42"/>
    </row>
    <row r="20" spans="1:54" ht="15.75" x14ac:dyDescent="0.25">
      <c r="A20" s="25">
        <v>12</v>
      </c>
      <c r="B20" s="69">
        <v>161.11000000000001</v>
      </c>
      <c r="C20" s="51">
        <f t="shared" si="0"/>
        <v>45.736101574461074</v>
      </c>
      <c r="D20" s="52">
        <f t="shared" si="1"/>
        <v>105.96284296747906</v>
      </c>
      <c r="E20" s="59">
        <f t="shared" si="2"/>
        <v>9.4110554580598915</v>
      </c>
      <c r="F20" s="68">
        <v>113.92</v>
      </c>
      <c r="G20" s="52">
        <f t="shared" si="3"/>
        <v>36.13442281419217</v>
      </c>
      <c r="H20" s="52">
        <f t="shared" si="4"/>
        <v>71.985809256187622</v>
      </c>
      <c r="I20" s="53">
        <f t="shared" si="5"/>
        <v>5.7997679296202351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1">
        <v>30.48</v>
      </c>
      <c r="S20" s="84">
        <v>0</v>
      </c>
      <c r="T20" s="84">
        <v>0</v>
      </c>
      <c r="U20" s="84">
        <v>54.2</v>
      </c>
      <c r="V20" s="84">
        <v>0</v>
      </c>
      <c r="W20" s="84">
        <v>0</v>
      </c>
      <c r="X20" s="94">
        <f t="shared" si="10"/>
        <v>30.48</v>
      </c>
      <c r="Y20" s="95">
        <f t="shared" si="11"/>
        <v>54.2</v>
      </c>
      <c r="Z20" s="91">
        <v>4.8</v>
      </c>
      <c r="AA20" s="84">
        <v>0</v>
      </c>
      <c r="AB20" s="84">
        <v>0</v>
      </c>
      <c r="AC20" s="84">
        <v>105.71</v>
      </c>
      <c r="AD20" s="96">
        <f t="shared" si="12"/>
        <v>4.8</v>
      </c>
      <c r="AE20" s="52">
        <f t="shared" si="13"/>
        <v>105.71</v>
      </c>
      <c r="AF20" s="118">
        <v>0.13518709677419349</v>
      </c>
      <c r="AG20" s="117">
        <v>0.43407836021505375</v>
      </c>
      <c r="AH20" s="54">
        <f t="shared" si="6"/>
        <v>5.6645808328460419</v>
      </c>
      <c r="AI20" s="63">
        <f t="shared" si="7"/>
        <v>8.9769770978448378</v>
      </c>
      <c r="AJ20" s="64">
        <v>40.934422814192168</v>
      </c>
      <c r="AK20" s="61">
        <v>151.44610157446107</v>
      </c>
      <c r="AL20" s="66">
        <v>102.46580925618763</v>
      </c>
      <c r="AM20" s="61">
        <v>160.16284296747907</v>
      </c>
      <c r="AS20" s="121"/>
      <c r="BA20" s="42"/>
      <c r="BB20" s="42"/>
    </row>
    <row r="21" spans="1:54" ht="15.75" x14ac:dyDescent="0.25">
      <c r="A21" s="25">
        <v>13</v>
      </c>
      <c r="B21" s="69">
        <v>157.15</v>
      </c>
      <c r="C21" s="51">
        <f t="shared" si="0"/>
        <v>42.87361194844101</v>
      </c>
      <c r="D21" s="52">
        <f t="shared" si="1"/>
        <v>104.91208960193478</v>
      </c>
      <c r="E21" s="59">
        <f t="shared" si="2"/>
        <v>9.3642984496242576</v>
      </c>
      <c r="F21" s="68">
        <v>114.04</v>
      </c>
      <c r="G21" s="52">
        <f t="shared" si="3"/>
        <v>51.192282047813428</v>
      </c>
      <c r="H21" s="52">
        <f t="shared" si="4"/>
        <v>56.563839308988207</v>
      </c>
      <c r="I21" s="53">
        <f t="shared" si="5"/>
        <v>6.283878643198368</v>
      </c>
      <c r="J21" s="58">
        <v>0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0</v>
      </c>
      <c r="R21" s="91">
        <v>28.8</v>
      </c>
      <c r="S21" s="84">
        <v>0</v>
      </c>
      <c r="T21" s="84">
        <v>0</v>
      </c>
      <c r="U21" s="84">
        <v>56.23</v>
      </c>
      <c r="V21" s="84">
        <v>0</v>
      </c>
      <c r="W21" s="84">
        <v>0</v>
      </c>
      <c r="X21" s="94">
        <f t="shared" si="10"/>
        <v>28.8</v>
      </c>
      <c r="Y21" s="95">
        <f t="shared" si="11"/>
        <v>56.23</v>
      </c>
      <c r="Z21" s="91">
        <v>19.100000000000001</v>
      </c>
      <c r="AA21" s="84">
        <v>0</v>
      </c>
      <c r="AB21" s="84">
        <v>0</v>
      </c>
      <c r="AC21" s="84">
        <v>105.97</v>
      </c>
      <c r="AD21" s="96">
        <f t="shared" si="12"/>
        <v>19.100000000000001</v>
      </c>
      <c r="AE21" s="52">
        <f t="shared" si="13"/>
        <v>105.97</v>
      </c>
      <c r="AF21" s="118">
        <v>0.13518709677419349</v>
      </c>
      <c r="AG21" s="117">
        <v>0.43407836021505375</v>
      </c>
      <c r="AH21" s="54">
        <f t="shared" si="6"/>
        <v>6.1486915464241747</v>
      </c>
      <c r="AI21" s="63">
        <f t="shared" si="7"/>
        <v>8.9302200894092039</v>
      </c>
      <c r="AJ21" s="64">
        <v>70.29228204781343</v>
      </c>
      <c r="AK21" s="61">
        <v>148.84361194844101</v>
      </c>
      <c r="AL21" s="66">
        <v>85.363839308988204</v>
      </c>
      <c r="AM21" s="61">
        <v>161.14208960193477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154.52000000000001</v>
      </c>
      <c r="C22" s="51">
        <f t="shared" si="0"/>
        <v>52.211884483053922</v>
      </c>
      <c r="D22" s="52">
        <f t="shared" si="1"/>
        <v>93.089127566891236</v>
      </c>
      <c r="E22" s="59">
        <f t="shared" si="2"/>
        <v>9.2189879500549097</v>
      </c>
      <c r="F22" s="68">
        <v>138.49</v>
      </c>
      <c r="G22" s="52">
        <f t="shared" si="3"/>
        <v>66.688396963152542</v>
      </c>
      <c r="H22" s="52">
        <f t="shared" si="4"/>
        <v>65.067051814043268</v>
      </c>
      <c r="I22" s="53">
        <f t="shared" si="5"/>
        <v>6.7345512228042184</v>
      </c>
      <c r="J22" s="58">
        <v>0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0</v>
      </c>
      <c r="R22" s="91">
        <v>31.01</v>
      </c>
      <c r="S22" s="84">
        <v>0</v>
      </c>
      <c r="T22" s="84">
        <v>0</v>
      </c>
      <c r="U22" s="84">
        <v>56.45</v>
      </c>
      <c r="V22" s="84">
        <v>0</v>
      </c>
      <c r="W22" s="84">
        <v>0</v>
      </c>
      <c r="X22" s="94">
        <f t="shared" si="10"/>
        <v>31.01</v>
      </c>
      <c r="Y22" s="95">
        <f t="shared" si="11"/>
        <v>56.45</v>
      </c>
      <c r="Z22" s="91">
        <v>4.3</v>
      </c>
      <c r="AA22" s="84">
        <v>0</v>
      </c>
      <c r="AB22" s="84">
        <v>0</v>
      </c>
      <c r="AC22" s="84">
        <v>103.19</v>
      </c>
      <c r="AD22" s="96">
        <f t="shared" si="12"/>
        <v>4.3</v>
      </c>
      <c r="AE22" s="52">
        <f t="shared" si="13"/>
        <v>103.19</v>
      </c>
      <c r="AF22" s="118">
        <v>0.13518709677419349</v>
      </c>
      <c r="AG22" s="117">
        <v>0.43407836021505375</v>
      </c>
      <c r="AH22" s="54">
        <f t="shared" si="6"/>
        <v>6.5993641260300251</v>
      </c>
      <c r="AI22" s="63">
        <f t="shared" si="7"/>
        <v>8.7849095898398559</v>
      </c>
      <c r="AJ22" s="64">
        <v>70.988396963152539</v>
      </c>
      <c r="AK22" s="61">
        <v>155.40188448305392</v>
      </c>
      <c r="AL22" s="66">
        <v>96.077051814043273</v>
      </c>
      <c r="AM22" s="61">
        <v>149.53912756689124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186.51999999999998</v>
      </c>
      <c r="C23" s="51">
        <f t="shared" si="0"/>
        <v>65.681639299429179</v>
      </c>
      <c r="D23" s="52">
        <f t="shared" si="1"/>
        <v>110.71978698401711</v>
      </c>
      <c r="E23" s="59">
        <f t="shared" si="2"/>
        <v>10.118573716553684</v>
      </c>
      <c r="F23" s="68">
        <v>152.94</v>
      </c>
      <c r="G23" s="52">
        <f t="shared" si="3"/>
        <v>76.700304297353583</v>
      </c>
      <c r="H23" s="52">
        <f t="shared" si="4"/>
        <v>68.887653142043035</v>
      </c>
      <c r="I23" s="53">
        <f t="shared" si="5"/>
        <v>7.3520425606033983</v>
      </c>
      <c r="J23" s="58">
        <v>0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0</v>
      </c>
      <c r="R23" s="91">
        <v>32.31</v>
      </c>
      <c r="S23" s="84">
        <v>0</v>
      </c>
      <c r="T23" s="84">
        <v>0</v>
      </c>
      <c r="U23" s="84">
        <v>56.4</v>
      </c>
      <c r="V23" s="84">
        <v>0</v>
      </c>
      <c r="W23" s="84">
        <v>0</v>
      </c>
      <c r="X23" s="94">
        <f t="shared" si="10"/>
        <v>32.31</v>
      </c>
      <c r="Y23" s="95">
        <f t="shared" si="11"/>
        <v>56.4</v>
      </c>
      <c r="Z23" s="91">
        <v>4.8</v>
      </c>
      <c r="AA23" s="84">
        <v>0</v>
      </c>
      <c r="AB23" s="84">
        <v>0</v>
      </c>
      <c r="AC23" s="84">
        <v>103.37</v>
      </c>
      <c r="AD23" s="96">
        <f t="shared" si="12"/>
        <v>4.8</v>
      </c>
      <c r="AE23" s="52">
        <f t="shared" si="13"/>
        <v>103.37</v>
      </c>
      <c r="AF23" s="118">
        <v>0.13518709677419349</v>
      </c>
      <c r="AG23" s="117">
        <v>0.43407836021505375</v>
      </c>
      <c r="AH23" s="54">
        <f t="shared" si="6"/>
        <v>7.2168554638292051</v>
      </c>
      <c r="AI23" s="63">
        <f t="shared" si="7"/>
        <v>9.6844953563386298</v>
      </c>
      <c r="AJ23" s="64">
        <v>81.50030429735358</v>
      </c>
      <c r="AK23" s="61">
        <v>169.05163929942918</v>
      </c>
      <c r="AL23" s="66">
        <v>101.19765314204304</v>
      </c>
      <c r="AM23" s="61">
        <v>167.11978698401711</v>
      </c>
      <c r="AS23" s="121"/>
      <c r="BA23" s="42"/>
      <c r="BB23" s="42"/>
    </row>
    <row r="24" spans="1:54" ht="15.75" x14ac:dyDescent="0.25">
      <c r="A24" s="25">
        <v>16</v>
      </c>
      <c r="B24" s="69">
        <v>193.12</v>
      </c>
      <c r="C24" s="51">
        <f t="shared" si="0"/>
        <v>64.060881078832097</v>
      </c>
      <c r="D24" s="52">
        <f t="shared" si="1"/>
        <v>118.76583458954161</v>
      </c>
      <c r="E24" s="59">
        <f t="shared" si="2"/>
        <v>10.29328433162631</v>
      </c>
      <c r="F24" s="68">
        <v>162.13999999999999</v>
      </c>
      <c r="G24" s="52">
        <f t="shared" si="3"/>
        <v>78.715878443889963</v>
      </c>
      <c r="H24" s="52">
        <f t="shared" si="4"/>
        <v>76.514392951155202</v>
      </c>
      <c r="I24" s="53">
        <f t="shared" si="5"/>
        <v>6.9097286049548403</v>
      </c>
      <c r="J24" s="58">
        <v>0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0</v>
      </c>
      <c r="R24" s="91">
        <v>13.97</v>
      </c>
      <c r="S24" s="84">
        <v>0</v>
      </c>
      <c r="T24" s="84">
        <v>0</v>
      </c>
      <c r="U24" s="84">
        <v>56.26</v>
      </c>
      <c r="V24" s="84">
        <v>0</v>
      </c>
      <c r="W24" s="84">
        <v>0</v>
      </c>
      <c r="X24" s="94">
        <f t="shared" si="10"/>
        <v>13.97</v>
      </c>
      <c r="Y24" s="95">
        <f t="shared" si="11"/>
        <v>56.26</v>
      </c>
      <c r="Z24" s="91">
        <v>2.2999999999999998</v>
      </c>
      <c r="AA24" s="84">
        <v>0</v>
      </c>
      <c r="AB24" s="84">
        <v>0</v>
      </c>
      <c r="AC24" s="84">
        <v>103.15</v>
      </c>
      <c r="AD24" s="96">
        <f t="shared" si="12"/>
        <v>2.2999999999999998</v>
      </c>
      <c r="AE24" s="52">
        <f t="shared" si="13"/>
        <v>103.15</v>
      </c>
      <c r="AF24" s="118">
        <v>0.13518709677419349</v>
      </c>
      <c r="AG24" s="117">
        <v>0.43407836021505375</v>
      </c>
      <c r="AH24" s="54">
        <f t="shared" si="6"/>
        <v>6.774541508180647</v>
      </c>
      <c r="AI24" s="63">
        <f t="shared" si="7"/>
        <v>9.8592059714112565</v>
      </c>
      <c r="AJ24" s="64">
        <v>81.01587844388996</v>
      </c>
      <c r="AK24" s="61">
        <v>167.2108810788321</v>
      </c>
      <c r="AL24" s="66">
        <v>90.484392951155201</v>
      </c>
      <c r="AM24" s="61">
        <v>175.0258345895416</v>
      </c>
      <c r="AS24" s="121"/>
      <c r="BA24" s="42"/>
      <c r="BB24" s="42"/>
    </row>
    <row r="25" spans="1:54" ht="15.75" x14ac:dyDescent="0.25">
      <c r="A25" s="25">
        <v>17</v>
      </c>
      <c r="B25" s="69">
        <v>180.20999999999998</v>
      </c>
      <c r="C25" s="51">
        <f t="shared" si="0"/>
        <v>56.794857100442371</v>
      </c>
      <c r="D25" s="52">
        <f t="shared" si="1"/>
        <v>113.47575919901931</v>
      </c>
      <c r="E25" s="59">
        <f t="shared" si="2"/>
        <v>9.939383700538329</v>
      </c>
      <c r="F25" s="68">
        <v>184.17</v>
      </c>
      <c r="G25" s="52">
        <f t="shared" si="3"/>
        <v>79.233411412942772</v>
      </c>
      <c r="H25" s="52">
        <f t="shared" si="4"/>
        <v>97.578086109245746</v>
      </c>
      <c r="I25" s="53">
        <f t="shared" si="5"/>
        <v>7.3585024778114461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0</v>
      </c>
      <c r="R25" s="91">
        <v>5.35</v>
      </c>
      <c r="S25" s="84">
        <v>0</v>
      </c>
      <c r="T25" s="84">
        <v>0</v>
      </c>
      <c r="U25" s="84">
        <v>56.63</v>
      </c>
      <c r="V25" s="84">
        <v>0</v>
      </c>
      <c r="W25" s="84">
        <v>0</v>
      </c>
      <c r="X25" s="94">
        <f t="shared" si="10"/>
        <v>5.35</v>
      </c>
      <c r="Y25" s="95">
        <f t="shared" si="11"/>
        <v>56.63</v>
      </c>
      <c r="Z25" s="91">
        <v>0.7</v>
      </c>
      <c r="AA25" s="84">
        <v>0</v>
      </c>
      <c r="AB25" s="84">
        <v>0</v>
      </c>
      <c r="AC25" s="84">
        <v>103.05</v>
      </c>
      <c r="AD25" s="96">
        <f t="shared" si="12"/>
        <v>0.7</v>
      </c>
      <c r="AE25" s="52">
        <f t="shared" si="13"/>
        <v>103.05</v>
      </c>
      <c r="AF25" s="118">
        <v>0.13518709677419349</v>
      </c>
      <c r="AG25" s="117">
        <v>0.43407836021505375</v>
      </c>
      <c r="AH25" s="54">
        <f t="shared" si="6"/>
        <v>7.2233153810372528</v>
      </c>
      <c r="AI25" s="63">
        <f t="shared" si="7"/>
        <v>9.5053053403232752</v>
      </c>
      <c r="AJ25" s="64">
        <v>79.933411412942775</v>
      </c>
      <c r="AK25" s="61">
        <v>159.84485710044237</v>
      </c>
      <c r="AL25" s="66">
        <v>102.92808610924574</v>
      </c>
      <c r="AM25" s="61">
        <v>170.1057591990193</v>
      </c>
      <c r="AS25" s="121"/>
      <c r="BA25" s="42"/>
      <c r="BB25" s="42"/>
    </row>
    <row r="26" spans="1:54" ht="15.75" x14ac:dyDescent="0.25">
      <c r="A26" s="25">
        <v>18</v>
      </c>
      <c r="B26" s="69">
        <v>142.82999999999998</v>
      </c>
      <c r="C26" s="51">
        <f t="shared" si="0"/>
        <v>48.164784636075481</v>
      </c>
      <c r="D26" s="52">
        <f t="shared" si="1"/>
        <v>99.027415792605979</v>
      </c>
      <c r="E26" s="59">
        <f t="shared" si="2"/>
        <v>-4.3622004286814455</v>
      </c>
      <c r="F26" s="68">
        <v>181.97</v>
      </c>
      <c r="G26" s="52">
        <f t="shared" si="3"/>
        <v>74.836020939792348</v>
      </c>
      <c r="H26" s="52">
        <f t="shared" si="4"/>
        <v>100.08897238601388</v>
      </c>
      <c r="I26" s="53">
        <f t="shared" si="5"/>
        <v>7.0450066741937905</v>
      </c>
      <c r="J26" s="58">
        <v>0</v>
      </c>
      <c r="K26" s="81">
        <v>14.03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14.03</v>
      </c>
      <c r="R26" s="91">
        <v>0</v>
      </c>
      <c r="S26" s="84">
        <v>0</v>
      </c>
      <c r="T26" s="84">
        <v>0</v>
      </c>
      <c r="U26" s="84">
        <v>69.81</v>
      </c>
      <c r="V26" s="84">
        <v>0</v>
      </c>
      <c r="W26" s="84">
        <v>0</v>
      </c>
      <c r="X26" s="94">
        <f t="shared" si="10"/>
        <v>0</v>
      </c>
      <c r="Y26" s="95">
        <f t="shared" si="11"/>
        <v>69.81</v>
      </c>
      <c r="Z26" s="91">
        <v>0</v>
      </c>
      <c r="AA26" s="84">
        <v>0</v>
      </c>
      <c r="AB26" s="84">
        <v>0</v>
      </c>
      <c r="AC26" s="84">
        <v>103.52</v>
      </c>
      <c r="AD26" s="96">
        <f t="shared" si="12"/>
        <v>0</v>
      </c>
      <c r="AE26" s="52">
        <f t="shared" si="13"/>
        <v>103.52</v>
      </c>
      <c r="AF26" s="118">
        <v>0.13518709677419349</v>
      </c>
      <c r="AG26" s="117">
        <v>0.43407836021505375</v>
      </c>
      <c r="AH26" s="54">
        <f t="shared" si="6"/>
        <v>6.9098195774195972</v>
      </c>
      <c r="AI26" s="63">
        <f t="shared" si="7"/>
        <v>9.2337212111035001</v>
      </c>
      <c r="AJ26" s="64">
        <v>74.836020939792348</v>
      </c>
      <c r="AK26" s="61">
        <v>151.68478463607548</v>
      </c>
      <c r="AL26" s="128">
        <v>100.08897238601388</v>
      </c>
      <c r="AM26" s="61">
        <v>168.83741579260598</v>
      </c>
      <c r="AS26" s="121"/>
      <c r="BA26" s="42"/>
      <c r="BB26" s="42"/>
    </row>
    <row r="27" spans="1:54" ht="15.75" x14ac:dyDescent="0.25">
      <c r="A27" s="25">
        <v>19</v>
      </c>
      <c r="B27" s="69">
        <v>148.27000000000001</v>
      </c>
      <c r="C27" s="51">
        <f t="shared" si="0"/>
        <v>62.410024085106784</v>
      </c>
      <c r="D27" s="52">
        <f t="shared" si="1"/>
        <v>95.801771429433657</v>
      </c>
      <c r="E27" s="59">
        <f t="shared" si="2"/>
        <v>-9.9417955145404413</v>
      </c>
      <c r="F27" s="68">
        <v>213.77</v>
      </c>
      <c r="G27" s="52">
        <f t="shared" si="3"/>
        <v>91.610972304053632</v>
      </c>
      <c r="H27" s="52">
        <f t="shared" si="4"/>
        <v>113.90563541383432</v>
      </c>
      <c r="I27" s="53">
        <f t="shared" si="5"/>
        <v>8.2533922821120651</v>
      </c>
      <c r="J27" s="58">
        <v>0</v>
      </c>
      <c r="K27" s="81">
        <v>20.010000000000002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20.010000000000002</v>
      </c>
      <c r="R27" s="91">
        <v>0</v>
      </c>
      <c r="S27" s="84">
        <v>0</v>
      </c>
      <c r="T27" s="84">
        <v>0</v>
      </c>
      <c r="U27" s="84">
        <v>72.210999999999999</v>
      </c>
      <c r="V27" s="84">
        <v>0</v>
      </c>
      <c r="W27" s="84">
        <v>0</v>
      </c>
      <c r="X27" s="94">
        <f t="shared" si="10"/>
        <v>0</v>
      </c>
      <c r="Y27" s="95">
        <f t="shared" si="11"/>
        <v>72.210999999999999</v>
      </c>
      <c r="Z27" s="91">
        <v>0</v>
      </c>
      <c r="AA27" s="84">
        <v>0</v>
      </c>
      <c r="AB27" s="84">
        <v>0</v>
      </c>
      <c r="AC27" s="84">
        <v>104</v>
      </c>
      <c r="AD27" s="96">
        <f t="shared" si="12"/>
        <v>0</v>
      </c>
      <c r="AE27" s="52">
        <f t="shared" si="13"/>
        <v>104</v>
      </c>
      <c r="AF27" s="118">
        <v>0.13518709677419349</v>
      </c>
      <c r="AG27" s="117">
        <v>0.43407836021505375</v>
      </c>
      <c r="AH27" s="54">
        <f t="shared" si="6"/>
        <v>8.1182051853378709</v>
      </c>
      <c r="AI27" s="63">
        <f t="shared" si="7"/>
        <v>9.6341261252445065</v>
      </c>
      <c r="AJ27" s="64">
        <v>91.610972304053632</v>
      </c>
      <c r="AK27" s="61">
        <v>166.41002408510678</v>
      </c>
      <c r="AL27" s="128">
        <v>113.90563541383432</v>
      </c>
      <c r="AM27" s="61">
        <v>168.01277142943366</v>
      </c>
      <c r="AS27" s="121"/>
      <c r="BA27" s="42"/>
      <c r="BB27" s="42"/>
    </row>
    <row r="28" spans="1:54" ht="15.75" x14ac:dyDescent="0.25">
      <c r="A28" s="25">
        <v>20</v>
      </c>
      <c r="B28" s="69">
        <v>142.62</v>
      </c>
      <c r="C28" s="51">
        <f t="shared" si="0"/>
        <v>61.781523993656805</v>
      </c>
      <c r="D28" s="52">
        <f t="shared" si="1"/>
        <v>90.974290871533753</v>
      </c>
      <c r="E28" s="59">
        <f t="shared" si="2"/>
        <v>-10.1358148651905</v>
      </c>
      <c r="F28" s="68">
        <v>213.71</v>
      </c>
      <c r="G28" s="52">
        <f t="shared" si="3"/>
        <v>88.476821087218923</v>
      </c>
      <c r="H28" s="52">
        <f t="shared" si="4"/>
        <v>116.98206660754971</v>
      </c>
      <c r="I28" s="53">
        <f t="shared" si="5"/>
        <v>8.2511123052313788</v>
      </c>
      <c r="J28" s="58">
        <v>0</v>
      </c>
      <c r="K28" s="81">
        <v>20.05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20.05</v>
      </c>
      <c r="R28" s="91">
        <v>0</v>
      </c>
      <c r="S28" s="84">
        <v>0</v>
      </c>
      <c r="T28" s="84">
        <v>0</v>
      </c>
      <c r="U28" s="84">
        <v>72.19</v>
      </c>
      <c r="V28" s="84">
        <v>0</v>
      </c>
      <c r="W28" s="84">
        <v>0</v>
      </c>
      <c r="X28" s="94">
        <f t="shared" si="10"/>
        <v>0</v>
      </c>
      <c r="Y28" s="95">
        <f t="shared" si="11"/>
        <v>72.19</v>
      </c>
      <c r="Z28" s="91">
        <v>0</v>
      </c>
      <c r="AA28" s="84">
        <v>0</v>
      </c>
      <c r="AB28" s="84">
        <v>0</v>
      </c>
      <c r="AC28" s="84">
        <v>104.13</v>
      </c>
      <c r="AD28" s="96">
        <f t="shared" si="12"/>
        <v>0</v>
      </c>
      <c r="AE28" s="52">
        <f t="shared" si="13"/>
        <v>104.13</v>
      </c>
      <c r="AF28" s="118">
        <v>0.13518709677419349</v>
      </c>
      <c r="AG28" s="117">
        <v>0.43407836021505375</v>
      </c>
      <c r="AH28" s="54">
        <f t="shared" si="6"/>
        <v>8.1159252084571847</v>
      </c>
      <c r="AI28" s="63">
        <f t="shared" si="7"/>
        <v>9.4801067745944465</v>
      </c>
      <c r="AJ28" s="64">
        <v>88.476821087218923</v>
      </c>
      <c r="AK28" s="61">
        <v>165.9115239936568</v>
      </c>
      <c r="AL28" s="128">
        <v>116.98206660754971</v>
      </c>
      <c r="AM28" s="61">
        <v>163.16429087153375</v>
      </c>
      <c r="AS28" s="121"/>
      <c r="BA28" s="42"/>
      <c r="BB28" s="42"/>
    </row>
    <row r="29" spans="1:54" ht="15.75" x14ac:dyDescent="0.25">
      <c r="A29" s="25">
        <v>21</v>
      </c>
      <c r="B29" s="69">
        <v>137.73000000000002</v>
      </c>
      <c r="C29" s="51">
        <f t="shared" si="0"/>
        <v>56.889155973639134</v>
      </c>
      <c r="D29" s="52">
        <f t="shared" si="1"/>
        <v>91.030695789979433</v>
      </c>
      <c r="E29" s="59">
        <f t="shared" si="2"/>
        <v>-10.189851763618467</v>
      </c>
      <c r="F29" s="68">
        <v>212.82</v>
      </c>
      <c r="G29" s="52">
        <f t="shared" si="3"/>
        <v>85.717401500576983</v>
      </c>
      <c r="H29" s="52">
        <f t="shared" si="4"/>
        <v>118.88530584972352</v>
      </c>
      <c r="I29" s="53">
        <f t="shared" si="5"/>
        <v>8.2172926496994929</v>
      </c>
      <c r="J29" s="58">
        <v>0</v>
      </c>
      <c r="K29" s="81">
        <v>20.05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20.05</v>
      </c>
      <c r="R29" s="91">
        <v>0</v>
      </c>
      <c r="S29" s="84">
        <v>0</v>
      </c>
      <c r="T29" s="84">
        <v>0</v>
      </c>
      <c r="U29" s="84">
        <v>71.88</v>
      </c>
      <c r="V29" s="84">
        <v>0</v>
      </c>
      <c r="W29" s="84">
        <v>0</v>
      </c>
      <c r="X29" s="94">
        <f t="shared" si="10"/>
        <v>0</v>
      </c>
      <c r="Y29" s="95">
        <f t="shared" si="11"/>
        <v>71.88</v>
      </c>
      <c r="Z29" s="91">
        <v>0</v>
      </c>
      <c r="AA29" s="84">
        <v>0</v>
      </c>
      <c r="AB29" s="84">
        <v>0</v>
      </c>
      <c r="AC29" s="84">
        <v>107.4</v>
      </c>
      <c r="AD29" s="96">
        <f t="shared" si="12"/>
        <v>0</v>
      </c>
      <c r="AE29" s="52">
        <f t="shared" si="13"/>
        <v>107.4</v>
      </c>
      <c r="AF29" s="118">
        <v>0.13518709677419349</v>
      </c>
      <c r="AG29" s="117">
        <v>0.43407836021505375</v>
      </c>
      <c r="AH29" s="54">
        <f t="shared" si="6"/>
        <v>8.0821055529252988</v>
      </c>
      <c r="AI29" s="63">
        <f t="shared" si="7"/>
        <v>9.4260698761664798</v>
      </c>
      <c r="AJ29" s="64">
        <v>85.717401500576983</v>
      </c>
      <c r="AK29" s="61">
        <v>164.28915597363914</v>
      </c>
      <c r="AL29" s="128">
        <v>118.88530584972352</v>
      </c>
      <c r="AM29" s="61">
        <v>162.91069578997943</v>
      </c>
      <c r="AS29" s="121"/>
      <c r="BA29" s="42"/>
      <c r="BB29" s="42"/>
    </row>
    <row r="30" spans="1:54" ht="15.75" x14ac:dyDescent="0.25">
      <c r="A30" s="25">
        <v>22</v>
      </c>
      <c r="B30" s="69">
        <v>139.32</v>
      </c>
      <c r="C30" s="51">
        <f t="shared" si="0"/>
        <v>61.317928564026161</v>
      </c>
      <c r="D30" s="52">
        <f t="shared" si="1"/>
        <v>88.158885100100491</v>
      </c>
      <c r="E30" s="59">
        <f t="shared" si="2"/>
        <v>-10.156813664126648</v>
      </c>
      <c r="F30" s="68">
        <v>206.55</v>
      </c>
      <c r="G30" s="52">
        <f t="shared" si="3"/>
        <v>85.513857770328826</v>
      </c>
      <c r="H30" s="52">
        <f t="shared" si="4"/>
        <v>113.05710706903504</v>
      </c>
      <c r="I30" s="53">
        <f t="shared" si="5"/>
        <v>7.9790351606361627</v>
      </c>
      <c r="J30" s="58">
        <v>0</v>
      </c>
      <c r="K30" s="81">
        <v>20.05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20.05</v>
      </c>
      <c r="R30" s="91">
        <v>0</v>
      </c>
      <c r="S30" s="84">
        <v>0</v>
      </c>
      <c r="T30" s="84">
        <v>0</v>
      </c>
      <c r="U30" s="84">
        <v>71.849999999999994</v>
      </c>
      <c r="V30" s="84">
        <v>0</v>
      </c>
      <c r="W30" s="84">
        <v>0</v>
      </c>
      <c r="X30" s="94">
        <f t="shared" si="10"/>
        <v>0</v>
      </c>
      <c r="Y30" s="95">
        <f t="shared" si="11"/>
        <v>71.849999999999994</v>
      </c>
      <c r="Z30" s="91">
        <v>0</v>
      </c>
      <c r="AA30" s="84">
        <v>0</v>
      </c>
      <c r="AB30" s="84">
        <v>0</v>
      </c>
      <c r="AC30" s="84">
        <v>107.02</v>
      </c>
      <c r="AD30" s="96">
        <f t="shared" si="12"/>
        <v>0</v>
      </c>
      <c r="AE30" s="52">
        <f t="shared" si="13"/>
        <v>107.02</v>
      </c>
      <c r="AF30" s="118">
        <v>0.13518709677419349</v>
      </c>
      <c r="AG30" s="117">
        <v>0.43407836021505375</v>
      </c>
      <c r="AH30" s="54">
        <f t="shared" si="6"/>
        <v>7.8438480638619694</v>
      </c>
      <c r="AI30" s="63">
        <f t="shared" si="7"/>
        <v>9.4591079756582985</v>
      </c>
      <c r="AJ30" s="64">
        <v>85.513857770328826</v>
      </c>
      <c r="AK30" s="61">
        <v>168.33792856402616</v>
      </c>
      <c r="AL30" s="128">
        <v>113.05710706903504</v>
      </c>
      <c r="AM30" s="61">
        <v>160.00888510010049</v>
      </c>
      <c r="AS30" s="121"/>
      <c r="BA30" s="42"/>
      <c r="BB30" s="42"/>
    </row>
    <row r="31" spans="1:54" ht="15.75" x14ac:dyDescent="0.25">
      <c r="A31" s="25">
        <v>23</v>
      </c>
      <c r="B31" s="69">
        <v>139.26</v>
      </c>
      <c r="C31" s="51">
        <f t="shared" si="0"/>
        <v>53.473840908632354</v>
      </c>
      <c r="D31" s="52">
        <f t="shared" si="1"/>
        <v>96.369947122455017</v>
      </c>
      <c r="E31" s="59">
        <f t="shared" si="2"/>
        <v>-10.583788031087384</v>
      </c>
      <c r="F31" s="68">
        <v>203.45</v>
      </c>
      <c r="G31" s="52">
        <f t="shared" si="3"/>
        <v>81.273404127454512</v>
      </c>
      <c r="H31" s="52">
        <f t="shared" si="4"/>
        <v>114.31535941324364</v>
      </c>
      <c r="I31" s="53">
        <f t="shared" si="5"/>
        <v>7.86123645930184</v>
      </c>
      <c r="J31" s="58">
        <v>0</v>
      </c>
      <c r="K31" s="81">
        <v>20.05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20.05</v>
      </c>
      <c r="R31" s="91">
        <v>0</v>
      </c>
      <c r="S31" s="84">
        <v>0</v>
      </c>
      <c r="T31" s="84">
        <v>0</v>
      </c>
      <c r="U31" s="84">
        <v>57.31</v>
      </c>
      <c r="V31" s="84">
        <v>0</v>
      </c>
      <c r="W31" s="84">
        <v>0</v>
      </c>
      <c r="X31" s="94">
        <f t="shared" si="10"/>
        <v>0</v>
      </c>
      <c r="Y31" s="95">
        <f t="shared" si="11"/>
        <v>57.31</v>
      </c>
      <c r="Z31" s="91">
        <v>0</v>
      </c>
      <c r="AA31" s="84">
        <v>0</v>
      </c>
      <c r="AB31" s="84">
        <v>0</v>
      </c>
      <c r="AC31" s="84">
        <v>106.37</v>
      </c>
      <c r="AD31" s="96">
        <f t="shared" si="12"/>
        <v>0</v>
      </c>
      <c r="AE31" s="52">
        <f t="shared" si="13"/>
        <v>106.37</v>
      </c>
      <c r="AF31" s="118">
        <v>0.13518709677419349</v>
      </c>
      <c r="AG31" s="117">
        <v>0.43407836021505375</v>
      </c>
      <c r="AH31" s="54">
        <f t="shared" si="6"/>
        <v>7.7260493625276467</v>
      </c>
      <c r="AI31" s="63">
        <f t="shared" si="7"/>
        <v>9.0321336086975634</v>
      </c>
      <c r="AJ31" s="64">
        <v>81.273404127454512</v>
      </c>
      <c r="AK31" s="61">
        <v>159.84384090863236</v>
      </c>
      <c r="AL31" s="128">
        <v>114.31535941324364</v>
      </c>
      <c r="AM31" s="61">
        <v>153.67994712245502</v>
      </c>
      <c r="AS31" s="121"/>
      <c r="BA31" s="42"/>
      <c r="BB31" s="42"/>
    </row>
    <row r="32" spans="1:54" ht="16.5" thickBot="1" x14ac:dyDescent="0.3">
      <c r="A32" s="26">
        <v>24</v>
      </c>
      <c r="B32" s="70">
        <v>118.58000000000001</v>
      </c>
      <c r="C32" s="55">
        <f t="shared" si="0"/>
        <v>43.578803057217812</v>
      </c>
      <c r="D32" s="52">
        <f t="shared" si="1"/>
        <v>85.746814613549034</v>
      </c>
      <c r="E32" s="59">
        <f t="shared" si="2"/>
        <v>-10.745617670766794</v>
      </c>
      <c r="F32" s="71">
        <v>198.09</v>
      </c>
      <c r="G32" s="56">
        <f t="shared" si="3"/>
        <v>76.465224761433333</v>
      </c>
      <c r="H32" s="52">
        <f t="shared" si="4"/>
        <v>113.96721643786675</v>
      </c>
      <c r="I32" s="53">
        <f t="shared" si="5"/>
        <v>7.6575588006999213</v>
      </c>
      <c r="J32" s="58">
        <v>0</v>
      </c>
      <c r="K32" s="81">
        <v>20.05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20.05</v>
      </c>
      <c r="R32" s="91">
        <v>0</v>
      </c>
      <c r="S32" s="84">
        <v>0</v>
      </c>
      <c r="T32" s="84">
        <v>0</v>
      </c>
      <c r="U32" s="84">
        <v>72.209999999999994</v>
      </c>
      <c r="V32" s="84">
        <v>0</v>
      </c>
      <c r="W32" s="84">
        <v>0</v>
      </c>
      <c r="X32" s="94">
        <f t="shared" si="10"/>
        <v>0</v>
      </c>
      <c r="Y32" s="95">
        <f t="shared" si="11"/>
        <v>72.209999999999994</v>
      </c>
      <c r="Z32" s="92">
        <v>0</v>
      </c>
      <c r="AA32" s="93">
        <v>0</v>
      </c>
      <c r="AB32" s="93">
        <v>0</v>
      </c>
      <c r="AC32" s="93">
        <v>106.37</v>
      </c>
      <c r="AD32" s="96">
        <f t="shared" si="12"/>
        <v>0</v>
      </c>
      <c r="AE32" s="52">
        <f t="shared" si="13"/>
        <v>106.37</v>
      </c>
      <c r="AF32" s="118">
        <v>0.13518709677419349</v>
      </c>
      <c r="AG32" s="117">
        <v>0.43407836021505375</v>
      </c>
      <c r="AH32" s="54">
        <f t="shared" si="6"/>
        <v>7.5223717039257281</v>
      </c>
      <c r="AI32" s="63">
        <f t="shared" si="7"/>
        <v>8.8703039690181527</v>
      </c>
      <c r="AJ32" s="65">
        <v>76.465224761433333</v>
      </c>
      <c r="AK32" s="62">
        <v>149.94880305721782</v>
      </c>
      <c r="AL32" s="129">
        <v>113.96721643786675</v>
      </c>
      <c r="AM32" s="62">
        <v>157.95681461354903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193.12</v>
      </c>
      <c r="C33" s="40">
        <f t="shared" ref="C33:AE33" si="14">MAX(C9:C32)</f>
        <v>65.681639299429179</v>
      </c>
      <c r="D33" s="40">
        <f t="shared" si="14"/>
        <v>118.76583458954161</v>
      </c>
      <c r="E33" s="40">
        <f t="shared" si="14"/>
        <v>10.29328433162631</v>
      </c>
      <c r="F33" s="40">
        <f t="shared" si="14"/>
        <v>213.77</v>
      </c>
      <c r="G33" s="40">
        <f t="shared" si="14"/>
        <v>91.610972304053632</v>
      </c>
      <c r="H33" s="40">
        <f t="shared" si="14"/>
        <v>118.88530584972352</v>
      </c>
      <c r="I33" s="40">
        <f t="shared" si="14"/>
        <v>8.2533922821120651</v>
      </c>
      <c r="J33" s="40">
        <f t="shared" si="14"/>
        <v>0</v>
      </c>
      <c r="K33" s="40">
        <f t="shared" si="14"/>
        <v>20.100000000000001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20.100000000000001</v>
      </c>
      <c r="R33" s="40">
        <f t="shared" si="14"/>
        <v>34.76</v>
      </c>
      <c r="S33" s="40">
        <f t="shared" si="14"/>
        <v>0</v>
      </c>
      <c r="T33" s="40">
        <f t="shared" si="14"/>
        <v>0</v>
      </c>
      <c r="U33" s="40">
        <f t="shared" si="14"/>
        <v>86.08</v>
      </c>
      <c r="V33" s="40">
        <f t="shared" si="14"/>
        <v>0</v>
      </c>
      <c r="W33" s="40">
        <f t="shared" si="14"/>
        <v>0</v>
      </c>
      <c r="X33" s="40">
        <f t="shared" si="14"/>
        <v>34.76</v>
      </c>
      <c r="Y33" s="40">
        <f t="shared" si="14"/>
        <v>86.08</v>
      </c>
      <c r="Z33" s="40"/>
      <c r="AA33" s="40"/>
      <c r="AB33" s="40"/>
      <c r="AC33" s="40"/>
      <c r="AD33" s="40">
        <f t="shared" si="14"/>
        <v>19.100000000000001</v>
      </c>
      <c r="AE33" s="40">
        <f t="shared" si="14"/>
        <v>107.4</v>
      </c>
      <c r="AF33" s="40">
        <f t="shared" ref="AF33:AM33" si="15">MAX(AF9:AF32)</f>
        <v>0.13518709677419349</v>
      </c>
      <c r="AG33" s="40">
        <f t="shared" si="15"/>
        <v>0.43407836021505375</v>
      </c>
      <c r="AH33" s="40">
        <f t="shared" si="15"/>
        <v>8.1182051853378709</v>
      </c>
      <c r="AI33" s="40">
        <f t="shared" si="15"/>
        <v>9.8592059714112565</v>
      </c>
      <c r="AJ33" s="40">
        <f t="shared" si="15"/>
        <v>91.610972304053632</v>
      </c>
      <c r="AK33" s="40">
        <f t="shared" si="15"/>
        <v>169.05163929942918</v>
      </c>
      <c r="AL33" s="40">
        <f t="shared" si="15"/>
        <v>118.88530584972352</v>
      </c>
      <c r="AM33" s="130">
        <f t="shared" si="15"/>
        <v>175.0258345895416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129.23061224489794</v>
      </c>
      <c r="C34" s="41">
        <f t="shared" ref="C34:AE34" si="16">AVERAGE(C9:C33,C9:C32)</f>
        <v>44.242715210959908</v>
      </c>
      <c r="D34" s="41">
        <f t="shared" si="16"/>
        <v>87.067126732505471</v>
      </c>
      <c r="E34" s="41">
        <f t="shared" si="16"/>
        <v>-2.0461530001878327</v>
      </c>
      <c r="F34" s="41">
        <f t="shared" si="16"/>
        <v>163.85408163265308</v>
      </c>
      <c r="G34" s="41">
        <f t="shared" si="16"/>
        <v>67.473533181819107</v>
      </c>
      <c r="H34" s="41">
        <f t="shared" si="16"/>
        <v>89.580105844070076</v>
      </c>
      <c r="I34" s="41">
        <f t="shared" si="16"/>
        <v>6.9020685340269061</v>
      </c>
      <c r="J34" s="41">
        <f t="shared" si="16"/>
        <v>0</v>
      </c>
      <c r="K34" s="41">
        <f t="shared" si="16"/>
        <v>11.634285714285715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11.634285714285715</v>
      </c>
      <c r="R34" s="41">
        <f t="shared" si="16"/>
        <v>11.863673469387756</v>
      </c>
      <c r="S34" s="41">
        <f t="shared" si="16"/>
        <v>0</v>
      </c>
      <c r="T34" s="41">
        <f t="shared" si="16"/>
        <v>0</v>
      </c>
      <c r="U34" s="41">
        <f t="shared" si="16"/>
        <v>67.898816326530607</v>
      </c>
      <c r="V34" s="41">
        <f t="shared" si="16"/>
        <v>0</v>
      </c>
      <c r="W34" s="41">
        <f t="shared" si="16"/>
        <v>0</v>
      </c>
      <c r="X34" s="41">
        <f t="shared" si="16"/>
        <v>11.863673469387756</v>
      </c>
      <c r="Y34" s="41">
        <f t="shared" si="16"/>
        <v>67.898816326530607</v>
      </c>
      <c r="Z34" s="41">
        <f>AVERAGE(Z9:Z33,Z9:Z32)</f>
        <v>3.2666666666666675</v>
      </c>
      <c r="AA34" s="41">
        <f>AVERAGE(AA9:AA33,AA9:AA32)</f>
        <v>0</v>
      </c>
      <c r="AB34" s="41">
        <f>AVERAGE(AB9:AB33,AB9:AB32)</f>
        <v>0</v>
      </c>
      <c r="AC34" s="41">
        <f t="shared" si="16"/>
        <v>104.98583333333333</v>
      </c>
      <c r="AD34" s="41">
        <f t="shared" si="16"/>
        <v>3.5897959183673471</v>
      </c>
      <c r="AE34" s="41">
        <f t="shared" si="16"/>
        <v>105.03510204081631</v>
      </c>
      <c r="AF34" s="41">
        <f t="shared" ref="AF34:AM34" si="17">AVERAGE(AF9:AF33,AF9:AF32)</f>
        <v>0.13518709677419335</v>
      </c>
      <c r="AG34" s="41">
        <f t="shared" si="17"/>
        <v>0.43407836021505375</v>
      </c>
      <c r="AH34" s="41">
        <f t="shared" si="17"/>
        <v>6.7668814372527102</v>
      </c>
      <c r="AI34" s="41">
        <f t="shared" si="17"/>
        <v>8.7438502722501745</v>
      </c>
      <c r="AJ34" s="41">
        <f t="shared" si="17"/>
        <v>70.67353318181911</v>
      </c>
      <c r="AK34" s="41">
        <f t="shared" si="17"/>
        <v>149.19557235381706</v>
      </c>
      <c r="AL34" s="41">
        <f t="shared" si="17"/>
        <v>100.73439155835581</v>
      </c>
      <c r="AM34" s="131">
        <f t="shared" si="17"/>
        <v>154.3573716304646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93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94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95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92</v>
      </c>
      <c r="B37" s="142"/>
      <c r="C37" s="142"/>
      <c r="D37" s="141" t="s">
        <v>99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96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91</v>
      </c>
      <c r="AM37" s="134"/>
      <c r="AN37" s="134"/>
      <c r="AO37" s="139"/>
      <c r="AP37" s="133" t="s">
        <v>97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270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276.31</v>
      </c>
      <c r="Z38" s="212"/>
      <c r="AA38" s="8" t="s">
        <v>21</v>
      </c>
      <c r="AB38" s="5" t="s">
        <v>23</v>
      </c>
      <c r="AC38" s="30"/>
      <c r="AD38" s="213">
        <v>1412.5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v>87.622100000000003</v>
      </c>
      <c r="AN38" s="214"/>
      <c r="AO38" s="8" t="s">
        <v>21</v>
      </c>
      <c r="AP38" s="5" t="s">
        <v>24</v>
      </c>
      <c r="AQ38" s="212">
        <v>2450.3000000000002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3907.64</v>
      </c>
      <c r="C39" s="11" t="s">
        <v>21</v>
      </c>
      <c r="D39" s="9" t="s">
        <v>71</v>
      </c>
      <c r="E39" s="10">
        <v>4708</v>
      </c>
      <c r="F39" s="12" t="s">
        <v>21</v>
      </c>
      <c r="G39" s="98"/>
      <c r="H39" s="101" t="s">
        <v>25</v>
      </c>
      <c r="I39" s="102"/>
      <c r="J39" s="103">
        <v>20.100000000000001</v>
      </c>
      <c r="K39" s="104" t="s">
        <v>62</v>
      </c>
      <c r="L39" s="105">
        <v>150.041666666678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34.76</v>
      </c>
      <c r="Z39" s="102" t="s">
        <v>62</v>
      </c>
      <c r="AA39" s="108">
        <v>150.458333333345</v>
      </c>
      <c r="AB39" s="106" t="s">
        <v>25</v>
      </c>
      <c r="AC39" s="109"/>
      <c r="AD39" s="103">
        <v>88.15</v>
      </c>
      <c r="AE39" s="104" t="s">
        <v>72</v>
      </c>
      <c r="AF39" s="108">
        <v>3.888888888888889E-2</v>
      </c>
      <c r="AG39" s="106" t="s">
        <v>25</v>
      </c>
      <c r="AH39" s="102"/>
      <c r="AI39" s="103">
        <v>0</v>
      </c>
      <c r="AJ39" s="102" t="s">
        <v>75</v>
      </c>
      <c r="AK39" s="107">
        <v>150.041666666678</v>
      </c>
      <c r="AL39" s="101" t="s">
        <v>25</v>
      </c>
      <c r="AM39" s="102">
        <v>19.100000000000001</v>
      </c>
      <c r="AN39" s="103" t="s">
        <v>75</v>
      </c>
      <c r="AO39" s="111">
        <v>150.541666666678</v>
      </c>
      <c r="AP39" s="106" t="s">
        <v>25</v>
      </c>
      <c r="AQ39" s="102">
        <v>107.4</v>
      </c>
      <c r="AR39" s="104"/>
      <c r="AS39" s="107">
        <v>150.87500000001199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558.26099999999997</v>
      </c>
      <c r="F42" s="44" t="s">
        <v>69</v>
      </c>
      <c r="G42" s="47">
        <v>150.791666666678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/>
      <c r="F43" s="78"/>
      <c r="G43" s="79">
        <v>72.210999999999999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/>
      <c r="F44" s="78"/>
      <c r="G44" s="79">
        <v>104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291.55100000000004</v>
      </c>
      <c r="F45" s="83" t="s">
        <v>72</v>
      </c>
      <c r="G45" s="48">
        <v>150.791666666678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266.70999999999998</v>
      </c>
      <c r="F46" s="80" t="s">
        <v>72</v>
      </c>
      <c r="G46" s="60">
        <v>150.791666666678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 MAI 23 </vt:lpstr>
      <vt:lpstr>'31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2023-06-01T08:01:14Z</dcterms:modified>
</cp:coreProperties>
</file>